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charts/chartEx1.xml" ContentType="application/vnd.ms-office.chartex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Mayo/Versión entregable/"/>
    </mc:Choice>
  </mc:AlternateContent>
  <xr:revisionPtr revIDLastSave="4" documentId="13_ncr:1_{5840309A-F2A9-4129-B5C4-8DB2A3240471}" xr6:coauthVersionLast="47" xr6:coauthVersionMax="47" xr10:uidLastSave="{4110A75B-3672-4642-B686-77F374341F09}"/>
  <bookViews>
    <workbookView xWindow="-120" yWindow="-120" windowWidth="29040" windowHeight="15720" firstSheet="4" activeTab="4" xr2:uid="{903D97EC-27FF-4980-B924-D78DE02F499D}"/>
  </bookViews>
  <sheets>
    <sheet name="Tabla 1 " sheetId="24" r:id="rId1"/>
    <sheet name="Tabla 2" sheetId="26" r:id="rId2"/>
    <sheet name="Gráfico 1" sheetId="27" r:id="rId3"/>
    <sheet name="Tabla 3" sheetId="3" r:id="rId4"/>
    <sheet name="Ilustración 1" sheetId="5" r:id="rId5"/>
    <sheet name="Ilustración 2" sheetId="4" r:id="rId6"/>
    <sheet name="Tabla 4" sheetId="25" r:id="rId7"/>
    <sheet name="Ilustración 3" sheetId="23" r:id="rId8"/>
    <sheet name="Mapa Inversión Pública" sheetId="22" r:id="rId9"/>
    <sheet name="Ilustración 4" sheetId="19" r:id="rId10"/>
    <sheet name="Ilustración 5" sheetId="20" r:id="rId11"/>
    <sheet name="Tabla 5" sheetId="21" r:id="rId12"/>
    <sheet name="Tabla 6" sheetId="29" r:id="rId13"/>
    <sheet name="Tabla 7" sheetId="28" r:id="rId14"/>
    <sheet name="Anexo 1 " sheetId="15" r:id="rId15"/>
    <sheet name="Anexo 2" sheetId="16" r:id="rId16"/>
    <sheet name="Anexo 3" sheetId="17" r:id="rId17"/>
    <sheet name="Anexo 4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</externalReferences>
  <definedNames>
    <definedName name="\0" localSheetId="9">#REF!</definedName>
    <definedName name="\0" localSheetId="10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6">#REF!</definedName>
    <definedName name="\0" localSheetId="12">#REF!</definedName>
    <definedName name="\0" localSheetId="13">#REF!</definedName>
    <definedName name="\0">#REF!</definedName>
    <definedName name="\A" localSheetId="9">#REF!</definedName>
    <definedName name="\A" localSheetId="10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9">#REF!</definedName>
    <definedName name="\B" localSheetId="10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9">#REF!</definedName>
    <definedName name="\C" localSheetId="10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6">#REF!</definedName>
    <definedName name="\C" localSheetId="12">#REF!</definedName>
    <definedName name="\C" localSheetId="13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6">[2]Debt!#REF!</definedName>
    <definedName name="\cc">[2]Debt!#REF!</definedName>
    <definedName name="\D" localSheetId="9">#REF!</definedName>
    <definedName name="\D" localSheetId="10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6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0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6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0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6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0">#REF!</definedName>
    <definedName name="\G" localSheetId="8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8">[2]Debt!#REF!</definedName>
    <definedName name="\gg">[2]Debt!#REF!</definedName>
    <definedName name="\H" localSheetId="9">#REF!</definedName>
    <definedName name="\H" localSheetId="10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6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0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6">#REF!</definedName>
    <definedName name="\I" localSheetId="12">#REF!</definedName>
    <definedName name="\I" localSheetId="13">#REF!</definedName>
    <definedName name="\I">#REF!</definedName>
    <definedName name="\J" localSheetId="9">#REF!</definedName>
    <definedName name="\J" localSheetId="10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6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0">#REF!</definedName>
    <definedName name="\K" localSheetId="8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8">[2]Debt!#REF!</definedName>
    <definedName name="\kk">[2]Debt!#REF!</definedName>
    <definedName name="\L" localSheetId="9">#REF!</definedName>
    <definedName name="\L" localSheetId="10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6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0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6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0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6">#REF!</definedName>
    <definedName name="\N" localSheetId="12">#REF!</definedName>
    <definedName name="\N" localSheetId="13">#REF!</definedName>
    <definedName name="\N">#REF!</definedName>
    <definedName name="\Ñ" localSheetId="9">#REF!</definedName>
    <definedName name="\Ñ" localSheetId="10">#REF!</definedName>
    <definedName name="\Ñ" localSheetId="8">#REF!</definedName>
    <definedName name="\Ñ" localSheetId="12">#REF!</definedName>
    <definedName name="\Ñ" localSheetId="13">#REF!</definedName>
    <definedName name="\Ñ">#REF!</definedName>
    <definedName name="\O" localSheetId="9">#REF!</definedName>
    <definedName name="\O" localSheetId="10">#REF!</definedName>
    <definedName name="\O" localSheetId="8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0">#REF!</definedName>
    <definedName name="\P" localSheetId="8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0">#REF!</definedName>
    <definedName name="\Q" localSheetId="8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0">#REF!</definedName>
    <definedName name="\R" localSheetId="8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0">#REF!</definedName>
    <definedName name="\S" localSheetId="8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0">#REF!</definedName>
    <definedName name="\T" localSheetId="8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9">#REF!</definedName>
    <definedName name="\T1" localSheetId="10">#REF!</definedName>
    <definedName name="\T1" localSheetId="8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10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6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0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6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0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6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0">#REF!</definedName>
    <definedName name="\X" localSheetId="8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9">#REF!</definedName>
    <definedName name="\Y" localSheetId="10">#REF!</definedName>
    <definedName name="\Y" localSheetId="8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9">#REF!</definedName>
    <definedName name="\Z" localSheetId="10">#REF!</definedName>
    <definedName name="\Z" localSheetId="8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9">[5]!____________asd1</definedName>
    <definedName name="____________asd1" localSheetId="10">[5]!____________asd1</definedName>
    <definedName name="____________asd1" localSheetId="8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9">[5]!____________tnt1</definedName>
    <definedName name="____________tnt1" localSheetId="10">[5]!____________tnt1</definedName>
    <definedName name="____________tnt1" localSheetId="8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9">[5]!__________asd1</definedName>
    <definedName name="__________asd1" localSheetId="10">[5]!__________asd1</definedName>
    <definedName name="__________asd1" localSheetId="8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9">[5]!__________tnt1</definedName>
    <definedName name="__________tnt1" localSheetId="10">[5]!__________tnt1</definedName>
    <definedName name="__________tnt1" localSheetId="8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9">[5]!_________asd1</definedName>
    <definedName name="_________asd1" localSheetId="10">[5]!_________asd1</definedName>
    <definedName name="_________asd1" localSheetId="8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9">[5]!_________tnt1</definedName>
    <definedName name="_________tnt1" localSheetId="10">[5]!_________tnt1</definedName>
    <definedName name="_________tnt1" localSheetId="8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9">[5]!________asd1</definedName>
    <definedName name="________asd1" localSheetId="10">[5]!________asd1</definedName>
    <definedName name="________asd1" localSheetId="8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9">[5]!________tnt1</definedName>
    <definedName name="________tnt1" localSheetId="10">[5]!________tnt1</definedName>
    <definedName name="________tnt1" localSheetId="8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9">[5]!_______asd1</definedName>
    <definedName name="_______asd1" localSheetId="10">[5]!_______asd1</definedName>
    <definedName name="_______asd1" localSheetId="8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9">#REF!</definedName>
    <definedName name="_______FAL4" localSheetId="10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12">#REF!</definedName>
    <definedName name="_______FAL4" localSheetId="13">#REF!</definedName>
    <definedName name="_______FAL4">#REF!</definedName>
    <definedName name="_______FAL6" localSheetId="9">#REF!</definedName>
    <definedName name="_______FAL6" localSheetId="10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12">#REF!</definedName>
    <definedName name="_______FAL6" localSheetId="13">#REF!</definedName>
    <definedName name="_______FAL6">#REF!</definedName>
    <definedName name="_______FAL7" localSheetId="9">#REF!</definedName>
    <definedName name="_______FAL7" localSheetId="10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9">[5]!_______tnt1</definedName>
    <definedName name="_______tnt1" localSheetId="10">[5]!_______tnt1</definedName>
    <definedName name="_______tnt1" localSheetId="8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9">[5]!______asd1</definedName>
    <definedName name="______asd1" localSheetId="10">[5]!______asd1</definedName>
    <definedName name="______asd1" localSheetId="8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9">#REF!</definedName>
    <definedName name="______AUS1" localSheetId="10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12">#REF!</definedName>
    <definedName name="______AUS1" localSheetId="13">#REF!</definedName>
    <definedName name="______AUS1">#REF!</definedName>
    <definedName name="______DEG1" localSheetId="9">#REF!</definedName>
    <definedName name="______DEG1" localSheetId="10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12">#REF!</definedName>
    <definedName name="______DEG1" localSheetId="13">#REF!</definedName>
    <definedName name="______DEG1">#REF!</definedName>
    <definedName name="______DKR1" localSheetId="9">#REF!</definedName>
    <definedName name="______DKR1" localSheetId="10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12">#REF!</definedName>
    <definedName name="______DKR1" localSheetId="13">#REF!</definedName>
    <definedName name="______DKR1">#REF!</definedName>
    <definedName name="______ECU1" localSheetId="9">#REF!</definedName>
    <definedName name="______ECU1" localSheetId="10">#REF!</definedName>
    <definedName name="______ECU1" localSheetId="8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9">#REF!</definedName>
    <definedName name="______ESC1" localSheetId="10">#REF!</definedName>
    <definedName name="______ESC1" localSheetId="8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9">#REF!</definedName>
    <definedName name="______FAL2" localSheetId="10">#REF!</definedName>
    <definedName name="______FAL2" localSheetId="8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9">#REF!</definedName>
    <definedName name="______FAL3" localSheetId="10">#REF!</definedName>
    <definedName name="______FAL3" localSheetId="8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9">#REF!</definedName>
    <definedName name="______FAL4" localSheetId="10">#REF!</definedName>
    <definedName name="______FAL4" localSheetId="8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9">#REF!</definedName>
    <definedName name="______FAL5" localSheetId="10">#REF!</definedName>
    <definedName name="______FAL5" localSheetId="8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9">#REF!</definedName>
    <definedName name="______FAL6" localSheetId="10">#REF!</definedName>
    <definedName name="______FAL6" localSheetId="8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9">#REF!</definedName>
    <definedName name="______FAL7" localSheetId="10">#REF!</definedName>
    <definedName name="______FAL7" localSheetId="8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9">#REF!</definedName>
    <definedName name="______FMK1" localSheetId="10">#REF!</definedName>
    <definedName name="______FMK1" localSheetId="8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9">#REF!</definedName>
    <definedName name="______IKR1" localSheetId="10">#REF!</definedName>
    <definedName name="______IKR1" localSheetId="8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9">#REF!</definedName>
    <definedName name="______IRP1" localSheetId="10">#REF!</definedName>
    <definedName name="______IRP1" localSheetId="8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9">#REF!</definedName>
    <definedName name="______LIT1" localSheetId="10">#REF!</definedName>
    <definedName name="______LIT1" localSheetId="8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10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12">#REF!</definedName>
    <definedName name="______MEX1" localSheetId="13">#REF!</definedName>
    <definedName name="______MEX1">#REF!</definedName>
    <definedName name="______PTA1" localSheetId="9">#REF!</definedName>
    <definedName name="______PTA1" localSheetId="10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10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9">[5]!______tnt1</definedName>
    <definedName name="______tnt1" localSheetId="10">[5]!______tnt1</definedName>
    <definedName name="______tnt1" localSheetId="8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9">#REF!</definedName>
    <definedName name="_____AUS1" localSheetId="10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12">#REF!</definedName>
    <definedName name="_____AUS1" localSheetId="13">#REF!</definedName>
    <definedName name="_____AUS1">#REF!</definedName>
    <definedName name="_____DEG1" localSheetId="9">#REF!</definedName>
    <definedName name="_____DEG1" localSheetId="10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12">#REF!</definedName>
    <definedName name="_____DEG1" localSheetId="13">#REF!</definedName>
    <definedName name="_____DEG1">#REF!</definedName>
    <definedName name="_____DKR1" localSheetId="9">#REF!</definedName>
    <definedName name="_____DKR1" localSheetId="10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12">#REF!</definedName>
    <definedName name="_____DKR1" localSheetId="13">#REF!</definedName>
    <definedName name="_____DKR1">#REF!</definedName>
    <definedName name="_____ECU1" localSheetId="9">#REF!</definedName>
    <definedName name="_____ECU1" localSheetId="10">#REF!</definedName>
    <definedName name="_____ECU1" localSheetId="8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9">#REF!</definedName>
    <definedName name="_____ESC1" localSheetId="10">#REF!</definedName>
    <definedName name="_____ESC1" localSheetId="8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9">#REF!</definedName>
    <definedName name="_____FAL2" localSheetId="10">#REF!</definedName>
    <definedName name="_____FAL2" localSheetId="8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9">#REF!</definedName>
    <definedName name="_____FAL3" localSheetId="10">#REF!</definedName>
    <definedName name="_____FAL3" localSheetId="8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9">#REF!</definedName>
    <definedName name="_____FAL4" localSheetId="10">#REF!</definedName>
    <definedName name="_____FAL4" localSheetId="8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9">#REF!</definedName>
    <definedName name="_____FAL5" localSheetId="10">#REF!</definedName>
    <definedName name="_____FAL5" localSheetId="8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9">#REF!</definedName>
    <definedName name="_____FAL6" localSheetId="10">#REF!</definedName>
    <definedName name="_____FAL6" localSheetId="8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9">#REF!</definedName>
    <definedName name="_____FAL7" localSheetId="10">#REF!</definedName>
    <definedName name="_____FAL7" localSheetId="8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9">#REF!</definedName>
    <definedName name="_____FMK1" localSheetId="10">#REF!</definedName>
    <definedName name="_____FMK1" localSheetId="8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9">#REF!</definedName>
    <definedName name="_____IKR1" localSheetId="10">#REF!</definedName>
    <definedName name="_____IKR1" localSheetId="8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9">#REF!</definedName>
    <definedName name="_____IRP1" localSheetId="10">#REF!</definedName>
    <definedName name="_____IRP1" localSheetId="8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9">#REF!</definedName>
    <definedName name="_____LIT1" localSheetId="10">#REF!</definedName>
    <definedName name="_____LIT1" localSheetId="8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10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12">#REF!</definedName>
    <definedName name="_____MEX1" localSheetId="13">#REF!</definedName>
    <definedName name="_____MEX1">#REF!</definedName>
    <definedName name="_____PTA1" localSheetId="9">#REF!</definedName>
    <definedName name="_____PTA1" localSheetId="10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10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6">[7]GROWTH!#REF!</definedName>
    <definedName name="_____TOT58">[7]GROWTH!#REF!</definedName>
    <definedName name="____asd1">#N/A</definedName>
    <definedName name="____AUS1" localSheetId="9">#REF!</definedName>
    <definedName name="____AUS1" localSheetId="10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6">#REF!</definedName>
    <definedName name="____AUS1" localSheetId="12">#REF!</definedName>
    <definedName name="____AUS1" localSheetId="13">#REF!</definedName>
    <definedName name="____AUS1">#REF!</definedName>
    <definedName name="____DEG1" localSheetId="9">#REF!</definedName>
    <definedName name="____DEG1" localSheetId="10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6">#REF!</definedName>
    <definedName name="____DEG1" localSheetId="12">#REF!</definedName>
    <definedName name="____DEG1" localSheetId="13">#REF!</definedName>
    <definedName name="____DEG1">#REF!</definedName>
    <definedName name="____DKR1" localSheetId="9">#REF!</definedName>
    <definedName name="____DKR1" localSheetId="10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6">#REF!</definedName>
    <definedName name="____DKR1" localSheetId="12">#REF!</definedName>
    <definedName name="____DKR1" localSheetId="13">#REF!</definedName>
    <definedName name="____DKR1">#REF!</definedName>
    <definedName name="____ECU1" localSheetId="9">#REF!</definedName>
    <definedName name="____ECU1" localSheetId="10">#REF!</definedName>
    <definedName name="____ECU1" localSheetId="8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9">#REF!</definedName>
    <definedName name="____ESC1" localSheetId="10">#REF!</definedName>
    <definedName name="____ESC1" localSheetId="8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9">#REF!</definedName>
    <definedName name="____FAL2" localSheetId="10">#REF!</definedName>
    <definedName name="____FAL2" localSheetId="8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9">#REF!</definedName>
    <definedName name="____FAL3" localSheetId="10">#REF!</definedName>
    <definedName name="____FAL3" localSheetId="8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9">#REF!</definedName>
    <definedName name="____FAL4" localSheetId="10">#REF!</definedName>
    <definedName name="____FAL4" localSheetId="8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9">#REF!</definedName>
    <definedName name="____FAL5" localSheetId="10">#REF!</definedName>
    <definedName name="____FAL5" localSheetId="8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9">#REF!</definedName>
    <definedName name="____FAL6" localSheetId="10">#REF!</definedName>
    <definedName name="____FAL6" localSheetId="8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9">#REF!</definedName>
    <definedName name="____FAL7" localSheetId="10">#REF!</definedName>
    <definedName name="____FAL7" localSheetId="8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9">#REF!</definedName>
    <definedName name="____FMK1" localSheetId="10">#REF!</definedName>
    <definedName name="____FMK1" localSheetId="8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9">#REF!</definedName>
    <definedName name="____IKR1" localSheetId="10">#REF!</definedName>
    <definedName name="____IKR1" localSheetId="8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9">#REF!</definedName>
    <definedName name="____IRP1" localSheetId="10">#REF!</definedName>
    <definedName name="____IRP1" localSheetId="8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9">#REF!</definedName>
    <definedName name="____LIT1" localSheetId="10">#REF!</definedName>
    <definedName name="____LIT1" localSheetId="8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10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6">#REF!</definedName>
    <definedName name="____MEX1" localSheetId="12">#REF!</definedName>
    <definedName name="____MEX1" localSheetId="13">#REF!</definedName>
    <definedName name="____MEX1">#REF!</definedName>
    <definedName name="____PTA1" localSheetId="9">#REF!</definedName>
    <definedName name="____PTA1" localSheetId="10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6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10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6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6">[7]GROWTH!#REF!</definedName>
    <definedName name="____TOT58">[7]GROWTH!#REF!</definedName>
    <definedName name="___asd1">#N/A</definedName>
    <definedName name="___AUS1" localSheetId="9">#REF!</definedName>
    <definedName name="___AUS1" localSheetId="10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6">#REF!</definedName>
    <definedName name="___AUS1" localSheetId="12">#REF!</definedName>
    <definedName name="___AUS1" localSheetId="13">#REF!</definedName>
    <definedName name="___AUS1">#REF!</definedName>
    <definedName name="___DEG1" localSheetId="9">#REF!</definedName>
    <definedName name="___DEG1" localSheetId="10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6">#REF!</definedName>
    <definedName name="___DEG1" localSheetId="12">#REF!</definedName>
    <definedName name="___DEG1" localSheetId="13">#REF!</definedName>
    <definedName name="___DEG1">#REF!</definedName>
    <definedName name="___DKR1" localSheetId="9">#REF!</definedName>
    <definedName name="___DKR1" localSheetId="10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6">#REF!</definedName>
    <definedName name="___DKR1" localSheetId="12">#REF!</definedName>
    <definedName name="___DKR1" localSheetId="13">#REF!</definedName>
    <definedName name="___DKR1">#REF!</definedName>
    <definedName name="___ECU1" localSheetId="9">#REF!</definedName>
    <definedName name="___ECU1" localSheetId="10">#REF!</definedName>
    <definedName name="___ECU1" localSheetId="8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9">#REF!</definedName>
    <definedName name="___ESC1" localSheetId="10">#REF!</definedName>
    <definedName name="___ESC1" localSheetId="8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'[8]Fax a enviar'!#REF!</definedName>
    <definedName name="___FAL2" localSheetId="9">#REF!</definedName>
    <definedName name="___FAL2" localSheetId="10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6">#REF!</definedName>
    <definedName name="___FAL2" localSheetId="12">#REF!</definedName>
    <definedName name="___FAL2" localSheetId="13">#REF!</definedName>
    <definedName name="___FAL2">#REF!</definedName>
    <definedName name="___FAL3" localSheetId="9">#REF!</definedName>
    <definedName name="___FAL3" localSheetId="10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6">#REF!</definedName>
    <definedName name="___FAL3" localSheetId="12">#REF!</definedName>
    <definedName name="___FAL3" localSheetId="13">#REF!</definedName>
    <definedName name="___FAL3">#REF!</definedName>
    <definedName name="___FAL4" localSheetId="9">#REF!</definedName>
    <definedName name="___FAL4" localSheetId="10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6">#REF!</definedName>
    <definedName name="___FAL4" localSheetId="12">#REF!</definedName>
    <definedName name="___FAL4" localSheetId="13">#REF!</definedName>
    <definedName name="___FAL4">#REF!</definedName>
    <definedName name="___FAL5" localSheetId="9">#REF!</definedName>
    <definedName name="___FAL5" localSheetId="10">#REF!</definedName>
    <definedName name="___FAL5" localSheetId="8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9">#REF!</definedName>
    <definedName name="___FAL6" localSheetId="10">#REF!</definedName>
    <definedName name="___FAL6" localSheetId="8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9">#REF!</definedName>
    <definedName name="___FAL7" localSheetId="10">#REF!</definedName>
    <definedName name="___FAL7" localSheetId="8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9">#REF!</definedName>
    <definedName name="___FMK1" localSheetId="10">#REF!</definedName>
    <definedName name="___FMK1" localSheetId="8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9">#REF!</definedName>
    <definedName name="___IKR1" localSheetId="10">#REF!</definedName>
    <definedName name="___IKR1" localSheetId="8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9">#REF!</definedName>
    <definedName name="___IRP1" localSheetId="10">#REF!</definedName>
    <definedName name="___IRP1" localSheetId="8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9">#REF!</definedName>
    <definedName name="___LIT1" localSheetId="10">#REF!</definedName>
    <definedName name="___LIT1" localSheetId="8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10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6">#REF!</definedName>
    <definedName name="___MEX1" localSheetId="12">#REF!</definedName>
    <definedName name="___MEX1" localSheetId="13">#REF!</definedName>
    <definedName name="___MEX1">#REF!</definedName>
    <definedName name="___PTA1" localSheetId="9">#REF!</definedName>
    <definedName name="___PTA1" localSheetId="10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6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10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6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6">[7]GROWTH!#REF!</definedName>
    <definedName name="___TOT58">[7]GROWTH!#REF!</definedName>
    <definedName name="__10FA_L" localSheetId="9">#REF!</definedName>
    <definedName name="__10FA_L" localSheetId="10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6">#REF!</definedName>
    <definedName name="__10FA_L" localSheetId="12">#REF!</definedName>
    <definedName name="__10FA_L" localSheetId="13">#REF!</definedName>
    <definedName name="__10FA_L">#REF!</definedName>
    <definedName name="__11GAZ_LIABS" localSheetId="9">#REF!</definedName>
    <definedName name="__11GAZ_LIABS" localSheetId="10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8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6" hidden="1">[9]C!#REF!</definedName>
    <definedName name="__123Graph_A" hidden="1">[9]C!#REF!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9" hidden="1">#REF!</definedName>
    <definedName name="__123Graph_ADEBT" localSheetId="10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8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6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9" hidden="1">#REF!</definedName>
    <definedName name="__123Graph_BChart1" localSheetId="10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9" hidden="1">#REF!</definedName>
    <definedName name="__123Graph_BChart2" localSheetId="10" hidden="1">#REF!</definedName>
    <definedName name="__123Graph_BChart2" localSheetId="8" hidden="1">#REF!</definedName>
    <definedName name="__123Graph_BChart2" localSheetId="3" hidden="1">#REF!</definedName>
    <definedName name="__123Graph_BChart2" localSheetId="6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9" hidden="1">#REF!</definedName>
    <definedName name="__123Graph_BChart3" localSheetId="10" hidden="1">#REF!</definedName>
    <definedName name="__123Graph_BChart3" localSheetId="8" hidden="1">#REF!</definedName>
    <definedName name="__123Graph_BChart3" localSheetId="3" hidden="1">#REF!</definedName>
    <definedName name="__123Graph_BChart3" localSheetId="6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9" hidden="1">#REF!</definedName>
    <definedName name="__123Graph_BChart4" localSheetId="10" hidden="1">#REF!</definedName>
    <definedName name="__123Graph_BChart4" localSheetId="8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9" hidden="1">#REF!</definedName>
    <definedName name="__123Graph_BChart5" localSheetId="10" hidden="1">#REF!</definedName>
    <definedName name="__123Graph_BChart5" localSheetId="8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9" hidden="1">#REF!</definedName>
    <definedName name="__123Graph_BChart6" localSheetId="10" hidden="1">#REF!</definedName>
    <definedName name="__123Graph_BChart6" localSheetId="8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9" hidden="1">#REF!</definedName>
    <definedName name="__123Graph_BChart7" localSheetId="10" hidden="1">#REF!</definedName>
    <definedName name="__123Graph_BChart7" localSheetId="8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9" hidden="1">#REF!</definedName>
    <definedName name="__123Graph_BDEBT" localSheetId="10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8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6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6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6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6" hidden="1">[9]C!#REF!</definedName>
    <definedName name="__123Graph_F" hidden="1">[9]C!#REF!</definedName>
    <definedName name="__123Graph_FCurrent" localSheetId="8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6" hidden="1">[11]TAB25b!#REF!</definedName>
    <definedName name="__123Graph_XSPREAD" hidden="1">[11]TAB25b!#REF!</definedName>
    <definedName name="__12INT_RESERVES" localSheetId="9">#REF!</definedName>
    <definedName name="__12INT_RESERVES" localSheetId="10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9">#REF!</definedName>
    <definedName name="__1r" localSheetId="10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6">#REF!</definedName>
    <definedName name="__1r" localSheetId="12">#REF!</definedName>
    <definedName name="__1r" localSheetId="13">#REF!</definedName>
    <definedName name="__1r">#REF!</definedName>
    <definedName name="__2Macros_Import_.qbop" localSheetId="5">[17]!'[Macros Import].qbop'</definedName>
    <definedName name="__2Macros_Import_.qbop" localSheetId="8">[17]!'[Macros Import].qbop'</definedName>
    <definedName name="__2Macros_Import_.qbop" localSheetId="0">#REF!</definedName>
    <definedName name="__2Macros_Import_.qbop" localSheetId="1">#REF!</definedName>
    <definedName name="__2Macros_Import_.qbop" localSheetId="11">[17]!'[Macros Import].qbop'</definedName>
    <definedName name="__2Macros_Import_.qbop" localSheetId="13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hidden="1">[12]WB!#REF!</definedName>
    <definedName name="__6B.2_B.3" localSheetId="9">#REF!</definedName>
    <definedName name="__6B.2_B.3" localSheetId="10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12">#REF!</definedName>
    <definedName name="__6B.2_B.3" localSheetId="13">#REF!</definedName>
    <definedName name="__6B.2_B.3">#REF!</definedName>
    <definedName name="__7B.4___5" localSheetId="9">#REF!</definedName>
    <definedName name="__7B.4___5" localSheetId="10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12">#REF!</definedName>
    <definedName name="__7B.4___5" localSheetId="13">#REF!</definedName>
    <definedName name="__7B.4___5">#REF!</definedName>
    <definedName name="__8CONSOL_B2" localSheetId="9">#REF!</definedName>
    <definedName name="__8CONSOL_B2" localSheetId="10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8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6">'[18]A 11'!#REF!</definedName>
    <definedName name="__9CONSOL_DEPOSITS">'[18]A 11'!#REF!</definedName>
    <definedName name="__asd1" localSheetId="9">[5]!__asd1</definedName>
    <definedName name="__asd1" localSheetId="10">[5]!__asd1</definedName>
    <definedName name="__asd1" localSheetId="8">[5]!__asd1</definedName>
    <definedName name="__asd1" localSheetId="0">[5]!__asd1</definedName>
    <definedName name="__asd1" localSheetId="1">[5]!__asd1</definedName>
    <definedName name="__asd1">[5]!__asd1</definedName>
    <definedName name="__AUS1" localSheetId="9">#REF!</definedName>
    <definedName name="__AUS1" localSheetId="10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6">#REF!</definedName>
    <definedName name="__AUS1" localSheetId="12">#REF!</definedName>
    <definedName name="__AUS1" localSheetId="13">#REF!</definedName>
    <definedName name="__AUS1">#REF!</definedName>
    <definedName name="__BOP2" localSheetId="8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6">[19]BoP!#REF!</definedName>
    <definedName name="__BOP2">[19]BoP!#REF!</definedName>
    <definedName name="__DEG1" localSheetId="9">#REF!</definedName>
    <definedName name="__DEG1" localSheetId="10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6">#REF!</definedName>
    <definedName name="__DEG1" localSheetId="12">#REF!</definedName>
    <definedName name="__DEG1" localSheetId="13">#REF!</definedName>
    <definedName name="__DEG1">#REF!</definedName>
    <definedName name="__DKR1" localSheetId="9">#REF!</definedName>
    <definedName name="__DKR1" localSheetId="10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6">#REF!</definedName>
    <definedName name="__DKR1" localSheetId="12">#REF!</definedName>
    <definedName name="__DKR1" localSheetId="13">#REF!</definedName>
    <definedName name="__DKR1">#REF!</definedName>
    <definedName name="__ECU1" localSheetId="9">#REF!</definedName>
    <definedName name="__ECU1" localSheetId="10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6">#REF!</definedName>
    <definedName name="__ECU1" localSheetId="12">#REF!</definedName>
    <definedName name="__ECU1" localSheetId="13">#REF!</definedName>
    <definedName name="__ECU1">#REF!</definedName>
    <definedName name="__END94" localSheetId="9">#REF!</definedName>
    <definedName name="__END94" localSheetId="10">#REF!</definedName>
    <definedName name="__END94" localSheetId="8">#REF!</definedName>
    <definedName name="__END94" localSheetId="12">#REF!</definedName>
    <definedName name="__END94" localSheetId="13">#REF!</definedName>
    <definedName name="__END94">#REF!</definedName>
    <definedName name="__ESC1" localSheetId="9">#REF!</definedName>
    <definedName name="__ESC1" localSheetId="10">#REF!</definedName>
    <definedName name="__ESC1" localSheetId="8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'[8]Fax a enviar'!#REF!</definedName>
    <definedName name="__FAL2" localSheetId="9">#REF!</definedName>
    <definedName name="__FAL2" localSheetId="10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6">#REF!</definedName>
    <definedName name="__FAL2" localSheetId="12">#REF!</definedName>
    <definedName name="__FAL2" localSheetId="13">#REF!</definedName>
    <definedName name="__FAL2">#REF!</definedName>
    <definedName name="__FAL3" localSheetId="9">#REF!</definedName>
    <definedName name="__FAL3" localSheetId="10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6">#REF!</definedName>
    <definedName name="__FAL3" localSheetId="12">#REF!</definedName>
    <definedName name="__FAL3" localSheetId="13">#REF!</definedName>
    <definedName name="__FAL3">#REF!</definedName>
    <definedName name="__FAL4" localSheetId="9">#REF!</definedName>
    <definedName name="__FAL4" localSheetId="10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6">#REF!</definedName>
    <definedName name="__FAL4" localSheetId="12">#REF!</definedName>
    <definedName name="__FAL4" localSheetId="13">#REF!</definedName>
    <definedName name="__FAL4">#REF!</definedName>
    <definedName name="__FAL5" localSheetId="9">#REF!</definedName>
    <definedName name="__FAL5" localSheetId="10">#REF!</definedName>
    <definedName name="__FAL5" localSheetId="8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9">#REF!</definedName>
    <definedName name="__FAL6" localSheetId="10">#REF!</definedName>
    <definedName name="__FAL6" localSheetId="8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9">#REF!</definedName>
    <definedName name="__FAL7" localSheetId="10">#REF!</definedName>
    <definedName name="__FAL7" localSheetId="8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9">#REF!</definedName>
    <definedName name="__FMK1" localSheetId="10">#REF!</definedName>
    <definedName name="__FMK1" localSheetId="8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9">#REF!</definedName>
    <definedName name="__IKR1" localSheetId="10">#REF!</definedName>
    <definedName name="__IKR1" localSheetId="8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9">#REF!</definedName>
    <definedName name="__IRP1" localSheetId="10">#REF!</definedName>
    <definedName name="__IRP1" localSheetId="8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9">#REF!</definedName>
    <definedName name="__LIT1" localSheetId="10">#REF!</definedName>
    <definedName name="__LIT1" localSheetId="8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9">#REF!</definedName>
    <definedName name="__MEX1" localSheetId="10">#REF!</definedName>
    <definedName name="__MEX1" localSheetId="8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9">#REF!</definedName>
    <definedName name="__PTA1" localSheetId="10">#REF!</definedName>
    <definedName name="__PTA1" localSheetId="8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10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6">#REF!</definedName>
    <definedName name="__SAR1" localSheetId="12">#REF!</definedName>
    <definedName name="__SAR1" localSheetId="13">#REF!</definedName>
    <definedName name="__SAR1">#REF!</definedName>
    <definedName name="__SUM2" localSheetId="9">#REF!</definedName>
    <definedName name="__SUM2" localSheetId="10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6">#REF!</definedName>
    <definedName name="__SUM2" localSheetId="12">#REF!</definedName>
    <definedName name="__SUM2" localSheetId="13">#REF!</definedName>
    <definedName name="__SUM2">#REF!</definedName>
    <definedName name="__TAB1" localSheetId="9">#REF!</definedName>
    <definedName name="__TAB1" localSheetId="10">#REF!</definedName>
    <definedName name="__TAB1" localSheetId="8">#REF!</definedName>
    <definedName name="__TAB1" localSheetId="3">#REF!</definedName>
    <definedName name="__TAB1" localSheetId="6">#REF!</definedName>
    <definedName name="__TAB1" localSheetId="12">#REF!</definedName>
    <definedName name="__TAB1" localSheetId="13">#REF!</definedName>
    <definedName name="__TAB1">#REF!</definedName>
    <definedName name="__Tab19" localSheetId="9">#REF!</definedName>
    <definedName name="__Tab19" localSheetId="10">#REF!</definedName>
    <definedName name="__Tab19" localSheetId="8">#REF!</definedName>
    <definedName name="__Tab19" localSheetId="12">#REF!</definedName>
    <definedName name="__Tab19" localSheetId="13">#REF!</definedName>
    <definedName name="__Tab19">#REF!</definedName>
    <definedName name="__Tab20" localSheetId="9">#REF!</definedName>
    <definedName name="__Tab20" localSheetId="10">#REF!</definedName>
    <definedName name="__Tab20" localSheetId="8">#REF!</definedName>
    <definedName name="__Tab20" localSheetId="12">#REF!</definedName>
    <definedName name="__Tab20" localSheetId="13">#REF!</definedName>
    <definedName name="__Tab20">#REF!</definedName>
    <definedName name="__Tab21" localSheetId="9">#REF!</definedName>
    <definedName name="__Tab21" localSheetId="10">#REF!</definedName>
    <definedName name="__Tab21" localSheetId="8">#REF!</definedName>
    <definedName name="__Tab21" localSheetId="12">#REF!</definedName>
    <definedName name="__Tab21" localSheetId="13">#REF!</definedName>
    <definedName name="__Tab21">#REF!</definedName>
    <definedName name="__Tab22" localSheetId="9">#REF!</definedName>
    <definedName name="__Tab22" localSheetId="10">#REF!</definedName>
    <definedName name="__Tab22" localSheetId="8">#REF!</definedName>
    <definedName name="__Tab22" localSheetId="12">#REF!</definedName>
    <definedName name="__Tab22" localSheetId="13">#REF!</definedName>
    <definedName name="__Tab22">#REF!</definedName>
    <definedName name="__Tab23" localSheetId="9">#REF!</definedName>
    <definedName name="__Tab23" localSheetId="10">#REF!</definedName>
    <definedName name="__Tab23" localSheetId="8">#REF!</definedName>
    <definedName name="__Tab23" localSheetId="12">#REF!</definedName>
    <definedName name="__Tab23" localSheetId="13">#REF!</definedName>
    <definedName name="__Tab23">#REF!</definedName>
    <definedName name="__Tab24" localSheetId="9">#REF!</definedName>
    <definedName name="__Tab24" localSheetId="10">#REF!</definedName>
    <definedName name="__Tab24" localSheetId="8">#REF!</definedName>
    <definedName name="__Tab24" localSheetId="12">#REF!</definedName>
    <definedName name="__Tab24" localSheetId="13">#REF!</definedName>
    <definedName name="__Tab24">#REF!</definedName>
    <definedName name="__Tab26" localSheetId="9">#REF!</definedName>
    <definedName name="__Tab26" localSheetId="10">#REF!</definedName>
    <definedName name="__Tab26" localSheetId="8">#REF!</definedName>
    <definedName name="__Tab26" localSheetId="12">#REF!</definedName>
    <definedName name="__Tab26" localSheetId="13">#REF!</definedName>
    <definedName name="__Tab26">#REF!</definedName>
    <definedName name="__Tab27" localSheetId="9">#REF!</definedName>
    <definedName name="__Tab27" localSheetId="10">#REF!</definedName>
    <definedName name="__Tab27" localSheetId="8">#REF!</definedName>
    <definedName name="__Tab27" localSheetId="12">#REF!</definedName>
    <definedName name="__Tab27" localSheetId="13">#REF!</definedName>
    <definedName name="__Tab27">#REF!</definedName>
    <definedName name="__Tab28" localSheetId="9">#REF!</definedName>
    <definedName name="__Tab28" localSheetId="10">#REF!</definedName>
    <definedName name="__Tab28" localSheetId="8">#REF!</definedName>
    <definedName name="__Tab28" localSheetId="12">#REF!</definedName>
    <definedName name="__Tab28" localSheetId="13">#REF!</definedName>
    <definedName name="__Tab28">#REF!</definedName>
    <definedName name="__Tab29" localSheetId="9">#REF!</definedName>
    <definedName name="__Tab29" localSheetId="10">#REF!</definedName>
    <definedName name="__Tab29" localSheetId="8">#REF!</definedName>
    <definedName name="__Tab29" localSheetId="12">#REF!</definedName>
    <definedName name="__Tab29" localSheetId="13">#REF!</definedName>
    <definedName name="__Tab29">#REF!</definedName>
    <definedName name="__Tab30" localSheetId="9">#REF!</definedName>
    <definedName name="__Tab30" localSheetId="10">#REF!</definedName>
    <definedName name="__Tab30" localSheetId="8">#REF!</definedName>
    <definedName name="__Tab30" localSheetId="12">#REF!</definedName>
    <definedName name="__Tab30" localSheetId="13">#REF!</definedName>
    <definedName name="__Tab30">#REF!</definedName>
    <definedName name="__Tab31" localSheetId="9">#REF!</definedName>
    <definedName name="__Tab31" localSheetId="10">#REF!</definedName>
    <definedName name="__Tab31" localSheetId="8">#REF!</definedName>
    <definedName name="__Tab31" localSheetId="12">#REF!</definedName>
    <definedName name="__Tab31" localSheetId="13">#REF!</definedName>
    <definedName name="__Tab31">#REF!</definedName>
    <definedName name="__Tab32" localSheetId="9">#REF!</definedName>
    <definedName name="__Tab32" localSheetId="10">#REF!</definedName>
    <definedName name="__Tab32" localSheetId="8">#REF!</definedName>
    <definedName name="__Tab32" localSheetId="12">#REF!</definedName>
    <definedName name="__Tab32" localSheetId="13">#REF!</definedName>
    <definedName name="__Tab32">#REF!</definedName>
    <definedName name="__Tab33" localSheetId="9">#REF!</definedName>
    <definedName name="__Tab33" localSheetId="10">#REF!</definedName>
    <definedName name="__Tab33" localSheetId="8">#REF!</definedName>
    <definedName name="__Tab33" localSheetId="12">#REF!</definedName>
    <definedName name="__Tab33" localSheetId="13">#REF!</definedName>
    <definedName name="__Tab33">#REF!</definedName>
    <definedName name="__Tab34" localSheetId="9">#REF!</definedName>
    <definedName name="__Tab34" localSheetId="10">#REF!</definedName>
    <definedName name="__Tab34" localSheetId="8">#REF!</definedName>
    <definedName name="__Tab34" localSheetId="12">#REF!</definedName>
    <definedName name="__Tab34" localSheetId="13">#REF!</definedName>
    <definedName name="__Tab34">#REF!</definedName>
    <definedName name="__Tab35" localSheetId="9">#REF!</definedName>
    <definedName name="__Tab35" localSheetId="10">#REF!</definedName>
    <definedName name="__Tab35" localSheetId="8">#REF!</definedName>
    <definedName name="__Tab35" localSheetId="12">#REF!</definedName>
    <definedName name="__Tab35" localSheetId="13">#REF!</definedName>
    <definedName name="__Tab35">#REF!</definedName>
    <definedName name="__tAB4">'[6]shared data'!$A$1:$G$71</definedName>
    <definedName name="__tnt1" localSheetId="9">[5]!__tnt1</definedName>
    <definedName name="__tnt1" localSheetId="10">[5]!__tnt1</definedName>
    <definedName name="__tnt1" localSheetId="8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6">[7]GROWTH!#REF!</definedName>
    <definedName name="__TOT58">[7]GROWTH!#REF!</definedName>
    <definedName name="__WB2" localSheetId="9">#REF!</definedName>
    <definedName name="__WB2" localSheetId="10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6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6">[21]Afiliados!#REF!</definedName>
    <definedName name="_10_0GRÁFICO_N_10.2">[21]Afiliados!#REF!</definedName>
    <definedName name="_10FA_L" localSheetId="9">#REF!</definedName>
    <definedName name="_10FA_L" localSheetId="10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6">#REF!</definedName>
    <definedName name="_10FA_L" localSheetId="12">#REF!</definedName>
    <definedName name="_10FA_L" localSheetId="13">#REF!</definedName>
    <definedName name="_10FA_L">#REF!</definedName>
    <definedName name="_11__123Graph_AFIG_D" localSheetId="9" hidden="1">#REF!</definedName>
    <definedName name="_11__123Graph_AFIG_D" localSheetId="10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8" hidden="1">[20]ER!#REF!</definedName>
    <definedName name="_11__123Graph_BCPI_ER_LOG" localSheetId="3" hidden="1">[20]ER!#REF!</definedName>
    <definedName name="_11__123Graph_BCPI_ER_LOG" localSheetId="6" hidden="1">[20]ER!#REF!</definedName>
    <definedName name="_11__123Graph_BCPI_ER_LOG" hidden="1">[20]ER!#REF!</definedName>
    <definedName name="_11absorc" localSheetId="9">[22]Programa!#REF!</definedName>
    <definedName name="_11absorc" localSheetId="10">[22]Programa!#REF!</definedName>
    <definedName name="_11absorc" localSheetId="8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6">[22]Programa!#REF!</definedName>
    <definedName name="_11absorc">[22]Programa!#REF!</definedName>
    <definedName name="_11GAZ_LIABS" localSheetId="9">#REF!</definedName>
    <definedName name="_11GAZ_LIABS" localSheetId="10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6" hidden="1">[20]WB!#REF!</definedName>
    <definedName name="_12__123Graph_BIBA_IBRD" hidden="1">[20]WB!#REF!</definedName>
    <definedName name="_12c" localSheetId="9">[22]Programa!#REF!</definedName>
    <definedName name="_12c" localSheetId="10">[22]Programa!#REF!</definedName>
    <definedName name="_12c" localSheetId="8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6">[22]Programa!#REF!</definedName>
    <definedName name="_12c">[22]Programa!#REF!</definedName>
    <definedName name="_12INT_RESERVES" localSheetId="9">#REF!</definedName>
    <definedName name="_12INT_RESERVES" localSheetId="10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5">[17]!'[Macros Import].qbop'</definedName>
    <definedName name="_15Macros_Import_.qbop" localSheetId="8">[17]!'[Macros Import].qbop'</definedName>
    <definedName name="_15Macros_Import_.qbop" localSheetId="0">#REF!</definedName>
    <definedName name="_15Macros_Import_.qbop" localSheetId="1">#REF!</definedName>
    <definedName name="_15Macros_Import_.qbop" localSheetId="11">[17]!'[Macros Import].qbop'</definedName>
    <definedName name="_15Macros_Import_.qbop" localSheetId="13">[17]!'[Macros Import].qbop'</definedName>
    <definedName name="_15Macros_Import_.qbop">[17]!'[Macros Import].qbop'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6" hidden="1">[20]ER!#REF!</definedName>
    <definedName name="_19__123Graph_BCPI_ER_LOG" hidden="1">[20]ER!#REF!</definedName>
    <definedName name="_1981" localSheetId="9">#REF!</definedName>
    <definedName name="_1981" localSheetId="10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6">#REF!</definedName>
    <definedName name="_1981" localSheetId="12">#REF!</definedName>
    <definedName name="_1981" localSheetId="13">#REF!</definedName>
    <definedName name="_1981">#REF!</definedName>
    <definedName name="_1982" localSheetId="9">#REF!</definedName>
    <definedName name="_1982" localSheetId="10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6">#REF!</definedName>
    <definedName name="_1982" localSheetId="12">#REF!</definedName>
    <definedName name="_1982" localSheetId="13">#REF!</definedName>
    <definedName name="_1982">#REF!</definedName>
    <definedName name="_1983" localSheetId="9">#REF!</definedName>
    <definedName name="_1983" localSheetId="10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6">#REF!</definedName>
    <definedName name="_1983" localSheetId="12">#REF!</definedName>
    <definedName name="_1983" localSheetId="13">#REF!</definedName>
    <definedName name="_1983">#REF!</definedName>
    <definedName name="_1984" localSheetId="9">#REF!</definedName>
    <definedName name="_1984" localSheetId="10">#REF!</definedName>
    <definedName name="_1984" localSheetId="8">#REF!</definedName>
    <definedName name="_1984" localSheetId="12">#REF!</definedName>
    <definedName name="_1984" localSheetId="13">#REF!</definedName>
    <definedName name="_1984">#REF!</definedName>
    <definedName name="_1985" localSheetId="9">#REF!</definedName>
    <definedName name="_1985" localSheetId="10">#REF!</definedName>
    <definedName name="_1985" localSheetId="8">#REF!</definedName>
    <definedName name="_1985" localSheetId="12">#REF!</definedName>
    <definedName name="_1985" localSheetId="13">#REF!</definedName>
    <definedName name="_1985">#REF!</definedName>
    <definedName name="_1986" localSheetId="9">#REF!</definedName>
    <definedName name="_1986" localSheetId="10">#REF!</definedName>
    <definedName name="_1986" localSheetId="8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9">#REF!</definedName>
    <definedName name="_1988" localSheetId="10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6">#REF!</definedName>
    <definedName name="_1988" localSheetId="12">#REF!</definedName>
    <definedName name="_1988" localSheetId="13">#REF!</definedName>
    <definedName name="_1988">#REF!</definedName>
    <definedName name="_1989" localSheetId="9">#REF!</definedName>
    <definedName name="_1989" localSheetId="10">#REF!</definedName>
    <definedName name="_1989" localSheetId="8">#REF!</definedName>
    <definedName name="_1989" localSheetId="3">#REF!</definedName>
    <definedName name="_1989" localSheetId="6">#REF!</definedName>
    <definedName name="_1989" localSheetId="12">#REF!</definedName>
    <definedName name="_1989" localSheetId="13">#REF!</definedName>
    <definedName name="_1989">#REF!</definedName>
    <definedName name="_1990" localSheetId="9">#REF!</definedName>
    <definedName name="_1990" localSheetId="10">#REF!</definedName>
    <definedName name="_1990" localSheetId="8">#REF!</definedName>
    <definedName name="_1990" localSheetId="3">#REF!</definedName>
    <definedName name="_1990" localSheetId="6">#REF!</definedName>
    <definedName name="_1990" localSheetId="12">#REF!</definedName>
    <definedName name="_1990" localSheetId="13">#REF!</definedName>
    <definedName name="_1990">#REF!</definedName>
    <definedName name="_1991" localSheetId="9">#REF!</definedName>
    <definedName name="_1991" localSheetId="10">#REF!</definedName>
    <definedName name="_1991" localSheetId="8">#REF!</definedName>
    <definedName name="_1991" localSheetId="12">#REF!</definedName>
    <definedName name="_1991" localSheetId="13">#REF!</definedName>
    <definedName name="_1991">#REF!</definedName>
    <definedName name="_1992" localSheetId="9">#REF!</definedName>
    <definedName name="_1992" localSheetId="10">#REF!</definedName>
    <definedName name="_1992" localSheetId="8">#REF!</definedName>
    <definedName name="_1992" localSheetId="12">#REF!</definedName>
    <definedName name="_1992" localSheetId="13">#REF!</definedName>
    <definedName name="_1992">#REF!</definedName>
    <definedName name="_1993" localSheetId="9">#REF!</definedName>
    <definedName name="_1993" localSheetId="10">#REF!</definedName>
    <definedName name="_1993" localSheetId="8">#REF!</definedName>
    <definedName name="_1993" localSheetId="12">#REF!</definedName>
    <definedName name="_1993" localSheetId="13">#REF!</definedName>
    <definedName name="_1993">#REF!</definedName>
    <definedName name="_1994" localSheetId="9">#REF!</definedName>
    <definedName name="_1994" localSheetId="10">#REF!</definedName>
    <definedName name="_1994" localSheetId="8">#REF!</definedName>
    <definedName name="_1994" localSheetId="12">#REF!</definedName>
    <definedName name="_1994" localSheetId="13">#REF!</definedName>
    <definedName name="_1994">#REF!</definedName>
    <definedName name="_1995" localSheetId="9">#REF!</definedName>
    <definedName name="_1995" localSheetId="10">#REF!</definedName>
    <definedName name="_1995" localSheetId="8">#REF!</definedName>
    <definedName name="_1995" localSheetId="12">#REF!</definedName>
    <definedName name="_1995" localSheetId="13">#REF!</definedName>
    <definedName name="_1995">#REF!</definedName>
    <definedName name="_1996" localSheetId="9">#REF!</definedName>
    <definedName name="_1996" localSheetId="10">#REF!</definedName>
    <definedName name="_1996" localSheetId="8">#REF!</definedName>
    <definedName name="_1996" localSheetId="12">#REF!</definedName>
    <definedName name="_1996" localSheetId="13">#REF!</definedName>
    <definedName name="_1996">#REF!</definedName>
    <definedName name="_1997" localSheetId="9">#REF!</definedName>
    <definedName name="_1997" localSheetId="10">#REF!</definedName>
    <definedName name="_1997" localSheetId="8">#REF!</definedName>
    <definedName name="_1997" localSheetId="12">#REF!</definedName>
    <definedName name="_1997" localSheetId="13">#REF!</definedName>
    <definedName name="_1997">#REF!</definedName>
    <definedName name="_1998" localSheetId="9">#REF!</definedName>
    <definedName name="_1998" localSheetId="10">#REF!</definedName>
    <definedName name="_1998" localSheetId="8">#REF!</definedName>
    <definedName name="_1998" localSheetId="12">#REF!</definedName>
    <definedName name="_1998" localSheetId="13">#REF!</definedName>
    <definedName name="_1998">#REF!</definedName>
    <definedName name="_1999" localSheetId="9">#REF!</definedName>
    <definedName name="_1999" localSheetId="10">#REF!</definedName>
    <definedName name="_1999" localSheetId="8">#REF!</definedName>
    <definedName name="_1999" localSheetId="12">#REF!</definedName>
    <definedName name="_1999" localSheetId="13">#REF!</definedName>
    <definedName name="_1999">#REF!</definedName>
    <definedName name="_1IMPRESION" localSheetId="9">#REF!</definedName>
    <definedName name="_1IMPRESION" localSheetId="10">#REF!</definedName>
    <definedName name="_1IMPRESION" localSheetId="8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9">#REF!</definedName>
    <definedName name="_1r" localSheetId="10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6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6" hidden="1">[20]ER!#REF!</definedName>
    <definedName name="_2__123Graph_ACPI_ER_LOG" hidden="1">[20]ER!#REF!</definedName>
    <definedName name="_2__123Graph_AFIG_D" localSheetId="9" hidden="1">#REF!</definedName>
    <definedName name="_2__123Graph_AFIG_D" localSheetId="10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8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6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9">#REF!</definedName>
    <definedName name="_2000" localSheetId="10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6">#REF!</definedName>
    <definedName name="_2000" localSheetId="12">#REF!</definedName>
    <definedName name="_2000" localSheetId="13">#REF!</definedName>
    <definedName name="_2000">#REF!</definedName>
    <definedName name="_2001" localSheetId="9">#REF!</definedName>
    <definedName name="_2001" localSheetId="10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6">#REF!</definedName>
    <definedName name="_2001" localSheetId="12">#REF!</definedName>
    <definedName name="_2001" localSheetId="13">#REF!</definedName>
    <definedName name="_2001">#REF!</definedName>
    <definedName name="_2002" localSheetId="9">#REF!</definedName>
    <definedName name="_2002" localSheetId="10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6">#REF!</definedName>
    <definedName name="_2002" localSheetId="12">#REF!</definedName>
    <definedName name="_2002" localSheetId="13">#REF!</definedName>
    <definedName name="_2002">#REF!</definedName>
    <definedName name="_2003" localSheetId="9">#REF!</definedName>
    <definedName name="_2003" localSheetId="10">#REF!</definedName>
    <definedName name="_2003" localSheetId="8">#REF!</definedName>
    <definedName name="_2003" localSheetId="12">#REF!</definedName>
    <definedName name="_2003" localSheetId="13">#REF!</definedName>
    <definedName name="_2003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8">[24]!'[Macros Import].qbop'</definedName>
    <definedName name="_24Macros_Import_.qbop" localSheetId="0">#REF!</definedName>
    <definedName name="_24Macros_Import_.qbop" localSheetId="1">#REF!</definedName>
    <definedName name="_24Macros_Import_.qbop" localSheetId="11">[24]!'[Macros Import].qbop'</definedName>
    <definedName name="_24Macros_Import_.qbop" localSheetId="13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hidden="1">[25]WB!#REF!</definedName>
    <definedName name="_27_0CUADRO_N__4." localSheetId="8">[26]monthly!#REF!</definedName>
    <definedName name="_27_0CUADRO_N__4." localSheetId="3">[26]monthly!#REF!</definedName>
    <definedName name="_27_0CUADRO_N__4." localSheetId="6">[26]monthly!#REF!</definedName>
    <definedName name="_27_0CUADRO_N__4.">[26]monthly!#REF!</definedName>
    <definedName name="_28B.2_B.3" localSheetId="9">#REF!</definedName>
    <definedName name="_28B.2_B.3" localSheetId="10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8">#REF!</definedName>
    <definedName name="_29B.4___5" localSheetId="3">#REF!</definedName>
    <definedName name="_29B.4___5" localSheetId="6">#REF!</definedName>
    <definedName name="_29B.4___5" localSheetId="12">#REF!</definedName>
    <definedName name="_29B.4___5" localSheetId="13">#REF!</definedName>
    <definedName name="_29B.4___5">#REF!</definedName>
    <definedName name="_2IMPRESION" localSheetId="9">#REF!</definedName>
    <definedName name="_2IMPRESION" localSheetId="10">#REF!</definedName>
    <definedName name="_2IMPRESION" localSheetId="8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5">[27]!'[Macros Import].qbop'</definedName>
    <definedName name="_2Macros_Import_.qbop" localSheetId="8">[27]!'[Macros Import].qbop'</definedName>
    <definedName name="_2Macros_Import_.qbop" localSheetId="0">#REF!</definedName>
    <definedName name="_2Macros_Import_.qbop" localSheetId="1">#REF!</definedName>
    <definedName name="_2Macros_Import_.qbop" localSheetId="11">[27]!'[Macros Import].qbop'</definedName>
    <definedName name="_2Macros_Import_.qbop" localSheetId="13">[27]!'[Macros Import].qbop'</definedName>
    <definedName name="_2Macros_Import_.qbop">[27]!'[Macros Import].qbop'</definedName>
    <definedName name="_3">#N/A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6" hidden="1">[12]ER!#REF!</definedName>
    <definedName name="_3__123Graph_ACPI_ER_LOG" hidden="1">[12]ER!#REF!</definedName>
    <definedName name="_3__123Graph_ATERMS_OF_TRADE" localSheetId="9" hidden="1">#REF!</definedName>
    <definedName name="_3__123Graph_ATERMS_OF_TRADE" localSheetId="10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hidden="1">[23]PRIVATE!#REF!</definedName>
    <definedName name="_30CONSOL_B2" localSheetId="9">#REF!</definedName>
    <definedName name="_30CONSOL_B2" localSheetId="10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8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6">[26]monthly!#REF!</definedName>
    <definedName name="_31_0GRÁFICO_N_10.2">[26]monthly!#REF!</definedName>
    <definedName name="_31CONSOL_DEPOSITS" localSheetId="8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6">'[28]A 11'!#REF!</definedName>
    <definedName name="_31CONSOL_DEPOSITS">'[28]A 11'!#REF!</definedName>
    <definedName name="_32FA_L" localSheetId="9">#REF!</definedName>
    <definedName name="_32FA_L" localSheetId="10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6">#REF!</definedName>
    <definedName name="_32FA_L" localSheetId="12">#REF!</definedName>
    <definedName name="_32FA_L" localSheetId="13">#REF!</definedName>
    <definedName name="_32FA_L">#REF!</definedName>
    <definedName name="_33GAZ_LIABS" localSheetId="9">#REF!</definedName>
    <definedName name="_33GAZ_LIABS" localSheetId="10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8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9" hidden="1">#REF!</definedName>
    <definedName name="_4__123Graph_BTERMS_OF_TRADE" localSheetId="10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6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9" hidden="1">#REF!</definedName>
    <definedName name="_5__123Graph_XFIG_D" localSheetId="10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6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8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6" hidden="1">[12]WB!#REF!</definedName>
    <definedName name="_51__123Graph_BIBA_IBRD" hidden="1">[12]WB!#REF!</definedName>
    <definedName name="_518" localSheetId="9">#REF!</definedName>
    <definedName name="_518" localSheetId="10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6">#REF!</definedName>
    <definedName name="_518" localSheetId="12">#REF!</definedName>
    <definedName name="_518" localSheetId="13">#REF!</definedName>
    <definedName name="_518">#REF!</definedName>
    <definedName name="_52B.2_B.3" localSheetId="9">#REF!</definedName>
    <definedName name="_52B.2_B.3" localSheetId="10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12">#REF!</definedName>
    <definedName name="_52B.2_B.3" localSheetId="13">#REF!</definedName>
    <definedName name="_52B.2_B.3">#REF!</definedName>
    <definedName name="_53B.4___5" localSheetId="9">#REF!</definedName>
    <definedName name="_53B.4___5" localSheetId="10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12">#REF!</definedName>
    <definedName name="_53B.4___5" localSheetId="13">#REF!</definedName>
    <definedName name="_53B.4___5">#REF!</definedName>
    <definedName name="_54CONSOL_B2" localSheetId="9">#REF!</definedName>
    <definedName name="_54CONSOL_B2" localSheetId="10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9" hidden="1">#REF!</definedName>
    <definedName name="_6__123Graph_XTERMS_OF_TRADE" localSheetId="10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6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9">#REF!</definedName>
    <definedName name="_617" localSheetId="10">#REF!</definedName>
    <definedName name="_617" localSheetId="8">#REF!</definedName>
    <definedName name="_617" localSheetId="3">#REF!</definedName>
    <definedName name="_617" localSheetId="6">#REF!</definedName>
    <definedName name="_617" localSheetId="12">#REF!</definedName>
    <definedName name="_617" localSheetId="13">#REF!</definedName>
    <definedName name="_617">#REF!</definedName>
    <definedName name="_675" localSheetId="9">#REF!</definedName>
    <definedName name="_675" localSheetId="10">#REF!</definedName>
    <definedName name="_675" localSheetId="8">#REF!</definedName>
    <definedName name="_675" localSheetId="3">#REF!</definedName>
    <definedName name="_675" localSheetId="6">#REF!</definedName>
    <definedName name="_675" localSheetId="12">#REF!</definedName>
    <definedName name="_675" localSheetId="13">#REF!</definedName>
    <definedName name="_675">#REF!</definedName>
    <definedName name="_681" localSheetId="9">#REF!</definedName>
    <definedName name="_681" localSheetId="10">#REF!</definedName>
    <definedName name="_681" localSheetId="8">#REF!</definedName>
    <definedName name="_681" localSheetId="12">#REF!</definedName>
    <definedName name="_681" localSheetId="13">#REF!</definedName>
    <definedName name="_681">#REF!</definedName>
    <definedName name="_68CONSOL_DEPOSITS" localSheetId="8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9">#REF!</definedName>
    <definedName name="_69FA_L" localSheetId="10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6">#REF!</definedName>
    <definedName name="_69FA_L" localSheetId="12">#REF!</definedName>
    <definedName name="_69FA_L" localSheetId="13">#REF!</definedName>
    <definedName name="_69FA_L">#REF!</definedName>
    <definedName name="_6B.2_B.3" localSheetId="9">#REF!</definedName>
    <definedName name="_6B.2_B.3" localSheetId="10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6" hidden="1">[20]ER!#REF!</definedName>
    <definedName name="_7__123Graph_ACPI_ER_LOG" hidden="1">[20]ER!#REF!</definedName>
    <definedName name="_7_0absorc" localSheetId="9">[22]Programa!#REF!</definedName>
    <definedName name="_7_0absorc" localSheetId="10">[22]Programa!#REF!</definedName>
    <definedName name="_7_0absorc" localSheetId="8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6">[22]Programa!#REF!</definedName>
    <definedName name="_7_0absorc">[22]Programa!#REF!</definedName>
    <definedName name="_70GAZ_LIABS" localSheetId="9">#REF!</definedName>
    <definedName name="_70GAZ_LIABS" localSheetId="10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9">#REF!</definedName>
    <definedName name="_7B.4___5" localSheetId="10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9">[22]Programa!#REF!</definedName>
    <definedName name="_8_0c" localSheetId="10">[22]Programa!#REF!</definedName>
    <definedName name="_8_0c" localSheetId="8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6">[22]Programa!#REF!</definedName>
    <definedName name="_8_0c">[22]Programa!#REF!</definedName>
    <definedName name="_88" localSheetId="9">#REF!</definedName>
    <definedName name="_88" localSheetId="10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6">#REF!</definedName>
    <definedName name="_88" localSheetId="12">#REF!</definedName>
    <definedName name="_88" localSheetId="13">#REF!</definedName>
    <definedName name="_88">#REF!</definedName>
    <definedName name="_89" localSheetId="9">#REF!</definedName>
    <definedName name="_89" localSheetId="10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6">#REF!</definedName>
    <definedName name="_89" localSheetId="12">#REF!</definedName>
    <definedName name="_89" localSheetId="13">#REF!</definedName>
    <definedName name="_89">#REF!</definedName>
    <definedName name="_8CONSOL_B2" localSheetId="9">#REF!</definedName>
    <definedName name="_8CONSOL_B2" localSheetId="10">#REF!</definedName>
    <definedName name="_8CONSOL_B2" localSheetId="8">#REF!</definedName>
    <definedName name="_8CONSOL_B2" localSheetId="3">#REF!</definedName>
    <definedName name="_8CONSOL_B2" localSheetId="6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8">[21]Afiliados!#REF!</definedName>
    <definedName name="_9_0CUADRO_N__4." localSheetId="3">[21]Afiliados!#REF!</definedName>
    <definedName name="_9_0CUADRO_N__4." localSheetId="6">[21]Afiliados!#REF!</definedName>
    <definedName name="_9_0CUADRO_N__4.">[21]Afiliados!#REF!</definedName>
    <definedName name="_9CONSOL_DEPOSITS" localSheetId="8">'[29]A 11'!#REF!</definedName>
    <definedName name="_9CONSOL_DEPOSITS" localSheetId="3">'[29]A 11'!#REF!</definedName>
    <definedName name="_9CONSOL_DEPOSITS" localSheetId="6">'[29]A 11'!#REF!</definedName>
    <definedName name="_9CONSOL_DEPOSITS">'[29]A 11'!#REF!</definedName>
    <definedName name="_aaV110" localSheetId="8">[30]QNEWLOR!#REF!</definedName>
    <definedName name="_aaV110" localSheetId="3">[30]QNEWLOR!#REF!</definedName>
    <definedName name="_aaV110" localSheetId="6">[30]QNEWLOR!#REF!</definedName>
    <definedName name="_aaV110">[30]QNEWLOR!#REF!</definedName>
    <definedName name="_aIV114" localSheetId="8">[30]QNEWLOR!#REF!</definedName>
    <definedName name="_aIV114" localSheetId="3">[30]QNEWLOR!#REF!</definedName>
    <definedName name="_aIV114" localSheetId="6">[30]QNEWLOR!#REF!</definedName>
    <definedName name="_aIV114">[30]QNEWLOR!#REF!</definedName>
    <definedName name="_aIV190">[30]QNEWLOR!#REF!</definedName>
    <definedName name="_AJU97" localSheetId="9">#REF!</definedName>
    <definedName name="_AJU97" localSheetId="10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6">#REF!</definedName>
    <definedName name="_AJU97" localSheetId="12">#REF!</definedName>
    <definedName name="_AJU97" localSheetId="13">#REF!</definedName>
    <definedName name="_AJU97">#REF!</definedName>
    <definedName name="_AJU98" localSheetId="9">#REF!</definedName>
    <definedName name="_AJU98" localSheetId="10">#REF!</definedName>
    <definedName name="_AJU98" localSheetId="8">#REF!</definedName>
    <definedName name="_AJU98" localSheetId="3">#REF!</definedName>
    <definedName name="_AJU98" localSheetId="6">#REF!</definedName>
    <definedName name="_AJU98" localSheetId="12">#REF!</definedName>
    <definedName name="_AJU98" localSheetId="13">#REF!</definedName>
    <definedName name="_AJU98">#REF!</definedName>
    <definedName name="_AJU99" localSheetId="9">#REF!</definedName>
    <definedName name="_AJU99" localSheetId="10">#REF!</definedName>
    <definedName name="_AJU99" localSheetId="8">#REF!</definedName>
    <definedName name="_AJU99" localSheetId="3">#REF!</definedName>
    <definedName name="_AJU99" localSheetId="6">#REF!</definedName>
    <definedName name="_AJU99" localSheetId="12">#REF!</definedName>
    <definedName name="_AJU99" localSheetId="13">#REF!</definedName>
    <definedName name="_AJU99">#REF!</definedName>
    <definedName name="_ANO97" localSheetId="9">#REF!</definedName>
    <definedName name="_ANO97" localSheetId="10">#REF!</definedName>
    <definedName name="_ANO97" localSheetId="8">#REF!</definedName>
    <definedName name="_ANO97" localSheetId="12">#REF!</definedName>
    <definedName name="_ANO97" localSheetId="13">#REF!</definedName>
    <definedName name="_ANO97">#REF!</definedName>
    <definedName name="_ANO98" localSheetId="9">#REF!</definedName>
    <definedName name="_ANO98" localSheetId="10">#REF!</definedName>
    <definedName name="_ANO98" localSheetId="8">#REF!</definedName>
    <definedName name="_ANO98" localSheetId="12">#REF!</definedName>
    <definedName name="_ANO98" localSheetId="13">#REF!</definedName>
    <definedName name="_ANO98">#REF!</definedName>
    <definedName name="_ANO99" localSheetId="9">#REF!</definedName>
    <definedName name="_ANO99" localSheetId="10">#REF!</definedName>
    <definedName name="_ANO99" localSheetId="8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9">#REF!</definedName>
    <definedName name="_AUS1" localSheetId="10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6">#REF!</definedName>
    <definedName name="_AUS1" localSheetId="12">#REF!</definedName>
    <definedName name="_AUS1" localSheetId="13">#REF!</definedName>
    <definedName name="_AUS1">#REF!</definedName>
    <definedName name="_bla2" localSheetId="9" hidden="1">#REF!</definedName>
    <definedName name="_bla2" localSheetId="10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9">#REF!</definedName>
    <definedName name="_BOP1" localSheetId="10">#REF!</definedName>
    <definedName name="_BOP1" localSheetId="8">#REF!</definedName>
    <definedName name="_BOP1" localSheetId="12">#REF!</definedName>
    <definedName name="_BOP1" localSheetId="13">#REF!</definedName>
    <definedName name="_BOP1">#REF!</definedName>
    <definedName name="_BOP2">[31]BoP!#REF!</definedName>
    <definedName name="_bop3">[32]BOP!#REF!</definedName>
    <definedName name="_BTO2" localSheetId="9">#REF!</definedName>
    <definedName name="_BTO2" localSheetId="10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6">#REF!</definedName>
    <definedName name="_BTO2" localSheetId="12">#REF!</definedName>
    <definedName name="_BTO2" localSheetId="13">#REF!</definedName>
    <definedName name="_BTO2">#REF!</definedName>
    <definedName name="_CEL96" localSheetId="9">#REF!</definedName>
    <definedName name="_CEL96" localSheetId="10">#REF!</definedName>
    <definedName name="_CEL96" localSheetId="8">#REF!</definedName>
    <definedName name="_CEL96" localSheetId="3">#REF!</definedName>
    <definedName name="_CEL96" localSheetId="6">#REF!</definedName>
    <definedName name="_CEL96" localSheetId="12">#REF!</definedName>
    <definedName name="_CEL96" localSheetId="13">#REF!</definedName>
    <definedName name="_CEL96">#REF!</definedName>
    <definedName name="_cud21" localSheetId="9">#REF!</definedName>
    <definedName name="_cud21" localSheetId="10">#REF!</definedName>
    <definedName name="_cud21" localSheetId="8">#REF!</definedName>
    <definedName name="_cud21" localSheetId="3">#REF!</definedName>
    <definedName name="_cud21" localSheetId="6">#REF!</definedName>
    <definedName name="_cud21" localSheetId="12">#REF!</definedName>
    <definedName name="_cud21" localSheetId="13">#REF!</definedName>
    <definedName name="_cud21">#REF!</definedName>
    <definedName name="_D" localSheetId="9">#REF!</definedName>
    <definedName name="_D" localSheetId="10">#REF!</definedName>
    <definedName name="_D" localSheetId="8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9">#REF!</definedName>
    <definedName name="_dcc2000" localSheetId="10">#REF!</definedName>
    <definedName name="_dcc2000" localSheetId="8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0">#REF!</definedName>
    <definedName name="_dcc2001" localSheetId="8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0">#REF!</definedName>
    <definedName name="_dcc2002" localSheetId="8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0">#REF!</definedName>
    <definedName name="_dcc2003" localSheetId="8">#REF!</definedName>
    <definedName name="_dcc2003" localSheetId="12">#REF!</definedName>
    <definedName name="_dcc2003" localSheetId="13">#REF!</definedName>
    <definedName name="_dcc2003">#REF!</definedName>
    <definedName name="_dcc98" localSheetId="9">[22]Programa!#REF!</definedName>
    <definedName name="_dcc98" localSheetId="10">[22]Programa!#REF!</definedName>
    <definedName name="_dcc98" localSheetId="8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9">#REF!</definedName>
    <definedName name="_dcc99" localSheetId="10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6">#REF!</definedName>
    <definedName name="_dcc99" localSheetId="12">#REF!</definedName>
    <definedName name="_dcc99" localSheetId="13">#REF!</definedName>
    <definedName name="_dcc99">#REF!</definedName>
    <definedName name="_DEG1" localSheetId="9">#REF!</definedName>
    <definedName name="_DEG1" localSheetId="10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6">#REF!</definedName>
    <definedName name="_DEG1" localSheetId="12">#REF!</definedName>
    <definedName name="_DEG1" localSheetId="13">#REF!</definedName>
    <definedName name="_DEG1">#REF!</definedName>
    <definedName name="_dic96" localSheetId="9">#REF!</definedName>
    <definedName name="_dic96" localSheetId="10">#REF!</definedName>
    <definedName name="_dic96" localSheetId="8">#REF!</definedName>
    <definedName name="_dic96" localSheetId="3">#REF!</definedName>
    <definedName name="_dic96" localSheetId="6">#REF!</definedName>
    <definedName name="_dic96" localSheetId="12">#REF!</definedName>
    <definedName name="_dic96" localSheetId="13">#REF!</definedName>
    <definedName name="_dic96">#REF!</definedName>
    <definedName name="_DKR1" localSheetId="9">#REF!</definedName>
    <definedName name="_DKR1" localSheetId="10">#REF!</definedName>
    <definedName name="_DKR1" localSheetId="8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9">#REF!</definedName>
    <definedName name="_DLX1.EMA" localSheetId="10">#REF!</definedName>
    <definedName name="_DLX1.EMA" localSheetId="8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9">#REF!</definedName>
    <definedName name="_DLX1.EMG" localSheetId="10">#REF!</definedName>
    <definedName name="_DLX1.EMG" localSheetId="8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9">#REF!</definedName>
    <definedName name="_DLX10.EMA" localSheetId="10">#REF!</definedName>
    <definedName name="_DLX10.EMA" localSheetId="8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9">#REF!</definedName>
    <definedName name="_DLX11.EMA" localSheetId="10">#REF!</definedName>
    <definedName name="_DLX11.EMA" localSheetId="8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9">#REF!</definedName>
    <definedName name="_DLX12.EMA" localSheetId="10">#REF!</definedName>
    <definedName name="_DLX12.EMA" localSheetId="8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9">#REF!</definedName>
    <definedName name="_DLX13.EMA" localSheetId="10">#REF!</definedName>
    <definedName name="_DLX13.EMA" localSheetId="8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9">#REF!</definedName>
    <definedName name="_DLX14.EMA" localSheetId="10">#REF!</definedName>
    <definedName name="_DLX14.EMA" localSheetId="8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9">#REF!</definedName>
    <definedName name="_DLX16.EMA" localSheetId="10">#REF!</definedName>
    <definedName name="_DLX16.EMA" localSheetId="8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9">#REF!,#REF!</definedName>
    <definedName name="_DLX2.EMA" localSheetId="10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9">#REF!</definedName>
    <definedName name="_DLX2.EMG" localSheetId="10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12">#REF!</definedName>
    <definedName name="_DLX2.EMG" localSheetId="13">#REF!</definedName>
    <definedName name="_DLX2.EMG">#REF!</definedName>
    <definedName name="_DLX4.EMA" localSheetId="9">#REF!</definedName>
    <definedName name="_DLX4.EMA" localSheetId="10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12">#REF!</definedName>
    <definedName name="_DLX4.EMA" localSheetId="13">#REF!</definedName>
    <definedName name="_DLX4.EMA">#REF!</definedName>
    <definedName name="_DLX4.EMG" localSheetId="9">#REF!</definedName>
    <definedName name="_DLX4.EMG" localSheetId="10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12">#REF!</definedName>
    <definedName name="_DLX4.EMG" localSheetId="13">#REF!</definedName>
    <definedName name="_DLX4.EMG">#REF!</definedName>
    <definedName name="_DLX5.EMA" localSheetId="9">#REF!</definedName>
    <definedName name="_DLX5.EMA" localSheetId="10">#REF!</definedName>
    <definedName name="_DLX5.EMA" localSheetId="8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9">#REF!</definedName>
    <definedName name="_DLX6.EMA" localSheetId="10">#REF!</definedName>
    <definedName name="_DLX6.EMA" localSheetId="8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9">#REF!</definedName>
    <definedName name="_DLX7.EMA" localSheetId="10">#REF!</definedName>
    <definedName name="_DLX7.EMA" localSheetId="8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9">#REF!</definedName>
    <definedName name="_DLX8.EMA" localSheetId="10">#REF!</definedName>
    <definedName name="_DLX8.EMA" localSheetId="8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9">#REF!</definedName>
    <definedName name="_DLX9.EMA" localSheetId="10">#REF!</definedName>
    <definedName name="_DLX9.EMA" localSheetId="8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9">#REF!</definedName>
    <definedName name="_ECU1" localSheetId="10">#REF!</definedName>
    <definedName name="_ECU1" localSheetId="8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9">#REF!</definedName>
    <definedName name="_emi2000" localSheetId="10">#REF!</definedName>
    <definedName name="_emi2000" localSheetId="8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0">#REF!</definedName>
    <definedName name="_emi2001" localSheetId="8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0">#REF!</definedName>
    <definedName name="_emi2002" localSheetId="8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0">#REF!</definedName>
    <definedName name="_emi2003" localSheetId="8">#REF!</definedName>
    <definedName name="_emi2003" localSheetId="12">#REF!</definedName>
    <definedName name="_emi2003" localSheetId="13">#REF!</definedName>
    <definedName name="_emi2003">#REF!</definedName>
    <definedName name="_emi98" localSheetId="9">#REF!</definedName>
    <definedName name="_emi98" localSheetId="10">#REF!</definedName>
    <definedName name="_emi98" localSheetId="8">#REF!</definedName>
    <definedName name="_emi98" localSheetId="12">#REF!</definedName>
    <definedName name="_emi98" localSheetId="13">#REF!</definedName>
    <definedName name="_emi98">#REF!</definedName>
    <definedName name="_emi99" localSheetId="9">#REF!</definedName>
    <definedName name="_emi99" localSheetId="10">#REF!</definedName>
    <definedName name="_emi99" localSheetId="8">#REF!</definedName>
    <definedName name="_emi99" localSheetId="12">#REF!</definedName>
    <definedName name="_emi99" localSheetId="13">#REF!</definedName>
    <definedName name="_emi99">#REF!</definedName>
    <definedName name="_END94" localSheetId="9">#REF!</definedName>
    <definedName name="_END94" localSheetId="10">#REF!</definedName>
    <definedName name="_END94" localSheetId="8">#REF!</definedName>
    <definedName name="_END94" localSheetId="12">#REF!</definedName>
    <definedName name="_END94" localSheetId="13">#REF!</definedName>
    <definedName name="_END94">#REF!</definedName>
    <definedName name="_ESC1" localSheetId="9">#REF!</definedName>
    <definedName name="_ESC1" localSheetId="10">#REF!</definedName>
    <definedName name="_ESC1" localSheetId="8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9">#REF!</definedName>
    <definedName name="_EX9596" localSheetId="10">#REF!</definedName>
    <definedName name="_EX9596" localSheetId="8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9">#REF!</definedName>
    <definedName name="_EXP5" localSheetId="10">#REF!</definedName>
    <definedName name="_EXP5" localSheetId="8">#REF!</definedName>
    <definedName name="_EXP5" localSheetId="12">#REF!</definedName>
    <definedName name="_EXP5" localSheetId="13">#REF!</definedName>
    <definedName name="_EXP5">#REF!</definedName>
    <definedName name="_EXP6" localSheetId="9">#REF!</definedName>
    <definedName name="_EXP6" localSheetId="10">#REF!</definedName>
    <definedName name="_EXP6" localSheetId="8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0">#REF!</definedName>
    <definedName name="_EXP7" localSheetId="8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0">#REF!</definedName>
    <definedName name="_EXP9" localSheetId="8">#REF!</definedName>
    <definedName name="_EXP9" localSheetId="12">#REF!</definedName>
    <definedName name="_EXP9" localSheetId="13">#REF!</definedName>
    <definedName name="_EXP9">#REF!</definedName>
    <definedName name="_EXR1" localSheetId="9">#REF!</definedName>
    <definedName name="_EXR1" localSheetId="10">#REF!</definedName>
    <definedName name="_EXR1" localSheetId="8">#REF!</definedName>
    <definedName name="_EXR1" localSheetId="12">#REF!</definedName>
    <definedName name="_EXR1" localSheetId="13">#REF!</definedName>
    <definedName name="_EXR1">#REF!</definedName>
    <definedName name="_EXR2" localSheetId="9">#REF!</definedName>
    <definedName name="_EXR2" localSheetId="10">#REF!</definedName>
    <definedName name="_EXR2" localSheetId="8">#REF!</definedName>
    <definedName name="_EXR2" localSheetId="12">#REF!</definedName>
    <definedName name="_EXR2" localSheetId="13">#REF!</definedName>
    <definedName name="_EXR2">#REF!</definedName>
    <definedName name="_EXR3" localSheetId="9">#REF!</definedName>
    <definedName name="_EXR3" localSheetId="10">#REF!</definedName>
    <definedName name="_EXR3" localSheetId="8">#REF!</definedName>
    <definedName name="_EXR3" localSheetId="12">#REF!</definedName>
    <definedName name="_EXR3" localSheetId="13">#REF!</definedName>
    <definedName name="_EXR3">#REF!</definedName>
    <definedName name="_F" localSheetId="8" hidden="1">'[33]Fax a enviar'!#REF!</definedName>
    <definedName name="_F" hidden="1">'[33]Fax a enviar'!#REF!</definedName>
    <definedName name="_FAL1" localSheetId="9">#REF!</definedName>
    <definedName name="_FAL1" localSheetId="10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6">#REF!</definedName>
    <definedName name="_FAL1" localSheetId="12">#REF!</definedName>
    <definedName name="_FAL1" localSheetId="13">#REF!</definedName>
    <definedName name="_FAL1">#REF!</definedName>
    <definedName name="_FAL10" localSheetId="9">#REF!</definedName>
    <definedName name="_FAL10" localSheetId="10">#REF!</definedName>
    <definedName name="_FAL10" localSheetId="8">#REF!</definedName>
    <definedName name="_FAL10" localSheetId="3">#REF!</definedName>
    <definedName name="_FAL10" localSheetId="6">#REF!</definedName>
    <definedName name="_FAL10" localSheetId="12">#REF!</definedName>
    <definedName name="_FAL10" localSheetId="13">#REF!</definedName>
    <definedName name="_FAL10">#REF!</definedName>
    <definedName name="_FAL11" localSheetId="9">#REF!</definedName>
    <definedName name="_FAL11" localSheetId="10">#REF!</definedName>
    <definedName name="_FAL11" localSheetId="8">#REF!</definedName>
    <definedName name="_FAL11" localSheetId="3">#REF!</definedName>
    <definedName name="_FAL11" localSheetId="6">#REF!</definedName>
    <definedName name="_FAL11" localSheetId="12">#REF!</definedName>
    <definedName name="_FAL11" localSheetId="13">#REF!</definedName>
    <definedName name="_FAL11">#REF!</definedName>
    <definedName name="_FAL12" localSheetId="9">#REF!</definedName>
    <definedName name="_FAL12" localSheetId="10">#REF!</definedName>
    <definedName name="_FAL12" localSheetId="8">#REF!</definedName>
    <definedName name="_FAL12" localSheetId="12">#REF!</definedName>
    <definedName name="_FAL12" localSheetId="13">#REF!</definedName>
    <definedName name="_FAL12">#REF!</definedName>
    <definedName name="_FAL2" localSheetId="9">#REF!</definedName>
    <definedName name="_FAL2" localSheetId="10">#REF!</definedName>
    <definedName name="_FAL2" localSheetId="8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9">#REF!</definedName>
    <definedName name="_FAL3" localSheetId="10">#REF!</definedName>
    <definedName name="_FAL3" localSheetId="8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9">#REF!</definedName>
    <definedName name="_FAL4" localSheetId="10">#REF!</definedName>
    <definedName name="_FAL4" localSheetId="8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9">#REF!</definedName>
    <definedName name="_FAL5" localSheetId="10">#REF!</definedName>
    <definedName name="_FAL5" localSheetId="8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9">#REF!</definedName>
    <definedName name="_FAL6" localSheetId="10">#REF!</definedName>
    <definedName name="_FAL6" localSheetId="8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9">#REF!</definedName>
    <definedName name="_FAL7" localSheetId="10">#REF!</definedName>
    <definedName name="_FAL7" localSheetId="8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9">#REF!</definedName>
    <definedName name="_FAL8" localSheetId="10">#REF!</definedName>
    <definedName name="_FAL8" localSheetId="8">#REF!</definedName>
    <definedName name="_FAL8" localSheetId="12">#REF!</definedName>
    <definedName name="_FAL8" localSheetId="13">#REF!</definedName>
    <definedName name="_FAL8">#REF!</definedName>
    <definedName name="_FAL89" localSheetId="9">#REF!</definedName>
    <definedName name="_FAL89" localSheetId="10">#REF!</definedName>
    <definedName name="_FAL89" localSheetId="8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9">#REF!</definedName>
    <definedName name="_FAL9" localSheetId="10">#REF!</definedName>
    <definedName name="_FAL9" localSheetId="8">#REF!</definedName>
    <definedName name="_FAL9" localSheetId="12">#REF!</definedName>
    <definedName name="_FAL9" localSheetId="13">#REF!</definedName>
    <definedName name="_FAL9">#REF!</definedName>
    <definedName name="_Fill" localSheetId="9" hidden="1">#REF!</definedName>
    <definedName name="_Fill" localSheetId="10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localSheetId="15" hidden="1">'Anexo 2'!#REF!</definedName>
    <definedName name="_xlnm._FilterDatabase" localSheetId="8" hidden="1">'Mapa Inversión Pública'!$A$7:$C$39</definedName>
    <definedName name="_xlnm._FilterDatabase" hidden="1">[34]C!$P$428:$T$428</definedName>
    <definedName name="_FIS96" localSheetId="9">#REF!</definedName>
    <definedName name="_FIS96" localSheetId="10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6">#REF!</definedName>
    <definedName name="_FIS96" localSheetId="12">#REF!</definedName>
    <definedName name="_FIS96" localSheetId="13">#REF!</definedName>
    <definedName name="_FIS96">#REF!</definedName>
    <definedName name="_FIV1" localSheetId="9">#REF!</definedName>
    <definedName name="_FIV1" localSheetId="10">#REF!</definedName>
    <definedName name="_FIV1" localSheetId="8">#REF!</definedName>
    <definedName name="_FIV1" localSheetId="3">#REF!</definedName>
    <definedName name="_FIV1" localSheetId="6">#REF!</definedName>
    <definedName name="_FIV1" localSheetId="12">#REF!</definedName>
    <definedName name="_FIV1" localSheetId="13">#REF!</definedName>
    <definedName name="_FIV1">#REF!</definedName>
    <definedName name="_FMK1" localSheetId="9">#REF!</definedName>
    <definedName name="_FMK1" localSheetId="10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6">#REF!</definedName>
    <definedName name="_FMK1" localSheetId="12">#REF!</definedName>
    <definedName name="_FMK1" localSheetId="13">#REF!</definedName>
    <definedName name="_FMK1">#REF!</definedName>
    <definedName name="_ftnref1" localSheetId="9">#REF!</definedName>
    <definedName name="_ftnref1" localSheetId="10">#REF!</definedName>
    <definedName name="_ftnref1" localSheetId="8">#REF!</definedName>
    <definedName name="_ftnref1" localSheetId="12">#REF!</definedName>
    <definedName name="_ftnref1" localSheetId="13">#REF!</definedName>
    <definedName name="_ftnref1">#REF!</definedName>
    <definedName name="_IKR1" localSheetId="9">#REF!</definedName>
    <definedName name="_IKR1" localSheetId="10">#REF!</definedName>
    <definedName name="_IKR1" localSheetId="8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9">#REF!</definedName>
    <definedName name="_IMP10" localSheetId="10">#REF!</definedName>
    <definedName name="_IMP10" localSheetId="8">#REF!</definedName>
    <definedName name="_IMP10" localSheetId="12">#REF!</definedName>
    <definedName name="_IMP10" localSheetId="13">#REF!</definedName>
    <definedName name="_IMP10">#REF!</definedName>
    <definedName name="_IMP2" localSheetId="9">#REF!</definedName>
    <definedName name="_IMP2" localSheetId="10">#REF!</definedName>
    <definedName name="_IMP2" localSheetId="8">#REF!</definedName>
    <definedName name="_IMP2" localSheetId="12">#REF!</definedName>
    <definedName name="_IMP2" localSheetId="13">#REF!</definedName>
    <definedName name="_IMP2">#REF!</definedName>
    <definedName name="_IMP4" localSheetId="9">#REF!</definedName>
    <definedName name="_IMP4" localSheetId="10">#REF!</definedName>
    <definedName name="_IMP4" localSheetId="8">#REF!</definedName>
    <definedName name="_IMP4" localSheetId="12">#REF!</definedName>
    <definedName name="_IMP4" localSheetId="13">#REF!</definedName>
    <definedName name="_IMP4">#REF!</definedName>
    <definedName name="_IMP6" localSheetId="9">#REF!</definedName>
    <definedName name="_IMP6" localSheetId="10">#REF!</definedName>
    <definedName name="_IMP6" localSheetId="8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0">#REF!</definedName>
    <definedName name="_IMP7" localSheetId="8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0">#REF!</definedName>
    <definedName name="_IMP8" localSheetId="8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0">#REF!</definedName>
    <definedName name="_INE1" localSheetId="8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0">#REF!</definedName>
    <definedName name="_ipc2000" localSheetId="8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0">#REF!</definedName>
    <definedName name="_ipc2001" localSheetId="8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0">#REF!</definedName>
    <definedName name="_ipc2002" localSheetId="8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0">#REF!</definedName>
    <definedName name="_ipc2003" localSheetId="8">#REF!</definedName>
    <definedName name="_ipc2003" localSheetId="12">#REF!</definedName>
    <definedName name="_ipc2003" localSheetId="13">#REF!</definedName>
    <definedName name="_ipc2003">#REF!</definedName>
    <definedName name="_ipc98" localSheetId="9">#REF!</definedName>
    <definedName name="_ipc98" localSheetId="10">#REF!</definedName>
    <definedName name="_ipc98" localSheetId="8">#REF!</definedName>
    <definedName name="_ipc98" localSheetId="12">#REF!</definedName>
    <definedName name="_ipc98" localSheetId="13">#REF!</definedName>
    <definedName name="_ipc98">#REF!</definedName>
    <definedName name="_ipc99" localSheetId="9">#REF!</definedName>
    <definedName name="_ipc99" localSheetId="10">#REF!</definedName>
    <definedName name="_ipc99" localSheetId="8">#REF!</definedName>
    <definedName name="_ipc99" localSheetId="12">#REF!</definedName>
    <definedName name="_ipc99" localSheetId="13">#REF!</definedName>
    <definedName name="_ipc99">#REF!</definedName>
    <definedName name="_IRP1" localSheetId="9">#REF!</definedName>
    <definedName name="_IRP1" localSheetId="10">#REF!</definedName>
    <definedName name="_IRP1" localSheetId="8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8">[35]CCFF!#REF!</definedName>
    <definedName name="_Jin2">[35]CCFF!#REF!</definedName>
    <definedName name="_JR1" localSheetId="9">#REF!</definedName>
    <definedName name="_JR1" localSheetId="10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6">#REF!</definedName>
    <definedName name="_JR1" localSheetId="12">#REF!</definedName>
    <definedName name="_JR1" localSheetId="13">#REF!</definedName>
    <definedName name="_JR1">#REF!</definedName>
    <definedName name="_JR2" localSheetId="9">#REF!</definedName>
    <definedName name="_JR2" localSheetId="10">#REF!</definedName>
    <definedName name="_JR2" localSheetId="8">#REF!</definedName>
    <definedName name="_JR2" localSheetId="3">#REF!</definedName>
    <definedName name="_JR2" localSheetId="6">#REF!</definedName>
    <definedName name="_JR2" localSheetId="12">#REF!</definedName>
    <definedName name="_JR2" localSheetId="13">#REF!</definedName>
    <definedName name="_JR2">#REF!</definedName>
    <definedName name="_Key1" localSheetId="9" hidden="1">#REF!</definedName>
    <definedName name="_Key1" localSheetId="10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9">#REF!</definedName>
    <definedName name="_LIT1" localSheetId="10">#REF!</definedName>
    <definedName name="_LIT1" localSheetId="8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10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6">#REF!</definedName>
    <definedName name="_M" localSheetId="12">#REF!</definedName>
    <definedName name="_M" localSheetId="13">#REF!</definedName>
    <definedName name="_M">#REF!</definedName>
    <definedName name="_MAR1" localSheetId="9">#REF!</definedName>
    <definedName name="_MAR1" localSheetId="10">#REF!</definedName>
    <definedName name="_MAR1" localSheetId="8">#REF!</definedName>
    <definedName name="_MAR1" localSheetId="3">#REF!</definedName>
    <definedName name="_MAR1" localSheetId="6">#REF!</definedName>
    <definedName name="_MAR1" localSheetId="12">#REF!</definedName>
    <definedName name="_MAR1" localSheetId="13">#REF!</definedName>
    <definedName name="_MAR1">#REF!</definedName>
    <definedName name="_MAR2" localSheetId="9">#REF!</definedName>
    <definedName name="_MAR2" localSheetId="10">#REF!</definedName>
    <definedName name="_MAR2" localSheetId="8">#REF!</definedName>
    <definedName name="_MAR2" localSheetId="3">#REF!</definedName>
    <definedName name="_MAR2" localSheetId="6">#REF!</definedName>
    <definedName name="_MAR2" localSheetId="12">#REF!</definedName>
    <definedName name="_MAR2" localSheetId="13">#REF!</definedName>
    <definedName name="_MAR2">#REF!</definedName>
    <definedName name="_MAR3" localSheetId="9">#REF!</definedName>
    <definedName name="_MAR3" localSheetId="10">#REF!</definedName>
    <definedName name="_MAR3" localSheetId="8">#REF!</definedName>
    <definedName name="_MAR3" localSheetId="12">#REF!</definedName>
    <definedName name="_MAR3" localSheetId="13">#REF!</definedName>
    <definedName name="_MAR3">#REF!</definedName>
    <definedName name="_MAR4" localSheetId="9">#REF!</definedName>
    <definedName name="_MAR4" localSheetId="10">#REF!</definedName>
    <definedName name="_MAR4" localSheetId="8">#REF!</definedName>
    <definedName name="_MAR4" localSheetId="12">#REF!</definedName>
    <definedName name="_MAR4" localSheetId="13">#REF!</definedName>
    <definedName name="_MAR4">#REF!</definedName>
    <definedName name="_MAR5" localSheetId="9">#REF!</definedName>
    <definedName name="_MAR5" localSheetId="10">#REF!</definedName>
    <definedName name="_MAR5" localSheetId="8">#REF!</definedName>
    <definedName name="_MAR5" localSheetId="12">#REF!</definedName>
    <definedName name="_MAR5" localSheetId="13">#REF!</definedName>
    <definedName name="_MAR5">#REF!</definedName>
    <definedName name="_MAR6" localSheetId="9">#REF!</definedName>
    <definedName name="_MAR6" localSheetId="10">#REF!</definedName>
    <definedName name="_MAR6" localSheetId="8">#REF!</definedName>
    <definedName name="_MAR6" localSheetId="12">#REF!</definedName>
    <definedName name="_MAR6" localSheetId="13">#REF!</definedName>
    <definedName name="_MAR6">#REF!</definedName>
    <definedName name="_MatMult_A" localSheetId="8" hidden="1">'[36]Fax a enviar'!#REF!</definedName>
    <definedName name="_MatMult_A" hidden="1">'[36]Fax a enviar'!#REF!</definedName>
    <definedName name="_MatMult_AxB" localSheetId="8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9">[22]Programa!#REF!</definedName>
    <definedName name="_me98" localSheetId="10">[22]Programa!#REF!</definedName>
    <definedName name="_me98" localSheetId="8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6">[22]Programa!#REF!</definedName>
    <definedName name="_me98">[22]Programa!#REF!</definedName>
    <definedName name="_MEX1" localSheetId="9">#REF!</definedName>
    <definedName name="_MEX1" localSheetId="10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6">#REF!</definedName>
    <definedName name="_MEX1" localSheetId="12">#REF!</definedName>
    <definedName name="_MEX1" localSheetId="13">#REF!</definedName>
    <definedName name="_MEX1">#REF!</definedName>
    <definedName name="_mk14" localSheetId="9">[38]NFPEntps!#REF!</definedName>
    <definedName name="_mk14" localSheetId="10">[38]NFPEntps!#REF!</definedName>
    <definedName name="_mk14" localSheetId="8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6">[38]NFPEntps!#REF!</definedName>
    <definedName name="_mk14">[38]NFPEntps!#REF!</definedName>
    <definedName name="_MTS2" localSheetId="8">'[39]Annual Tables'!#REF!</definedName>
    <definedName name="_MTS2" localSheetId="3">'[39]Annual Tables'!#REF!</definedName>
    <definedName name="_MTS2" localSheetId="6">'[39]Annual Tables'!#REF!</definedName>
    <definedName name="_MTS2">'[39]Annual Tables'!#REF!</definedName>
    <definedName name="_NA1" localSheetId="8">[40]raw!#REF!</definedName>
    <definedName name="_NA1" localSheetId="3">[40]raw!#REF!</definedName>
    <definedName name="_NA1" localSheetId="6">[40]raw!#REF!</definedName>
    <definedName name="_NA1">[40]raw!#REF!</definedName>
    <definedName name="_NA2" localSheetId="8">[40]raw!#REF!</definedName>
    <definedName name="_NA2" localSheetId="3">[40]raw!#REF!</definedName>
    <definedName name="_NA2" localSheetId="6">[40]raw!#REF!</definedName>
    <definedName name="_NA2">[40]raw!#REF!</definedName>
    <definedName name="_NA3" localSheetId="8">[40]raw!#REF!</definedName>
    <definedName name="_NA3" localSheetId="3">[40]raw!#REF!</definedName>
    <definedName name="_NA3" localSheetId="6">[40]raw!#REF!</definedName>
    <definedName name="_NA3">[40]raw!#REF!</definedName>
    <definedName name="_NB1">[40]raw!#REF!</definedName>
    <definedName name="_NB2">[40]raw!#REF!</definedName>
    <definedName name="_NB3" localSheetId="9">[41]raw!$A$513:$F$513</definedName>
    <definedName name="_NB3" localSheetId="10">[41]raw!$A$513:$F$513</definedName>
    <definedName name="_NB3" localSheetId="8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6">[40]raw!#REF!</definedName>
    <definedName name="_NC1">[40]raw!#REF!</definedName>
    <definedName name="_NC3" localSheetId="8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6">[40]raw!#REF!</definedName>
    <definedName name="_NC3">[40]raw!#REF!</definedName>
    <definedName name="_NC4" localSheetId="8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6">[40]raw!#REF!</definedName>
    <definedName name="_NC4">[40]raw!#REF!</definedName>
    <definedName name="_npp2000" localSheetId="9">#REF!</definedName>
    <definedName name="_npp2000" localSheetId="10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6">#REF!</definedName>
    <definedName name="_npp2000" localSheetId="12">#REF!</definedName>
    <definedName name="_npp2000" localSheetId="13">#REF!</definedName>
    <definedName name="_npp2000">#REF!</definedName>
    <definedName name="_npp2001" localSheetId="9">#REF!</definedName>
    <definedName name="_npp2001" localSheetId="10">#REF!</definedName>
    <definedName name="_npp2001" localSheetId="8">#REF!</definedName>
    <definedName name="_npp2001" localSheetId="3">#REF!</definedName>
    <definedName name="_npp2001" localSheetId="6">#REF!</definedName>
    <definedName name="_npp2001" localSheetId="12">#REF!</definedName>
    <definedName name="_npp2001" localSheetId="13">#REF!</definedName>
    <definedName name="_npp2001">#REF!</definedName>
    <definedName name="_npp2002" localSheetId="9">#REF!</definedName>
    <definedName name="_npp2002" localSheetId="10">#REF!</definedName>
    <definedName name="_npp2002" localSheetId="8">#REF!</definedName>
    <definedName name="_npp2002" localSheetId="3">#REF!</definedName>
    <definedName name="_npp2002" localSheetId="6">#REF!</definedName>
    <definedName name="_npp2002" localSheetId="12">#REF!</definedName>
    <definedName name="_npp2002" localSheetId="13">#REF!</definedName>
    <definedName name="_npp2002">#REF!</definedName>
    <definedName name="_npp2003" localSheetId="9">#REF!</definedName>
    <definedName name="_npp2003" localSheetId="10">#REF!</definedName>
    <definedName name="_npp2003" localSheetId="8">#REF!</definedName>
    <definedName name="_npp2003" localSheetId="12">#REF!</definedName>
    <definedName name="_npp2003" localSheetId="13">#REF!</definedName>
    <definedName name="_npp2003">#REF!</definedName>
    <definedName name="_npp98" localSheetId="9">#REF!</definedName>
    <definedName name="_npp98" localSheetId="10">#REF!</definedName>
    <definedName name="_npp98" localSheetId="8">#REF!</definedName>
    <definedName name="_npp98" localSheetId="12">#REF!</definedName>
    <definedName name="_npp98" localSheetId="13">#REF!</definedName>
    <definedName name="_npp98">#REF!</definedName>
    <definedName name="_npp99" localSheetId="9">#REF!</definedName>
    <definedName name="_npp99" localSheetId="10">#REF!</definedName>
    <definedName name="_npp99" localSheetId="8">#REF!</definedName>
    <definedName name="_npp99" localSheetId="12">#REF!</definedName>
    <definedName name="_npp99" localSheetId="13">#REF!</definedName>
    <definedName name="_npp99">#REF!</definedName>
    <definedName name="_ORC98" localSheetId="9">#REF!</definedName>
    <definedName name="_ORC98" localSheetId="10">#REF!</definedName>
    <definedName name="_ORC98" localSheetId="8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10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6">#REF!</definedName>
    <definedName name="_P" localSheetId="12">#REF!</definedName>
    <definedName name="_P" localSheetId="13">#REF!</definedName>
    <definedName name="_P">#REF!</definedName>
    <definedName name="_PAG2" localSheetId="8">[39]Index!#REF!</definedName>
    <definedName name="_PAG2" localSheetId="0">[39]Index!#REF!</definedName>
    <definedName name="_PAG2" localSheetId="1">[39]Index!#REF!</definedName>
    <definedName name="_PAG2" localSheetId="6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9">#REF!</definedName>
    <definedName name="_PAG7" localSheetId="10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6">#REF!</definedName>
    <definedName name="_PAG7" localSheetId="12">#REF!</definedName>
    <definedName name="_PAG7" localSheetId="13">#REF!</definedName>
    <definedName name="_PAG7">#REF!</definedName>
    <definedName name="_Parse_Out" localSheetId="9" hidden="1">#REF!</definedName>
    <definedName name="_Parse_Out" localSheetId="10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9">#REF!</definedName>
    <definedName name="_pib2000" localSheetId="10">#REF!</definedName>
    <definedName name="_pib2000" localSheetId="8">#REF!</definedName>
    <definedName name="_pib2000" localSheetId="3">#REF!</definedName>
    <definedName name="_pib2000" localSheetId="6">#REF!</definedName>
    <definedName name="_pib2000" localSheetId="12">#REF!</definedName>
    <definedName name="_pib2000" localSheetId="13">#REF!</definedName>
    <definedName name="_pib2000">#REF!</definedName>
    <definedName name="_pib2001" localSheetId="9">#REF!</definedName>
    <definedName name="_pib2001" localSheetId="10">#REF!</definedName>
    <definedName name="_pib2001" localSheetId="8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0">#REF!</definedName>
    <definedName name="_pib2002" localSheetId="8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0">#REF!</definedName>
    <definedName name="_pib2003" localSheetId="8">#REF!</definedName>
    <definedName name="_pib2003" localSheetId="12">#REF!</definedName>
    <definedName name="_pib2003" localSheetId="13">#REF!</definedName>
    <definedName name="_pib2003">#REF!</definedName>
    <definedName name="_pib98" localSheetId="9">[22]Programa!#REF!</definedName>
    <definedName name="_pib98" localSheetId="10">[22]Programa!#REF!</definedName>
    <definedName name="_pib98" localSheetId="8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9">#REF!</definedName>
    <definedName name="_pib99" localSheetId="10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6">#REF!</definedName>
    <definedName name="_pib99" localSheetId="12">#REF!</definedName>
    <definedName name="_pib99" localSheetId="13">#REF!</definedName>
    <definedName name="_pib99">#REF!</definedName>
    <definedName name="_POR96" localSheetId="9">#REF!</definedName>
    <definedName name="_POR96" localSheetId="10">#REF!</definedName>
    <definedName name="_POR96" localSheetId="8">#REF!</definedName>
    <definedName name="_POR96" localSheetId="3">#REF!</definedName>
    <definedName name="_POR96" localSheetId="6">#REF!</definedName>
    <definedName name="_POR96" localSheetId="12">#REF!</definedName>
    <definedName name="_POR96" localSheetId="13">#REF!</definedName>
    <definedName name="_POR96">#REF!</definedName>
    <definedName name="_PRN96" localSheetId="9">#REF!</definedName>
    <definedName name="_PRN96" localSheetId="10">#REF!</definedName>
    <definedName name="_PRN96" localSheetId="8">#REF!</definedName>
    <definedName name="_PRN96" localSheetId="3">#REF!</definedName>
    <definedName name="_PRN96" localSheetId="6">#REF!</definedName>
    <definedName name="_PRN96" localSheetId="12">#REF!</definedName>
    <definedName name="_PRN96" localSheetId="13">#REF!</definedName>
    <definedName name="_PRN96">#REF!</definedName>
    <definedName name="_PTA1" localSheetId="9">#REF!</definedName>
    <definedName name="_PTA1" localSheetId="10">#REF!</definedName>
    <definedName name="_PTA1" localSheetId="8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8">[30]QNEWLOR!#REF!</definedName>
    <definedName name="_qV196">[30]QNEWLOR!#REF!</definedName>
    <definedName name="_red42" localSheetId="9">'[42]RED Table 41'!$A$7:$I$7</definedName>
    <definedName name="_red42" localSheetId="10">'[42]RED Table 41'!$A$7:$I$7</definedName>
    <definedName name="_red42" localSheetId="8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9">#REF!</definedName>
    <definedName name="_ref2" localSheetId="10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6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10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8">[31]RES!#REF!</definedName>
    <definedName name="_RES2" localSheetId="3">[31]RES!#REF!</definedName>
    <definedName name="_RES2" localSheetId="6">[31]RES!#REF!</definedName>
    <definedName name="_RES2">[31]RES!#REF!</definedName>
    <definedName name="_rge1" localSheetId="9">#REF!</definedName>
    <definedName name="_rge1" localSheetId="10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6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10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6">#REF!</definedName>
    <definedName name="_SAR1" localSheetId="12">#REF!</definedName>
    <definedName name="_SAR1" localSheetId="13">#REF!</definedName>
    <definedName name="_SAR1">#REF!</definedName>
    <definedName name="_sei2" localSheetId="9">#REF!</definedName>
    <definedName name="_sei2" localSheetId="10">#REF!</definedName>
    <definedName name="_sei2" localSheetId="8">#REF!</definedName>
    <definedName name="_sei2" localSheetId="3">#REF!</definedName>
    <definedName name="_sei2" localSheetId="6">#REF!</definedName>
    <definedName name="_sei2" localSheetId="12">#REF!</definedName>
    <definedName name="_sei2" localSheetId="13">#REF!</definedName>
    <definedName name="_sei2">#REF!</definedName>
    <definedName name="_sei98" localSheetId="9">#REF!</definedName>
    <definedName name="_sei98" localSheetId="10">#REF!</definedName>
    <definedName name="_sei98" localSheetId="8">#REF!</definedName>
    <definedName name="_sei98" localSheetId="3">#REF!</definedName>
    <definedName name="_sei98" localSheetId="6">#REF!</definedName>
    <definedName name="_sei98" localSheetId="12">#REF!</definedName>
    <definedName name="_sei98" localSheetId="13">#REF!</definedName>
    <definedName name="_sei98">#REF!</definedName>
    <definedName name="_Sort" localSheetId="9" hidden="1">#REF!</definedName>
    <definedName name="_Sort" localSheetId="10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9">#REF!</definedName>
    <definedName name="_SRN96" localSheetId="10">#REF!</definedName>
    <definedName name="_SRN96" localSheetId="8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9">#REF!</definedName>
    <definedName name="_SUM2" localSheetId="10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6">#REF!</definedName>
    <definedName name="_SUM2" localSheetId="12">#REF!</definedName>
    <definedName name="_SUM2" localSheetId="13">#REF!</definedName>
    <definedName name="_SUM2">#REF!</definedName>
    <definedName name="_t7">[43]R7!$A$1:$G$31</definedName>
    <definedName name="_TAB1" localSheetId="9">#REF!</definedName>
    <definedName name="_TAB1" localSheetId="10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6">#REF!</definedName>
    <definedName name="_TAB1" localSheetId="12">#REF!</definedName>
    <definedName name="_TAB1" localSheetId="13">#REF!</definedName>
    <definedName name="_TAB1">#REF!</definedName>
    <definedName name="_TAB10" localSheetId="8">[44]TC!#REF!</definedName>
    <definedName name="_TAB10" localSheetId="0">[44]TC!#REF!</definedName>
    <definedName name="_TAB10" localSheetId="1">[44]TC!#REF!</definedName>
    <definedName name="_TAB10" localSheetId="6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9">#REF!</definedName>
    <definedName name="_TAB12" localSheetId="10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6">#REF!</definedName>
    <definedName name="_TAB12" localSheetId="12">#REF!</definedName>
    <definedName name="_TAB12" localSheetId="13">#REF!</definedName>
    <definedName name="_TAB12">#REF!</definedName>
    <definedName name="_TAB13" localSheetId="8">[44]TC!#REF!</definedName>
    <definedName name="_TAB13" localSheetId="0">#REF!</definedName>
    <definedName name="_TAB13" localSheetId="1">#REF!</definedName>
    <definedName name="_TAB13" localSheetId="6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9">#REF!</definedName>
    <definedName name="_Tab19" localSheetId="10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6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0">#REF!</definedName>
    <definedName name="_Tab2" localSheetId="8">#REF!</definedName>
    <definedName name="_Tab2" localSheetId="3">#REF!</definedName>
    <definedName name="_Tab2" localSheetId="6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0">#REF!</definedName>
    <definedName name="_Tab20" localSheetId="8">#REF!</definedName>
    <definedName name="_Tab20" localSheetId="3">#REF!</definedName>
    <definedName name="_Tab20" localSheetId="6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0">#REF!</definedName>
    <definedName name="_Tab21" localSheetId="8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0">#REF!</definedName>
    <definedName name="_Tab22" localSheetId="8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0">#REF!</definedName>
    <definedName name="_Tab23" localSheetId="8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0">#REF!</definedName>
    <definedName name="_Tab24" localSheetId="8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0">#REF!</definedName>
    <definedName name="_Tab26" localSheetId="8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0">#REF!</definedName>
    <definedName name="_Tab27" localSheetId="8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0">#REF!</definedName>
    <definedName name="_Tab28" localSheetId="8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0">#REF!</definedName>
    <definedName name="_Tab29" localSheetId="8">#REF!</definedName>
    <definedName name="_Tab29" localSheetId="12">#REF!</definedName>
    <definedName name="_Tab29" localSheetId="13">#REF!</definedName>
    <definedName name="_Tab29">#REF!</definedName>
    <definedName name="_TAB3" localSheetId="8">[44]TC!#REF!</definedName>
    <definedName name="_TAB3">[44]TC!#REF!</definedName>
    <definedName name="_Tab30" localSheetId="9">#REF!</definedName>
    <definedName name="_Tab30" localSheetId="10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6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0">#REF!</definedName>
    <definedName name="_Tab31" localSheetId="8">#REF!</definedName>
    <definedName name="_Tab31" localSheetId="3">#REF!</definedName>
    <definedName name="_Tab31" localSheetId="6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0">#REF!</definedName>
    <definedName name="_Tab32" localSheetId="8">#REF!</definedName>
    <definedName name="_Tab32" localSheetId="3">#REF!</definedName>
    <definedName name="_Tab32" localSheetId="6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0">#REF!</definedName>
    <definedName name="_Tab33" localSheetId="8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0">#REF!</definedName>
    <definedName name="_Tab34" localSheetId="8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0">#REF!</definedName>
    <definedName name="_Tab35" localSheetId="8">#REF!</definedName>
    <definedName name="_Tab35" localSheetId="12">#REF!</definedName>
    <definedName name="_Tab35" localSheetId="13">#REF!</definedName>
    <definedName name="_Tab35">#REF!</definedName>
    <definedName name="_Tab36" localSheetId="9">#REF!</definedName>
    <definedName name="_Tab36" localSheetId="10">#REF!</definedName>
    <definedName name="_Tab36" localSheetId="8">#REF!</definedName>
    <definedName name="_Tab36" localSheetId="12">#REF!</definedName>
    <definedName name="_Tab36" localSheetId="13">#REF!</definedName>
    <definedName name="_Tab36">#REF!</definedName>
    <definedName name="_Tab37" localSheetId="9">#REF!</definedName>
    <definedName name="_Tab37" localSheetId="10">#REF!</definedName>
    <definedName name="_Tab37" localSheetId="8">#REF!</definedName>
    <definedName name="_Tab37" localSheetId="12">#REF!</definedName>
    <definedName name="_Tab37" localSheetId="13">#REF!</definedName>
    <definedName name="_Tab37">#REF!</definedName>
    <definedName name="_Tab38" localSheetId="9">#REF!</definedName>
    <definedName name="_Tab38" localSheetId="10">#REF!</definedName>
    <definedName name="_Tab38" localSheetId="8">#REF!</definedName>
    <definedName name="_Tab38" localSheetId="12">#REF!</definedName>
    <definedName name="_Tab38" localSheetId="13">#REF!</definedName>
    <definedName name="_Tab38">#REF!</definedName>
    <definedName name="_Tab39" localSheetId="9">#REF!</definedName>
    <definedName name="_Tab39" localSheetId="10">#REF!</definedName>
    <definedName name="_Tab39" localSheetId="8">#REF!</definedName>
    <definedName name="_Tab39" localSheetId="12">#REF!</definedName>
    <definedName name="_Tab39" localSheetId="13">#REF!</definedName>
    <definedName name="_Tab39">#REF!</definedName>
    <definedName name="_tAB4">'[45]shared data'!$A$1:$G$71</definedName>
    <definedName name="_Tab40" localSheetId="9">#REF!</definedName>
    <definedName name="_Tab40" localSheetId="10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6">#REF!</definedName>
    <definedName name="_Tab40" localSheetId="12">#REF!</definedName>
    <definedName name="_Tab40" localSheetId="13">#REF!</definedName>
    <definedName name="_Tab40">#REF!</definedName>
    <definedName name="_tab41" localSheetId="9">#REF!</definedName>
    <definedName name="_tab41" localSheetId="10">#REF!</definedName>
    <definedName name="_tab41" localSheetId="8">#REF!</definedName>
    <definedName name="_tab41" localSheetId="3">#REF!</definedName>
    <definedName name="_tab41" localSheetId="6">#REF!</definedName>
    <definedName name="_tab41" localSheetId="12">#REF!</definedName>
    <definedName name="_tab41" localSheetId="13">#REF!</definedName>
    <definedName name="_tab41">#REF!</definedName>
    <definedName name="_TAB5" localSheetId="8">[44]TC!#REF!</definedName>
    <definedName name="_TAB5" localSheetId="3">[44]TC!#REF!</definedName>
    <definedName name="_TAB5" localSheetId="6">[44]TC!#REF!</definedName>
    <definedName name="_TAB5">[44]TC!#REF!</definedName>
    <definedName name="_TAB6" localSheetId="8">[44]TC!#REF!</definedName>
    <definedName name="_TAB6" localSheetId="3">[44]TC!#REF!</definedName>
    <definedName name="_TAB6" localSheetId="6">[44]TC!#REF!</definedName>
    <definedName name="_TAB6">[44]TC!#REF!</definedName>
    <definedName name="_TAB7" localSheetId="9">#REF!</definedName>
    <definedName name="_TAB7" localSheetId="10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6">#REF!</definedName>
    <definedName name="_TAB7" localSheetId="12">#REF!</definedName>
    <definedName name="_TAB7" localSheetId="13">#REF!</definedName>
    <definedName name="_TAB7">#REF!</definedName>
    <definedName name="_TAB8" localSheetId="8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6">[44]TC!#REF!</definedName>
    <definedName name="_TAB8">[44]TC!#REF!</definedName>
    <definedName name="_TAB9" localSheetId="8">[44]TC!#REF!</definedName>
    <definedName name="_TAB9" localSheetId="3">[44]TC!#REF!</definedName>
    <definedName name="_TAB9" localSheetId="6">[44]TC!#REF!</definedName>
    <definedName name="_TAB9">[44]TC!#REF!</definedName>
    <definedName name="_tbl1" localSheetId="9">#REF!</definedName>
    <definedName name="_tbl1" localSheetId="10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6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8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6">[46]anex7!#REF!</definedName>
    <definedName name="_Toc191191306_3">[46]anex7!#REF!</definedName>
    <definedName name="_TOT58" localSheetId="8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6">[7]GROWTH!#REF!</definedName>
    <definedName name="_TOT58">[7]GROWTH!#REF!</definedName>
    <definedName name="_UES96" localSheetId="9">#REF!</definedName>
    <definedName name="_UES96" localSheetId="10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6">#REF!</definedName>
    <definedName name="_UES96" localSheetId="12">#REF!</definedName>
    <definedName name="_UES96" localSheetId="13">#REF!</definedName>
    <definedName name="_UES96">#REF!</definedName>
    <definedName name="_VAO98" localSheetId="9">#REF!</definedName>
    <definedName name="_VAO98" localSheetId="10">#REF!</definedName>
    <definedName name="_VAO98" localSheetId="8">#REF!</definedName>
    <definedName name="_VAO98" localSheetId="3">#REF!</definedName>
    <definedName name="_VAO98" localSheetId="6">#REF!</definedName>
    <definedName name="_VAO98" localSheetId="12">#REF!</definedName>
    <definedName name="_VAO98" localSheetId="13">#REF!</definedName>
    <definedName name="_VAO98">#REF!</definedName>
    <definedName name="_VAO99" localSheetId="9">#REF!</definedName>
    <definedName name="_VAO99" localSheetId="10">#REF!</definedName>
    <definedName name="_VAO99" localSheetId="8">#REF!</definedName>
    <definedName name="_VAO99" localSheetId="3">#REF!</definedName>
    <definedName name="_VAO99" localSheetId="6">#REF!</definedName>
    <definedName name="_VAO99" localSheetId="12">#REF!</definedName>
    <definedName name="_VAO99" localSheetId="13">#REF!</definedName>
    <definedName name="_VAO99">#REF!</definedName>
    <definedName name="_WB2" localSheetId="9">#REF!</definedName>
    <definedName name="_WB2" localSheetId="10">#REF!</definedName>
    <definedName name="_WB2" localSheetId="8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9">#REF!</definedName>
    <definedName name="_WEO1" localSheetId="10">#REF!</definedName>
    <definedName name="_WEO1" localSheetId="8">#REF!</definedName>
    <definedName name="_WEO1" localSheetId="12">#REF!</definedName>
    <definedName name="_WEO1" localSheetId="13">#REF!</definedName>
    <definedName name="_WEO1">#REF!</definedName>
    <definedName name="_WEO2" localSheetId="9">#REF!</definedName>
    <definedName name="_WEO2" localSheetId="10">#REF!</definedName>
    <definedName name="_WEO2" localSheetId="8">#REF!</definedName>
    <definedName name="_WEO2" localSheetId="12">#REF!</definedName>
    <definedName name="_WEO2" localSheetId="13">#REF!</definedName>
    <definedName name="_WEO2">#REF!</definedName>
    <definedName name="_xlchart.v5.0" hidden="1">'Mapa Inversión Pública'!#REF!</definedName>
    <definedName name="_xlchart.v5.1" hidden="1">'Mapa Inversión Pública'!$A$7:$B$7</definedName>
    <definedName name="_xlchart.v5.2" hidden="1">'Mapa Inversión Pública'!$A$8:$B$40</definedName>
    <definedName name="_xlchart.v5.3" hidden="1">'Mapa Inversión Pública'!$C$8:$C$40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6">[3]Imp!#REF!</definedName>
    <definedName name="_Z">[3]Imp!#REF!</definedName>
    <definedName name="a" localSheetId="8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6" hidden="1">[20]WB!#REF!</definedName>
    <definedName name="a" hidden="1">[20]WB!#REF!</definedName>
    <definedName name="a\V104" localSheetId="8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6">[30]QNEWLOR!#REF!</definedName>
    <definedName name="a\V104">[30]QNEWLOR!#REF!</definedName>
    <definedName name="A_impresión_IM">'[48]ponder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10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6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10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6">#REF!</definedName>
    <definedName name="abv" localSheetId="12">#REF!</definedName>
    <definedName name="abv" localSheetId="13">#REF!</definedName>
    <definedName name="abv">#REF!</definedName>
    <definedName name="abx" localSheetId="9">#REF!</definedName>
    <definedName name="abx" localSheetId="10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6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10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6">#REF!</definedName>
    <definedName name="ACENARIO" localSheetId="12">#REF!</definedName>
    <definedName name="ACENARIO" localSheetId="13">#REF!</definedName>
    <definedName name="ACENARIO">#REF!</definedName>
    <definedName name="acentral" localSheetId="9">#REF!</definedName>
    <definedName name="acentral" localSheetId="10">#REF!</definedName>
    <definedName name="acentral" localSheetId="8">#REF!</definedName>
    <definedName name="acentral" localSheetId="3">#REF!</definedName>
    <definedName name="acentral" localSheetId="6">#REF!</definedName>
    <definedName name="acentral" localSheetId="12">#REF!</definedName>
    <definedName name="acentral" localSheetId="13">#REF!</definedName>
    <definedName name="acentral">#REF!</definedName>
    <definedName name="ACT" localSheetId="9">#REF!</definedName>
    <definedName name="ACT" localSheetId="10">#REF!</definedName>
    <definedName name="ACT" localSheetId="8">#REF!</definedName>
    <definedName name="ACT" localSheetId="3">#REF!</definedName>
    <definedName name="ACT" localSheetId="6">#REF!</definedName>
    <definedName name="ACT" localSheetId="12">#REF!</definedName>
    <definedName name="ACT" localSheetId="13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9">#REF!</definedName>
    <definedName name="ACTIVATE" localSheetId="10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6">#REF!</definedName>
    <definedName name="ACTIVATE" localSheetId="12">#REF!</definedName>
    <definedName name="ACTIVATE" localSheetId="13">#REF!</definedName>
    <definedName name="ACTIVATE">#REF!</definedName>
    <definedName name="Actual" localSheetId="9">#REF!</definedName>
    <definedName name="Actual" localSheetId="10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6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8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6" hidden="1">'[50]COP FED'!#REF!</definedName>
    <definedName name="ACwvu.PLA1." hidden="1">'[50]COP FED'!#REF!</definedName>
    <definedName name="ACwvu.PLA2." hidden="1">'[50]COP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10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6">#REF!</definedName>
    <definedName name="adaD" localSheetId="12">#REF!</definedName>
    <definedName name="adaD" localSheetId="13">#REF!</definedName>
    <definedName name="adaD">#REF!</definedName>
    <definedName name="Adb">[51]CIRRs!$C$59</definedName>
    <definedName name="Adf">[51]CIRRs!$C$60</definedName>
    <definedName name="ADICIONAIS" localSheetId="9">#REF!</definedName>
    <definedName name="ADICIONAIS" localSheetId="10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6">#REF!</definedName>
    <definedName name="ADICIONAIS" localSheetId="12">#REF!</definedName>
    <definedName name="ADICIONAIS" localSheetId="13">#REF!</definedName>
    <definedName name="ADICIONAIS">#REF!</definedName>
    <definedName name="adrra" localSheetId="9">#REF!</definedName>
    <definedName name="adrra" localSheetId="10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6">#REF!</definedName>
    <definedName name="adrra" localSheetId="12">#REF!</definedName>
    <definedName name="adrra" localSheetId="13">#REF!</definedName>
    <definedName name="adrra">#REF!</definedName>
    <definedName name="adsadrr" localSheetId="9" hidden="1">#REF!</definedName>
    <definedName name="adsadrr" localSheetId="10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9">[5]!adsftreagtrgtqergt</definedName>
    <definedName name="adsftreagtrgtqergt" localSheetId="10">[5]!adsftreagtrgtqergt</definedName>
    <definedName name="adsftreagtrgtqergt" localSheetId="8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10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6">#REF!</definedName>
    <definedName name="AGO._89" localSheetId="12">#REF!</definedName>
    <definedName name="AGO._89" localSheetId="13">#REF!</definedName>
    <definedName name="AGO._89">#REF!</definedName>
    <definedName name="Agregados">'[49]Ganancias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9">'[52]Expenditure &amp; Saving'!$AF$1:$AF$65536</definedName>
    <definedName name="AI" localSheetId="10">'[52]Expenditure &amp; Saving'!$AF$1:$AF$65536</definedName>
    <definedName name="AI" localSheetId="8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10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6">#REF!</definedName>
    <definedName name="AJU00" localSheetId="12">#REF!</definedName>
    <definedName name="AJU00" localSheetId="13">#REF!</definedName>
    <definedName name="AJU00">#REF!</definedName>
    <definedName name="AJUSTE">[53]GYP!$A$2</definedName>
    <definedName name="AJUSTE2" localSheetId="9">[54]GYP!$A$2</definedName>
    <definedName name="AJUSTE2" localSheetId="10">[54]GYP!$A$2</definedName>
    <definedName name="AJUSTE2" localSheetId="8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9">#REF!</definedName>
    <definedName name="AJUV00" localSheetId="10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6">#REF!</definedName>
    <definedName name="AJUV00" localSheetId="12">#REF!</definedName>
    <definedName name="AJUV00" localSheetId="13">#REF!</definedName>
    <definedName name="AJUV00">#REF!</definedName>
    <definedName name="AJUV97" localSheetId="9">#REF!</definedName>
    <definedName name="AJUV97" localSheetId="10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6">#REF!</definedName>
    <definedName name="AJUV97" localSheetId="12">#REF!</definedName>
    <definedName name="AJUV97" localSheetId="13">#REF!</definedName>
    <definedName name="AJUV97">#REF!</definedName>
    <definedName name="AJUV98" localSheetId="9">#REF!</definedName>
    <definedName name="AJUV98" localSheetId="10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6">#REF!</definedName>
    <definedName name="AJUV98" localSheetId="12">#REF!</definedName>
    <definedName name="AJUV98" localSheetId="13">#REF!</definedName>
    <definedName name="AJUV98">#REF!</definedName>
    <definedName name="AJUV99" localSheetId="9">#REF!</definedName>
    <definedName name="AJUV99" localSheetId="10">#REF!</definedName>
    <definedName name="AJUV99" localSheetId="8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10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6">#REF!</definedName>
    <definedName name="ALLBIRR" localSheetId="12">#REF!</definedName>
    <definedName name="ALLBIRR" localSheetId="13">#REF!</definedName>
    <definedName name="ALLBIRR">#REF!</definedName>
    <definedName name="AllData" localSheetId="9">#REF!</definedName>
    <definedName name="AllData" localSheetId="10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6">#REF!</definedName>
    <definedName name="AllData" localSheetId="12">#REF!</definedName>
    <definedName name="AllData" localSheetId="13">#REF!</definedName>
    <definedName name="AllData">#REF!</definedName>
    <definedName name="ALLSDR" localSheetId="9">#REF!</definedName>
    <definedName name="ALLSDR" localSheetId="10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6">#REF!</definedName>
    <definedName name="ALLSDR" localSheetId="12">#REF!</definedName>
    <definedName name="ALLSDR" localSheetId="13">#REF!</definedName>
    <definedName name="ALLSDR">#REF!</definedName>
    <definedName name="alpha">'[55]Int rate table spreads'!$C$7</definedName>
    <definedName name="ALRM" localSheetId="9">#REF!</definedName>
    <definedName name="ALRM" localSheetId="10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6">#REF!</definedName>
    <definedName name="ALRM" localSheetId="12">#REF!</definedName>
    <definedName name="ALRM" localSheetId="13">#REF!</definedName>
    <definedName name="ALRM">#REF!</definedName>
    <definedName name="alter3a" localSheetId="9">#REF!</definedName>
    <definedName name="alter3a" localSheetId="10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6">#REF!</definedName>
    <definedName name="alter3a" localSheetId="12">#REF!</definedName>
    <definedName name="alter3a" localSheetId="13">#REF!</definedName>
    <definedName name="alter3a">#REF!</definedName>
    <definedName name="alter3b" localSheetId="9">#REF!</definedName>
    <definedName name="alter3b" localSheetId="10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6">#REF!</definedName>
    <definedName name="alter3b" localSheetId="12">#REF!</definedName>
    <definedName name="alter3b" localSheetId="13">#REF!</definedName>
    <definedName name="alter3b">#REF!</definedName>
    <definedName name="ALTNGDP_R" localSheetId="9">[56]Q1!#REF!</definedName>
    <definedName name="ALTNGDP_R" localSheetId="10">[56]Q1!#REF!</definedName>
    <definedName name="ALTNGDP_R" localSheetId="8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6">[56]Q1!#REF!</definedName>
    <definedName name="ALTNGDP_R">[56]Q1!#REF!</definedName>
    <definedName name="ALTPCPI" localSheetId="9">[56]Q3!#REF!</definedName>
    <definedName name="ALTPCPI" localSheetId="10">[56]Q3!#REF!</definedName>
    <definedName name="ALTPCPI" localSheetId="8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6">[56]Q3!#REF!</definedName>
    <definedName name="ALTPCPI">[56]Q3!#REF!</definedName>
    <definedName name="amort" localSheetId="9">#REF!</definedName>
    <definedName name="amort" localSheetId="10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6">#REF!</definedName>
    <definedName name="amort" localSheetId="12">#REF!</definedName>
    <definedName name="amort" localSheetId="13">#REF!</definedName>
    <definedName name="amort">#REF!</definedName>
    <definedName name="AMORTI" localSheetId="9">#REF!</definedName>
    <definedName name="AMORTI" localSheetId="10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6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8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6">[57]Debt!#REF!</definedName>
    <definedName name="AMTZ_NEW">[57]Debt!#REF!</definedName>
    <definedName name="AMTZ_OLD" localSheetId="8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6">[57]Debt!#REF!</definedName>
    <definedName name="AMTZ_OLD">[57]Debt!#REF!</definedName>
    <definedName name="AMTZ_TOT" localSheetId="8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6">[57]Debt!#REF!</definedName>
    <definedName name="AMTZ_TOT">[57]Debt!#REF!</definedName>
    <definedName name="ANEXO2" localSheetId="8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6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9">[59]Contribution!$C$326:$DC$340</definedName>
    <definedName name="annual" localSheetId="10">[59]Contribution!$C$326:$DC$340</definedName>
    <definedName name="annual" localSheetId="8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ÑO">'[60]Federal-r'!$HE$5487</definedName>
    <definedName name="ANO00" localSheetId="9">#REF!</definedName>
    <definedName name="ANO00" localSheetId="10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6">#REF!</definedName>
    <definedName name="ANO00" localSheetId="12">#REF!</definedName>
    <definedName name="ANO00" localSheetId="13">#REF!</definedName>
    <definedName name="ANO00">#REF!</definedName>
    <definedName name="ANO00A" localSheetId="9">#REF!</definedName>
    <definedName name="ANO00A" localSheetId="10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6">#REF!</definedName>
    <definedName name="ANO00A" localSheetId="12">#REF!</definedName>
    <definedName name="ANO00A" localSheetId="13">#REF!</definedName>
    <definedName name="ANO00A">#REF!</definedName>
    <definedName name="ANO00B" localSheetId="9">#REF!</definedName>
    <definedName name="ANO00B" localSheetId="10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6">#REF!</definedName>
    <definedName name="ANO00B" localSheetId="12">#REF!</definedName>
    <definedName name="ANO00B" localSheetId="13">#REF!</definedName>
    <definedName name="ANO00B">#REF!</definedName>
    <definedName name="ANO97A" localSheetId="9">#REF!</definedName>
    <definedName name="ANO97A" localSheetId="10">#REF!</definedName>
    <definedName name="ANO97A" localSheetId="8">#REF!</definedName>
    <definedName name="ANO97A" localSheetId="12">#REF!</definedName>
    <definedName name="ANO97A" localSheetId="13">#REF!</definedName>
    <definedName name="ANO97A">#REF!</definedName>
    <definedName name="ANO97B" localSheetId="9">#REF!</definedName>
    <definedName name="ANO97B" localSheetId="10">#REF!</definedName>
    <definedName name="ANO97B" localSheetId="8">#REF!</definedName>
    <definedName name="ANO97B" localSheetId="12">#REF!</definedName>
    <definedName name="ANO97B" localSheetId="13">#REF!</definedName>
    <definedName name="ANO97B">#REF!</definedName>
    <definedName name="ANO98A" localSheetId="9">#REF!</definedName>
    <definedName name="ANO98A" localSheetId="10">#REF!</definedName>
    <definedName name="ANO98A" localSheetId="8">#REF!</definedName>
    <definedName name="ANO98A" localSheetId="12">#REF!</definedName>
    <definedName name="ANO98A" localSheetId="13">#REF!</definedName>
    <definedName name="ANO98A">#REF!</definedName>
    <definedName name="ANO98B" localSheetId="9">#REF!</definedName>
    <definedName name="ANO98B" localSheetId="10">#REF!</definedName>
    <definedName name="ANO98B" localSheetId="8">#REF!</definedName>
    <definedName name="ANO98B" localSheetId="12">#REF!</definedName>
    <definedName name="ANO98B" localSheetId="13">#REF!</definedName>
    <definedName name="ANO98B">#REF!</definedName>
    <definedName name="ANO99A" localSheetId="9">#REF!</definedName>
    <definedName name="ANO99A" localSheetId="10">#REF!</definedName>
    <definedName name="ANO99A" localSheetId="8">#REF!</definedName>
    <definedName name="ANO99A" localSheetId="12">#REF!</definedName>
    <definedName name="ANO99A" localSheetId="13">#REF!</definedName>
    <definedName name="ANO99A">#REF!</definedName>
    <definedName name="ANO99B" localSheetId="9">#REF!</definedName>
    <definedName name="ANO99B" localSheetId="10">#REF!</definedName>
    <definedName name="ANO99B" localSheetId="8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9">#REF!</definedName>
    <definedName name="APU" localSheetId="10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6">#REF!</definedName>
    <definedName name="APU" localSheetId="12">#REF!</definedName>
    <definedName name="APU" localSheetId="13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9">#REF!</definedName>
    <definedName name="area_de_impressaoEST" localSheetId="10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9">#REF!</definedName>
    <definedName name="Área_impressão_DIR" localSheetId="10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9">#REF!</definedName>
    <definedName name="AREACONSTRUCCIO" localSheetId="10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9">#REF!</definedName>
    <definedName name="ARREC98" localSheetId="10">#REF!</definedName>
    <definedName name="ARREC98" localSheetId="8">#REF!</definedName>
    <definedName name="ARREC98" localSheetId="12">#REF!</definedName>
    <definedName name="ARREC98" localSheetId="13">#REF!</definedName>
    <definedName name="ARREC98">#REF!</definedName>
    <definedName name="ARREC99" localSheetId="9">#REF!</definedName>
    <definedName name="ARREC99" localSheetId="10">#REF!</definedName>
    <definedName name="ARREC99" localSheetId="8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9">#REF!</definedName>
    <definedName name="ASAU" localSheetId="10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6">#REF!</definedName>
    <definedName name="ASAU" localSheetId="12">#REF!</definedName>
    <definedName name="ASAU" localSheetId="13">#REF!</definedName>
    <definedName name="ASAU">#REF!</definedName>
    <definedName name="ASAU1" localSheetId="9">#REF!</definedName>
    <definedName name="ASAU1" localSheetId="10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6">#REF!</definedName>
    <definedName name="ASAU1" localSheetId="12">#REF!</definedName>
    <definedName name="ASAU1" localSheetId="13">#REF!</definedName>
    <definedName name="ASAU1">#REF!</definedName>
    <definedName name="asd" localSheetId="9">#REF!</definedName>
    <definedName name="asd" localSheetId="10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6">#REF!</definedName>
    <definedName name="asd" localSheetId="12">#REF!</definedName>
    <definedName name="asd" localSheetId="13">#REF!</definedName>
    <definedName name="asd">#REF!</definedName>
    <definedName name="ASDF" localSheetId="9">#REF!</definedName>
    <definedName name="ASDF" localSheetId="10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ASDFG" localSheetId="9">#REF!</definedName>
    <definedName name="ASDFG" localSheetId="10">#REF!</definedName>
    <definedName name="ASDFG" localSheetId="8">#REF!</definedName>
    <definedName name="ASDFG" localSheetId="12">#REF!</definedName>
    <definedName name="ASDFG" localSheetId="13">#REF!</definedName>
    <definedName name="ASDFG">#REF!</definedName>
    <definedName name="asdrae" localSheetId="9" hidden="1">#REF!</definedName>
    <definedName name="asdrae" localSheetId="10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9">#REF!</definedName>
    <definedName name="asdrra" localSheetId="10">#REF!</definedName>
    <definedName name="asdrra" localSheetId="8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9">#REF!</definedName>
    <definedName name="ase" localSheetId="10">#REF!</definedName>
    <definedName name="ase" localSheetId="8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9">#REF!</definedName>
    <definedName name="aser" localSheetId="10">#REF!</definedName>
    <definedName name="aser" localSheetId="8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9">#REF!</definedName>
    <definedName name="AsignadoA" localSheetId="10">#REF!</definedName>
    <definedName name="AsignadoA" localSheetId="8">#REF!</definedName>
    <definedName name="AsignadoA" localSheetId="12">#REF!</definedName>
    <definedName name="AsignadoA" localSheetId="13">#REF!</definedName>
    <definedName name="AsignadoA">#REF!</definedName>
    <definedName name="ASO" localSheetId="9">#REF!</definedName>
    <definedName name="ASO" localSheetId="10">#REF!</definedName>
    <definedName name="ASO" localSheetId="8">#REF!</definedName>
    <definedName name="ASO" localSheetId="12">#REF!</definedName>
    <definedName name="ASO" localSheetId="13">#REF!</definedName>
    <definedName name="ASO">#REF!</definedName>
    <definedName name="asraa" localSheetId="9">#REF!</definedName>
    <definedName name="asraa" localSheetId="10">#REF!</definedName>
    <definedName name="asraa" localSheetId="8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9">#REF!</definedName>
    <definedName name="asrraa44" localSheetId="10">#REF!</definedName>
    <definedName name="asrraa44" localSheetId="8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9">#REF!</definedName>
    <definedName name="ASSUM" localSheetId="10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6">#REF!</definedName>
    <definedName name="ASSUM" localSheetId="12">#REF!</definedName>
    <definedName name="ASSUM" localSheetId="13">#REF!</definedName>
    <definedName name="ASSUM">#REF!</definedName>
    <definedName name="ASSUMPB" localSheetId="9">#REF!</definedName>
    <definedName name="ASSUMPB" localSheetId="10">#REF!</definedName>
    <definedName name="ASSUMPB" localSheetId="8">#REF!</definedName>
    <definedName name="ASSUMPB" localSheetId="3">#REF!</definedName>
    <definedName name="ASSUMPB" localSheetId="6">#REF!</definedName>
    <definedName name="ASSUMPB" localSheetId="12">#REF!</definedName>
    <definedName name="ASSUMPB" localSheetId="13">#REF!</definedName>
    <definedName name="ASSUMPB">#REF!</definedName>
    <definedName name="atlantic">[65]nonopec!$D$424:$D$433</definedName>
    <definedName name="atrade" localSheetId="5">[17]!atrade</definedName>
    <definedName name="atrade" localSheetId="8">[17]!atrade</definedName>
    <definedName name="atrade" localSheetId="0">#REF!</definedName>
    <definedName name="atrade" localSheetId="1">#REF!</definedName>
    <definedName name="atrade" localSheetId="11">[17]!atrade</definedName>
    <definedName name="atrade" localSheetId="13">[17]!atrade</definedName>
    <definedName name="atrade">[17]!atrade</definedName>
    <definedName name="ATS" localSheetId="9">#REF!</definedName>
    <definedName name="ATS" localSheetId="10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6">#REF!</definedName>
    <definedName name="ATS" localSheetId="12">#REF!</definedName>
    <definedName name="ATS" localSheetId="13">#REF!</definedName>
    <definedName name="ATS">#REF!</definedName>
    <definedName name="AUS" localSheetId="9">#REF!</definedName>
    <definedName name="AUS" localSheetId="10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6">#REF!</definedName>
    <definedName name="AUS" localSheetId="12">#REF!</definedName>
    <definedName name="AUS" localSheetId="13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9">#REF!</definedName>
    <definedName name="AVISO" localSheetId="10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6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9">#REF!</definedName>
    <definedName name="AZUA1.1.00___Administración_General" localSheetId="10">#REF!</definedName>
    <definedName name="AZUA1.1.00___Administración_General" localSheetId="8">#REF!</definedName>
    <definedName name="AZUA1.1.00___Administración_General" localSheetId="3">#REF!</definedName>
    <definedName name="AZUA1.1.00___Administración_General" localSheetId="6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0">#REF!</definedName>
    <definedName name="AZUA2.1.00___Asuntos_económicos__comerciales_y_laborales" localSheetId="8">#REF!</definedName>
    <definedName name="AZUA2.1.00___Asuntos_económicos__comerciales_y_laborales" localSheetId="3">#REF!</definedName>
    <definedName name="AZUA2.1.00___Asuntos_económicos__comerciales_y_laborales" localSheetId="6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9">#REF!</definedName>
    <definedName name="B" localSheetId="10">#REF!</definedName>
    <definedName name="B" localSheetId="8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9">#REF!</definedName>
    <definedName name="b1std" localSheetId="10">#REF!</definedName>
    <definedName name="b1std" localSheetId="8">#REF!</definedName>
    <definedName name="b1std" localSheetId="12">#REF!</definedName>
    <definedName name="b1std" localSheetId="13">#REF!</definedName>
    <definedName name="b1std">#REF!</definedName>
    <definedName name="b2std" localSheetId="9">#REF!</definedName>
    <definedName name="b2std" localSheetId="10">#REF!</definedName>
    <definedName name="b2std" localSheetId="8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[51]CIRRs!$C$67</definedName>
    <definedName name="BAL" localSheetId="9">#REF!</definedName>
    <definedName name="BAL" localSheetId="10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6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9">#REF!</definedName>
    <definedName name="BANCOS" localSheetId="10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6">#REF!</definedName>
    <definedName name="BANCOS" localSheetId="12">#REF!</definedName>
    <definedName name="BANCOS" localSheetId="13">#REF!</definedName>
    <definedName name="BANCOS">#REF!</definedName>
    <definedName name="banks1" localSheetId="9">#REF!</definedName>
    <definedName name="banks1" localSheetId="10">#REF!</definedName>
    <definedName name="banks1" localSheetId="8">#REF!</definedName>
    <definedName name="banks1" localSheetId="3">#REF!</definedName>
    <definedName name="banks1" localSheetId="6">#REF!</definedName>
    <definedName name="banks1" localSheetId="12">#REF!</definedName>
    <definedName name="banks1" localSheetId="13">#REF!</definedName>
    <definedName name="banks1">#REF!</definedName>
    <definedName name="banks2" localSheetId="9">#REF!</definedName>
    <definedName name="banks2" localSheetId="10">#REF!</definedName>
    <definedName name="banks2" localSheetId="8">#REF!</definedName>
    <definedName name="banks2" localSheetId="3">#REF!</definedName>
    <definedName name="banks2" localSheetId="6">#REF!</definedName>
    <definedName name="banks2" localSheetId="12">#REF!</definedName>
    <definedName name="banks2" localSheetId="13">#REF!</definedName>
    <definedName name="banks2">#REF!</definedName>
    <definedName name="baron" localSheetId="9" hidden="1">#REF!</definedName>
    <definedName name="baron" localSheetId="10" hidden="1">#REF!</definedName>
    <definedName name="baron" localSheetId="8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8">'[39]Annual Tables'!#REF!</definedName>
    <definedName name="BASDAT">'[39]Annual Tables'!#REF!</definedName>
    <definedName name="base">'[68]K. IMF Base'!$A$170:$CI$255</definedName>
    <definedName name="_xlnm.Database" localSheetId="9">#REF!</definedName>
    <definedName name="_xlnm.Database" localSheetId="10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8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6">'[68]K. IMF Base'!#REF!</definedName>
    <definedName name="baseflow">'[68]K. IMF Base'!#REF!</definedName>
    <definedName name="BaseYear" localSheetId="9">#REF!</definedName>
    <definedName name="BaseYear" localSheetId="10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6">#REF!</definedName>
    <definedName name="BaseYear" localSheetId="12">#REF!</definedName>
    <definedName name="BaseYear" localSheetId="13">#REF!</definedName>
    <definedName name="BaseYear">#REF!</definedName>
    <definedName name="Basic_Data" localSheetId="9">#REF!</definedName>
    <definedName name="Basic_Data" localSheetId="10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6">#REF!</definedName>
    <definedName name="Basic_Data" localSheetId="12">#REF!</definedName>
    <definedName name="Basic_Data" localSheetId="13">#REF!</definedName>
    <definedName name="Basic_Data">#REF!</definedName>
    <definedName name="BASOMA" localSheetId="9">#REF!</definedName>
    <definedName name="BASOMA" localSheetId="10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6">#REF!</definedName>
    <definedName name="BASOMA" localSheetId="12">#REF!</definedName>
    <definedName name="BASOMA" localSheetId="13">#REF!</definedName>
    <definedName name="BASOMA">#REF!</definedName>
    <definedName name="Batumi_debt" localSheetId="9">#REF!</definedName>
    <definedName name="Batumi_debt" localSheetId="10">#REF!</definedName>
    <definedName name="Batumi_debt" localSheetId="8">#REF!</definedName>
    <definedName name="Batumi_debt" localSheetId="12">#REF!</definedName>
    <definedName name="Batumi_debt" localSheetId="13">#REF!</definedName>
    <definedName name="Batumi_debt">#REF!</definedName>
    <definedName name="Bave" localSheetId="9">#REF!</definedName>
    <definedName name="Bave" localSheetId="10">#REF!</definedName>
    <definedName name="Bave" localSheetId="8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10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6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10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6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10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6">#REF!</definedName>
    <definedName name="BCA_NGDP" localSheetId="12">#REF!</definedName>
    <definedName name="BCA_NGDP" localSheetId="13">#REF!</definedName>
    <definedName name="BCA_NGDP">#REF!</definedName>
    <definedName name="BCEProg" localSheetId="9">#REF!</definedName>
    <definedName name="BCEProg" localSheetId="10">#REF!</definedName>
    <definedName name="BCEProg" localSheetId="8">#REF!</definedName>
    <definedName name="BCEProg" localSheetId="3">#REF!</definedName>
    <definedName name="BCEProg" localSheetId="6">#REF!</definedName>
    <definedName name="BCEProg" localSheetId="12">#REF!</definedName>
    <definedName name="BCEProg" localSheetId="13">#REF!</definedName>
    <definedName name="BCEProg">#REF!</definedName>
    <definedName name="BCH" localSheetId="9">#REF!</definedName>
    <definedName name="BCH" localSheetId="10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6">#REF!</definedName>
    <definedName name="BCH" localSheetId="12">#REF!</definedName>
    <definedName name="BCH" localSheetId="13">#REF!</definedName>
    <definedName name="BCH">#REF!</definedName>
    <definedName name="BCH_10G" localSheetId="9">#REF!</definedName>
    <definedName name="BCH_10G" localSheetId="10">#REF!</definedName>
    <definedName name="BCH_10G" localSheetId="8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9">#REF!</definedName>
    <definedName name="BCH_10R" localSheetId="10">#REF!</definedName>
    <definedName name="BCH_10R" localSheetId="8">#REF!</definedName>
    <definedName name="BCH_10R" localSheetId="12">#REF!</definedName>
    <definedName name="BCH_10R" localSheetId="13">#REF!</definedName>
    <definedName name="BCH_10R">#REF!</definedName>
    <definedName name="Bcos_Com_20G" localSheetId="9">#REF!</definedName>
    <definedName name="Bcos_Com_20G" localSheetId="10">#REF!</definedName>
    <definedName name="Bcos_Com_20G" localSheetId="8">#REF!</definedName>
    <definedName name="Bcos_Com_20G" localSheetId="12">#REF!</definedName>
    <definedName name="Bcos_Com_20G" localSheetId="13">#REF!</definedName>
    <definedName name="Bcos_Com_20G">#REF!</definedName>
    <definedName name="Bcos_Com20R" localSheetId="9">#REF!</definedName>
    <definedName name="Bcos_Com20R" localSheetId="10">#REF!</definedName>
    <definedName name="Bcos_Com20R" localSheetId="8">#REF!</definedName>
    <definedName name="Bcos_Com20R" localSheetId="12">#REF!</definedName>
    <definedName name="Bcos_Com20R" localSheetId="13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9">#REF!</definedName>
    <definedName name="BEA" localSheetId="10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6">#REF!</definedName>
    <definedName name="BEA" localSheetId="12">#REF!</definedName>
    <definedName name="BEA" localSheetId="13">#REF!</definedName>
    <definedName name="BEA">#REF!</definedName>
    <definedName name="BEABA" localSheetId="9">#REF!</definedName>
    <definedName name="BEABA" localSheetId="10">#REF!</definedName>
    <definedName name="BEABA" localSheetId="8">#REF!</definedName>
    <definedName name="BEABA" localSheetId="3">#REF!</definedName>
    <definedName name="BEABA" localSheetId="6">#REF!</definedName>
    <definedName name="BEABA" localSheetId="12">#REF!</definedName>
    <definedName name="BEABA" localSheetId="13">#REF!</definedName>
    <definedName name="BEABA">#REF!</definedName>
    <definedName name="BEABI" localSheetId="9">#REF!</definedName>
    <definedName name="BEABI" localSheetId="10">#REF!</definedName>
    <definedName name="BEABI" localSheetId="8">#REF!</definedName>
    <definedName name="BEABI" localSheetId="3">#REF!</definedName>
    <definedName name="BEABI" localSheetId="6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10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6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10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6">#REF!</definedName>
    <definedName name="BEC" localSheetId="12">#REF!</definedName>
    <definedName name="BEC" localSheetId="13">#REF!</definedName>
    <definedName name="BEC">#REF!</definedName>
    <definedName name="BED" localSheetId="9">#REF!</definedName>
    <definedName name="BED" localSheetId="10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6">#REF!</definedName>
    <definedName name="BED" localSheetId="12">#REF!</definedName>
    <definedName name="BED" localSheetId="13">#REF!</definedName>
    <definedName name="BED">#REF!</definedName>
    <definedName name="BED_6" localSheetId="9">#REF!</definedName>
    <definedName name="BED_6" localSheetId="10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6">#REF!</definedName>
    <definedName name="BED_6" localSheetId="12">#REF!</definedName>
    <definedName name="BED_6" localSheetId="13">#REF!</definedName>
    <definedName name="BED_6">#REF!</definedName>
    <definedName name="BEDE" localSheetId="9">#REF!</definedName>
    <definedName name="BEDE" localSheetId="10">#REF!</definedName>
    <definedName name="BEDE" localSheetId="8">#REF!</definedName>
    <definedName name="BEDE" localSheetId="12">#REF!</definedName>
    <definedName name="BEDE" localSheetId="13">#REF!</definedName>
    <definedName name="BEDE">#REF!</definedName>
    <definedName name="BEF">[51]CIRRs!$C$79</definedName>
    <definedName name="Bei" localSheetId="8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6">[70]terms!#REF!</definedName>
    <definedName name="Bei">[70]terms!#REF!</definedName>
    <definedName name="Belgium_wt">'[66]OECD wgt'!$B$15</definedName>
    <definedName name="BENEF98" localSheetId="9">#REF!</definedName>
    <definedName name="BENEF98" localSheetId="10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6">#REF!</definedName>
    <definedName name="BENEF98" localSheetId="12">#REF!</definedName>
    <definedName name="BENEF98" localSheetId="13">#REF!</definedName>
    <definedName name="BENEF98">#REF!</definedName>
    <definedName name="BENEF99" localSheetId="9">#REF!</definedName>
    <definedName name="BENEF99" localSheetId="10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6">#REF!</definedName>
    <definedName name="BENEF99" localSheetId="12">#REF!</definedName>
    <definedName name="BENEF99" localSheetId="13">#REF!</definedName>
    <definedName name="BENEF99">#REF!</definedName>
    <definedName name="BeneficioNetoY3">'[71]Vaciado 1'!$F$153</definedName>
    <definedName name="BEO" localSheetId="9">#REF!</definedName>
    <definedName name="BEO" localSheetId="10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6">#REF!</definedName>
    <definedName name="BEO" localSheetId="12">#REF!</definedName>
    <definedName name="BEO" localSheetId="13">#REF!</definedName>
    <definedName name="BEO">#REF!</definedName>
    <definedName name="BER" localSheetId="9">#REF!</definedName>
    <definedName name="BER" localSheetId="10">#REF!</definedName>
    <definedName name="BER" localSheetId="8">#REF!</definedName>
    <definedName name="BER" localSheetId="3">#REF!</definedName>
    <definedName name="BER" localSheetId="6">#REF!</definedName>
    <definedName name="BER" localSheetId="12">#REF!</definedName>
    <definedName name="BER" localSheetId="13">#REF!</definedName>
    <definedName name="BER">#REF!</definedName>
    <definedName name="BERBA" localSheetId="9">#REF!</definedName>
    <definedName name="BERBA" localSheetId="10">#REF!</definedName>
    <definedName name="BERBA" localSheetId="8">#REF!</definedName>
    <definedName name="BERBA" localSheetId="3">#REF!</definedName>
    <definedName name="BERBA" localSheetId="6">#REF!</definedName>
    <definedName name="BERBA" localSheetId="12">#REF!</definedName>
    <definedName name="BERBA" localSheetId="13">#REF!</definedName>
    <definedName name="BERBA">#REF!</definedName>
    <definedName name="BERBI" localSheetId="9">#REF!</definedName>
    <definedName name="BERBI" localSheetId="10">#REF!</definedName>
    <definedName name="BERBI" localSheetId="8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10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6">#REF!</definedName>
    <definedName name="BFD" localSheetId="12">#REF!</definedName>
    <definedName name="BFD" localSheetId="13">#REF!</definedName>
    <definedName name="BFD">#REF!</definedName>
    <definedName name="BFDA" localSheetId="9">#REF!</definedName>
    <definedName name="BFDA" localSheetId="10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6">#REF!</definedName>
    <definedName name="BFDA" localSheetId="12">#REF!</definedName>
    <definedName name="BFDA" localSheetId="13">#REF!</definedName>
    <definedName name="BFDA">#REF!</definedName>
    <definedName name="BFDI" localSheetId="9">#REF!</definedName>
    <definedName name="BFDI" localSheetId="10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6">#REF!</definedName>
    <definedName name="BFDI" localSheetId="12">#REF!</definedName>
    <definedName name="BFDI" localSheetId="13">#REF!</definedName>
    <definedName name="BFDI">#REF!</definedName>
    <definedName name="BFDIL" localSheetId="9">#REF!</definedName>
    <definedName name="BFDIL" localSheetId="10">#REF!</definedName>
    <definedName name="BFDIL" localSheetId="8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9">#REF!</definedName>
    <definedName name="BFL_C_G" localSheetId="10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6">#REF!</definedName>
    <definedName name="BFL_C_G" localSheetId="12">#REF!</definedName>
    <definedName name="BFL_C_G" localSheetId="13">#REF!</definedName>
    <definedName name="BFL_C_G">#REF!</definedName>
    <definedName name="BFL_C_P" localSheetId="9">#REF!</definedName>
    <definedName name="BFL_C_P" localSheetId="10">#REF!</definedName>
    <definedName name="BFL_C_P" localSheetId="8">#REF!</definedName>
    <definedName name="BFL_C_P" localSheetId="3">#REF!</definedName>
    <definedName name="BFL_C_P" localSheetId="6">#REF!</definedName>
    <definedName name="BFL_C_P" localSheetId="12">#REF!</definedName>
    <definedName name="BFL_C_P" localSheetId="13">#REF!</definedName>
    <definedName name="BFL_C_P">#REF!</definedName>
    <definedName name="BFL_CBA" localSheetId="9">#REF!</definedName>
    <definedName name="BFL_CBA" localSheetId="10">#REF!</definedName>
    <definedName name="BFL_CBA" localSheetId="8">#REF!</definedName>
    <definedName name="BFL_CBA" localSheetId="3">#REF!</definedName>
    <definedName name="BFL_CBA" localSheetId="6">#REF!</definedName>
    <definedName name="BFL_CBA" localSheetId="12">#REF!</definedName>
    <definedName name="BFL_CBA" localSheetId="13">#REF!</definedName>
    <definedName name="BFL_CBA">#REF!</definedName>
    <definedName name="BFL_CBI" localSheetId="9">#REF!</definedName>
    <definedName name="BFL_CBI" localSheetId="10">#REF!</definedName>
    <definedName name="BFL_CBI" localSheetId="8">#REF!</definedName>
    <definedName name="BFL_CBI" localSheetId="12">#REF!</definedName>
    <definedName name="BFL_CBI" localSheetId="13">#REF!</definedName>
    <definedName name="BFL_CBI">#REF!</definedName>
    <definedName name="BFL_CMU" localSheetId="9">#REF!</definedName>
    <definedName name="BFL_CMU" localSheetId="10">#REF!</definedName>
    <definedName name="BFL_CMU" localSheetId="8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9">#REF!</definedName>
    <definedName name="BFL_D_G" localSheetId="10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6">#REF!</definedName>
    <definedName name="BFL_D_G" localSheetId="12">#REF!</definedName>
    <definedName name="BFL_D_G" localSheetId="13">#REF!</definedName>
    <definedName name="BFL_D_G">#REF!</definedName>
    <definedName name="BFL_D_P" localSheetId="9">#REF!</definedName>
    <definedName name="BFL_D_P" localSheetId="10">#REF!</definedName>
    <definedName name="BFL_D_P" localSheetId="8">#REF!</definedName>
    <definedName name="BFL_D_P" localSheetId="3">#REF!</definedName>
    <definedName name="BFL_D_P" localSheetId="6">#REF!</definedName>
    <definedName name="BFL_D_P" localSheetId="12">#REF!</definedName>
    <definedName name="BFL_D_P" localSheetId="13">#REF!</definedName>
    <definedName name="BFL_D_P">#REF!</definedName>
    <definedName name="BFL_DBA" localSheetId="9">#REF!</definedName>
    <definedName name="BFL_DBA" localSheetId="10">#REF!</definedName>
    <definedName name="BFL_DBA" localSheetId="8">#REF!</definedName>
    <definedName name="BFL_DBA" localSheetId="3">#REF!</definedName>
    <definedName name="BFL_DBA" localSheetId="6">#REF!</definedName>
    <definedName name="BFL_DBA" localSheetId="12">#REF!</definedName>
    <definedName name="BFL_DBA" localSheetId="13">#REF!</definedName>
    <definedName name="BFL_DBA">#REF!</definedName>
    <definedName name="BFL_DBI" localSheetId="9">#REF!</definedName>
    <definedName name="BFL_DBI" localSheetId="10">#REF!</definedName>
    <definedName name="BFL_DBI" localSheetId="8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9">#REF!</definedName>
    <definedName name="BFL_DMU" localSheetId="10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6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8">[72]!BFLD_DF</definedName>
    <definedName name="BFLD_DF" localSheetId="0">#REF!</definedName>
    <definedName name="BFLD_DF" localSheetId="1">#REF!</definedName>
    <definedName name="BFLD_DF" localSheetId="11">[72]!BFLD_DF</definedName>
    <definedName name="BFLD_DF" localSheetId="13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0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6">#REF!</definedName>
    <definedName name="BFLRES" localSheetId="12">#REF!</definedName>
    <definedName name="BFLRES" localSheetId="13">#REF!</definedName>
    <definedName name="BFLRES">#REF!</definedName>
    <definedName name="BFO" localSheetId="9">#REF!</definedName>
    <definedName name="BFO" localSheetId="10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6">#REF!</definedName>
    <definedName name="BFO" localSheetId="12">#REF!</definedName>
    <definedName name="BFO" localSheetId="13">#REF!</definedName>
    <definedName name="BFO">#REF!</definedName>
    <definedName name="BFO_S" localSheetId="9">#REF!</definedName>
    <definedName name="BFO_S" localSheetId="10">#REF!</definedName>
    <definedName name="BFO_S" localSheetId="8">#REF!</definedName>
    <definedName name="BFO_S" localSheetId="3">#REF!</definedName>
    <definedName name="BFO_S" localSheetId="6">#REF!</definedName>
    <definedName name="BFO_S" localSheetId="12">#REF!</definedName>
    <definedName name="BFO_S" localSheetId="13">#REF!</definedName>
    <definedName name="BFO_S">#REF!</definedName>
    <definedName name="BFOA" localSheetId="9">#REF!</definedName>
    <definedName name="BFOA" localSheetId="10">#REF!</definedName>
    <definedName name="BFOA" localSheetId="8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9">#REF!</definedName>
    <definedName name="BFOAG" localSheetId="10">#REF!</definedName>
    <definedName name="BFOAG" localSheetId="8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9">#REF!</definedName>
    <definedName name="BFOL" localSheetId="10">#REF!</definedName>
    <definedName name="BFOL" localSheetId="8">#REF!</definedName>
    <definedName name="BFOL" localSheetId="12">#REF!</definedName>
    <definedName name="BFOL" localSheetId="13">#REF!</definedName>
    <definedName name="BFOL">#REF!</definedName>
    <definedName name="BFOL_B" localSheetId="9">#REF!</definedName>
    <definedName name="BFOL_B" localSheetId="10">#REF!</definedName>
    <definedName name="BFOL_B" localSheetId="8">#REF!</definedName>
    <definedName name="BFOL_B" localSheetId="12">#REF!</definedName>
    <definedName name="BFOL_B" localSheetId="13">#REF!</definedName>
    <definedName name="BFOL_B">#REF!</definedName>
    <definedName name="BFOL_G" localSheetId="9">#REF!</definedName>
    <definedName name="BFOL_G" localSheetId="10">#REF!</definedName>
    <definedName name="BFOL_G" localSheetId="8">#REF!</definedName>
    <definedName name="BFOL_G" localSheetId="12">#REF!</definedName>
    <definedName name="BFOL_G" localSheetId="13">#REF!</definedName>
    <definedName name="BFOL_G">#REF!</definedName>
    <definedName name="BFOL_L" localSheetId="9">#REF!</definedName>
    <definedName name="BFOL_L" localSheetId="10">#REF!</definedName>
    <definedName name="BFOL_L" localSheetId="8">#REF!</definedName>
    <definedName name="BFOL_L" localSheetId="12">#REF!</definedName>
    <definedName name="BFOL_L" localSheetId="13">#REF!</definedName>
    <definedName name="BFOL_L">#REF!</definedName>
    <definedName name="BFOL_O" localSheetId="9">#REF!</definedName>
    <definedName name="BFOL_O" localSheetId="10">#REF!</definedName>
    <definedName name="BFOL_O" localSheetId="8">#REF!</definedName>
    <definedName name="BFOL_O" localSheetId="12">#REF!</definedName>
    <definedName name="BFOL_O" localSheetId="13">#REF!</definedName>
    <definedName name="BFOL_O">#REF!</definedName>
    <definedName name="BFOL_S" localSheetId="9">#REF!</definedName>
    <definedName name="BFOL_S" localSheetId="10">#REF!</definedName>
    <definedName name="BFOL_S" localSheetId="8">#REF!</definedName>
    <definedName name="BFOL_S" localSheetId="12">#REF!</definedName>
    <definedName name="BFOL_S" localSheetId="13">#REF!</definedName>
    <definedName name="BFOL_S">#REF!</definedName>
    <definedName name="BFOLB" localSheetId="9">#REF!</definedName>
    <definedName name="BFOLB" localSheetId="10">#REF!</definedName>
    <definedName name="BFOLB" localSheetId="8">#REF!</definedName>
    <definedName name="BFOLB" localSheetId="12">#REF!</definedName>
    <definedName name="BFOLB" localSheetId="13">#REF!</definedName>
    <definedName name="BFOLB">#REF!</definedName>
    <definedName name="BFOLG_L" localSheetId="9">#REF!</definedName>
    <definedName name="BFOLG_L" localSheetId="10">#REF!</definedName>
    <definedName name="BFOLG_L" localSheetId="8">#REF!</definedName>
    <definedName name="BFOLG_L" localSheetId="12">#REF!</definedName>
    <definedName name="BFOLG_L" localSheetId="13">#REF!</definedName>
    <definedName name="BFOLG_L">#REF!</definedName>
    <definedName name="BFOTH" localSheetId="9">#REF!</definedName>
    <definedName name="BFOTH" localSheetId="10">#REF!</definedName>
    <definedName name="BFOTH" localSheetId="8">#REF!</definedName>
    <definedName name="BFOTH" localSheetId="12">#REF!</definedName>
    <definedName name="BFOTH" localSheetId="13">#REF!</definedName>
    <definedName name="BFOTH">#REF!</definedName>
    <definedName name="BFP" localSheetId="9">#REF!</definedName>
    <definedName name="BFP" localSheetId="10">#REF!</definedName>
    <definedName name="BFP" localSheetId="8">#REF!</definedName>
    <definedName name="BFP" localSheetId="12">#REF!</definedName>
    <definedName name="BFP" localSheetId="13">#REF!</definedName>
    <definedName name="BFP">#REF!</definedName>
    <definedName name="BFPA" localSheetId="9">#REF!</definedName>
    <definedName name="BFPA" localSheetId="10">#REF!</definedName>
    <definedName name="BFPA" localSheetId="8">#REF!</definedName>
    <definedName name="BFPA" localSheetId="12">#REF!</definedName>
    <definedName name="BFPA" localSheetId="13">#REF!</definedName>
    <definedName name="BFPA">#REF!</definedName>
    <definedName name="BFPAG" localSheetId="9">#REF!</definedName>
    <definedName name="BFPAG" localSheetId="10">#REF!</definedName>
    <definedName name="BFPAG" localSheetId="8">#REF!</definedName>
    <definedName name="BFPAG" localSheetId="12">#REF!</definedName>
    <definedName name="BFPAG" localSheetId="13">#REF!</definedName>
    <definedName name="BFPAG">#REF!</definedName>
    <definedName name="BFPL" localSheetId="9">#REF!</definedName>
    <definedName name="BFPL" localSheetId="10">#REF!</definedName>
    <definedName name="BFPL" localSheetId="8">#REF!</definedName>
    <definedName name="BFPL" localSheetId="12">#REF!</definedName>
    <definedName name="BFPL" localSheetId="13">#REF!</definedName>
    <definedName name="BFPL">#REF!</definedName>
    <definedName name="BFPLBN" localSheetId="9">#REF!</definedName>
    <definedName name="BFPLBN" localSheetId="10">#REF!</definedName>
    <definedName name="BFPLBN" localSheetId="8">#REF!</definedName>
    <definedName name="BFPLBN" localSheetId="12">#REF!</definedName>
    <definedName name="BFPLBN" localSheetId="13">#REF!</definedName>
    <definedName name="BFPLBN">#REF!</definedName>
    <definedName name="BFPLD" localSheetId="9">#REF!</definedName>
    <definedName name="BFPLD" localSheetId="10">#REF!</definedName>
    <definedName name="BFPLD" localSheetId="8">#REF!</definedName>
    <definedName name="BFPLD" localSheetId="12">#REF!</definedName>
    <definedName name="BFPLD" localSheetId="13">#REF!</definedName>
    <definedName name="BFPLD">#REF!</definedName>
    <definedName name="BFPLD_G" localSheetId="9">#REF!</definedName>
    <definedName name="BFPLD_G" localSheetId="10">#REF!</definedName>
    <definedName name="BFPLD_G" localSheetId="8">#REF!</definedName>
    <definedName name="BFPLD_G" localSheetId="12">#REF!</definedName>
    <definedName name="BFPLD_G" localSheetId="13">#REF!</definedName>
    <definedName name="BFPLD_G">#REF!</definedName>
    <definedName name="BFPLE" localSheetId="9">#REF!</definedName>
    <definedName name="BFPLE" localSheetId="10">#REF!</definedName>
    <definedName name="BFPLE" localSheetId="8">#REF!</definedName>
    <definedName name="BFPLE" localSheetId="12">#REF!</definedName>
    <definedName name="BFPLE" localSheetId="13">#REF!</definedName>
    <definedName name="BFPLE">#REF!</definedName>
    <definedName name="BFPLE_G" localSheetId="9">#REF!</definedName>
    <definedName name="BFPLE_G" localSheetId="10">#REF!</definedName>
    <definedName name="BFPLE_G" localSheetId="8">#REF!</definedName>
    <definedName name="BFPLE_G" localSheetId="12">#REF!</definedName>
    <definedName name="BFPLE_G" localSheetId="13">#REF!</definedName>
    <definedName name="BFPLE_G">#REF!</definedName>
    <definedName name="BFPLMM" localSheetId="9">#REF!</definedName>
    <definedName name="BFPLMM" localSheetId="10">#REF!</definedName>
    <definedName name="BFPLMM" localSheetId="8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9">#REF!</definedName>
    <definedName name="BFUND" localSheetId="10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6">#REF!</definedName>
    <definedName name="BFUND" localSheetId="12">#REF!</definedName>
    <definedName name="BFUND" localSheetId="13">#REF!</definedName>
    <definedName name="BFUND">#REF!</definedName>
    <definedName name="BGS" localSheetId="9">#REF!</definedName>
    <definedName name="BGS" localSheetId="10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6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8">[40]raw!#REF!</definedName>
    <definedName name="BIO" localSheetId="3">[40]raw!#REF!</definedName>
    <definedName name="BIO" localSheetId="6">[40]raw!#REF!</definedName>
    <definedName name="BIO">[40]raw!#REF!</definedName>
    <definedName name="BIP" localSheetId="9">#REF!</definedName>
    <definedName name="BIP" localSheetId="10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6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9">#REF!</definedName>
    <definedName name="BKFA" localSheetId="10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6">#REF!</definedName>
    <definedName name="BKFA" localSheetId="12">#REF!</definedName>
    <definedName name="BKFA" localSheetId="13">#REF!</definedName>
    <definedName name="BKFA">#REF!</definedName>
    <definedName name="BKFBA" localSheetId="9">#REF!</definedName>
    <definedName name="BKFBA" localSheetId="10">#REF!</definedName>
    <definedName name="BKFBA" localSheetId="8">#REF!</definedName>
    <definedName name="BKFBA" localSheetId="3">#REF!</definedName>
    <definedName name="BKFBA" localSheetId="6">#REF!</definedName>
    <definedName name="BKFBA" localSheetId="12">#REF!</definedName>
    <definedName name="BKFBA" localSheetId="13">#REF!</definedName>
    <definedName name="BKFBA">#REF!</definedName>
    <definedName name="BKFBI" localSheetId="9">#REF!</definedName>
    <definedName name="BKFBI" localSheetId="10">#REF!</definedName>
    <definedName name="BKFBI" localSheetId="8">#REF!</definedName>
    <definedName name="BKFBI" localSheetId="3">#REF!</definedName>
    <definedName name="BKFBI" localSheetId="6">#REF!</definedName>
    <definedName name="BKFBI" localSheetId="12">#REF!</definedName>
    <definedName name="BKFBI" localSheetId="13">#REF!</definedName>
    <definedName name="BKFBI">#REF!</definedName>
    <definedName name="BKFMU" localSheetId="9">#REF!</definedName>
    <definedName name="BKFMU" localSheetId="10">#REF!</definedName>
    <definedName name="BKFMU" localSheetId="8">#REF!</definedName>
    <definedName name="BKFMU" localSheetId="12">#REF!</definedName>
    <definedName name="BKFMU" localSheetId="13">#REF!</definedName>
    <definedName name="BKFMU">#REF!</definedName>
    <definedName name="BKO" localSheetId="9">#REF!</definedName>
    <definedName name="BKO" localSheetId="10">#REF!</definedName>
    <definedName name="BKO" localSheetId="8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9" hidden="1">#REF!</definedName>
    <definedName name="bla" localSheetId="10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9">#REF!</definedName>
    <definedName name="bloco1" localSheetId="10">#REF!</definedName>
    <definedName name="bloco1" localSheetId="8">#REF!</definedName>
    <definedName name="bloco1" localSheetId="12">#REF!</definedName>
    <definedName name="bloco1" localSheetId="13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9">#REF!</definedName>
    <definedName name="BM" localSheetId="10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6">#REF!</definedName>
    <definedName name="BM" localSheetId="12">#REF!</definedName>
    <definedName name="BM" localSheetId="13">#REF!</definedName>
    <definedName name="BM">#REF!</definedName>
    <definedName name="BMG">[75]Q6!$E$28:$AH$28</definedName>
    <definedName name="BMI" localSheetId="9">#REF!</definedName>
    <definedName name="BMI" localSheetId="10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6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9">#REF!</definedName>
    <definedName name="BMII_7" localSheetId="10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6">#REF!</definedName>
    <definedName name="BMII_7" localSheetId="12">#REF!</definedName>
    <definedName name="BMII_7" localSheetId="13">#REF!</definedName>
    <definedName name="BMII_7">#REF!</definedName>
    <definedName name="BMII_G" localSheetId="9">#REF!</definedName>
    <definedName name="BMII_G" localSheetId="10">#REF!</definedName>
    <definedName name="BMII_G" localSheetId="8">#REF!</definedName>
    <definedName name="BMII_G" localSheetId="3">#REF!</definedName>
    <definedName name="BMII_G" localSheetId="6">#REF!</definedName>
    <definedName name="BMII_G" localSheetId="12">#REF!</definedName>
    <definedName name="BMII_G" localSheetId="13">#REF!</definedName>
    <definedName name="BMII_G">#REF!</definedName>
    <definedName name="BMII_P" localSheetId="9">#REF!</definedName>
    <definedName name="BMII_P" localSheetId="10">#REF!</definedName>
    <definedName name="BMII_P" localSheetId="8">#REF!</definedName>
    <definedName name="BMII_P" localSheetId="3">#REF!</definedName>
    <definedName name="BMII_P" localSheetId="6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9">#REF!</definedName>
    <definedName name="BMIIBA" localSheetId="10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6">#REF!</definedName>
    <definedName name="BMIIBA" localSheetId="12">#REF!</definedName>
    <definedName name="BMIIBA" localSheetId="13">#REF!</definedName>
    <definedName name="BMIIBA">#REF!</definedName>
    <definedName name="BMIIBI" localSheetId="9">#REF!</definedName>
    <definedName name="BMIIBI" localSheetId="10">#REF!</definedName>
    <definedName name="BMIIBI" localSheetId="8">#REF!</definedName>
    <definedName name="BMIIBI" localSheetId="3">#REF!</definedName>
    <definedName name="BMIIBI" localSheetId="6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9">#REF!</definedName>
    <definedName name="BMIIMU" localSheetId="10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6">#REF!</definedName>
    <definedName name="BMIIMU" localSheetId="12">#REF!</definedName>
    <definedName name="BMIIMU" localSheetId="13">#REF!</definedName>
    <definedName name="BMIIMU">#REF!</definedName>
    <definedName name="BMS" localSheetId="9">#REF!</definedName>
    <definedName name="BMS" localSheetId="10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6">#REF!</definedName>
    <definedName name="BMS" localSheetId="12">#REF!</definedName>
    <definedName name="BMS" localSheetId="13">#REF!</definedName>
    <definedName name="BMS">#REF!</definedName>
    <definedName name="BNEO" localSheetId="9">#REF!</definedName>
    <definedName name="BNEO" localSheetId="10">#REF!</definedName>
    <definedName name="BNEO" localSheetId="8">#REF!</definedName>
    <definedName name="BNEO" localSheetId="3">#REF!</definedName>
    <definedName name="BNEO" localSheetId="6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9">#REF!</definedName>
    <definedName name="BO" localSheetId="10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6">#REF!</definedName>
    <definedName name="BO" localSheetId="12">#REF!</definedName>
    <definedName name="BO" localSheetId="13">#REF!</definedName>
    <definedName name="BO">#REF!</definedName>
    <definedName name="BOG" localSheetId="9">#REF!</definedName>
    <definedName name="BOG" localSheetId="10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6">#REF!</definedName>
    <definedName name="BOG" localSheetId="12">#REF!</definedName>
    <definedName name="BOG" localSheetId="13">#REF!</definedName>
    <definedName name="BOG">#REF!</definedName>
    <definedName name="BOLETIN" localSheetId="8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6">[58]BCP!#REF!</definedName>
    <definedName name="BOLETIN">[58]BCP!#REF!</definedName>
    <definedName name="Bolivia" localSheetId="9">#REF!</definedName>
    <definedName name="Bolivia" localSheetId="10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6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9">#REF!</definedName>
    <definedName name="BOPF" localSheetId="10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6">#REF!</definedName>
    <definedName name="BOPF" localSheetId="12">#REF!</definedName>
    <definedName name="BOPF" localSheetId="13">#REF!</definedName>
    <definedName name="BOPF">#REF!</definedName>
    <definedName name="BOPUSD" localSheetId="9">#REF!</definedName>
    <definedName name="BOPUSD" localSheetId="10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6">#REF!</definedName>
    <definedName name="BOPUSD" localSheetId="12">#REF!</definedName>
    <definedName name="BOPUSD" localSheetId="13">#REF!</definedName>
    <definedName name="BOPUSD">#REF!</definedName>
    <definedName name="BORRA_CUADROS" localSheetId="5">[76]!BORRA_CUADROS</definedName>
    <definedName name="BORRA_CUADROS" localSheetId="8">[76]!BORRA_CUADROS</definedName>
    <definedName name="BORRA_CUADROS" localSheetId="0">#REF!</definedName>
    <definedName name="BORRA_CUADROS" localSheetId="1">#REF!</definedName>
    <definedName name="BORRA_CUADROS" localSheetId="11">[76]!BORRA_CUADROS</definedName>
    <definedName name="BORRA_CUADROS" localSheetId="13">[76]!BORRA_CUADROS</definedName>
    <definedName name="BORRA_CUADROS">[76]!BORRA_CUADROS</definedName>
    <definedName name="BPBNF" localSheetId="9">#REF!</definedName>
    <definedName name="BPBNF" localSheetId="10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6">#REF!</definedName>
    <definedName name="BPBNF" localSheetId="12">#REF!</definedName>
    <definedName name="BPBNF" localSheetId="13">#REF!</definedName>
    <definedName name="BPBNF">#REF!</definedName>
    <definedName name="BRASS" localSheetId="9">#REF!</definedName>
    <definedName name="BRASS" localSheetId="10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6">#REF!</definedName>
    <definedName name="BRASS" localSheetId="12">#REF!</definedName>
    <definedName name="BRASS" localSheetId="13">#REF!</definedName>
    <definedName name="BRASS">#REF!</definedName>
    <definedName name="BRASS_1" localSheetId="9">#REF!</definedName>
    <definedName name="BRASS_1" localSheetId="10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6">#REF!</definedName>
    <definedName name="BRASS_1" localSheetId="12">#REF!</definedName>
    <definedName name="BRASS_1" localSheetId="13">#REF!</definedName>
    <definedName name="BRASS_1">#REF!</definedName>
    <definedName name="BRASS_6" localSheetId="9">#REF!</definedName>
    <definedName name="BRASS_6" localSheetId="10">#REF!</definedName>
    <definedName name="BRASS_6" localSheetId="8">#REF!</definedName>
    <definedName name="BRASS_6" localSheetId="12">#REF!</definedName>
    <definedName name="BRASS_6" localSheetId="13">#REF!</definedName>
    <definedName name="BRASS_6">#REF!</definedName>
    <definedName name="Brazil" localSheetId="9">#REF!</definedName>
    <definedName name="Brazil" localSheetId="10">#REF!</definedName>
    <definedName name="Brazil" localSheetId="8">#REF!</definedName>
    <definedName name="Brazil" localSheetId="12">#REF!</definedName>
    <definedName name="Brazil" localSheetId="13">#REF!</definedName>
    <definedName name="Brazil">#REF!</definedName>
    <definedName name="BRECHA">[61]BRECHA!$E$3</definedName>
    <definedName name="BS" localSheetId="9">#REF!</definedName>
    <definedName name="BS" localSheetId="10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6">#REF!</definedName>
    <definedName name="BS" localSheetId="12">#REF!</definedName>
    <definedName name="BS" localSheetId="13">#REF!</definedName>
    <definedName name="BS">#REF!</definedName>
    <definedName name="BS1A" localSheetId="9">#REF!</definedName>
    <definedName name="BS1A" localSheetId="10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6">#REF!</definedName>
    <definedName name="BS1A" localSheetId="12">#REF!</definedName>
    <definedName name="BS1A" localSheetId="13">#REF!</definedName>
    <definedName name="BS1A">#REF!</definedName>
    <definedName name="Bstd" localSheetId="9">#REF!</definedName>
    <definedName name="Bstd" localSheetId="10">#REF!</definedName>
    <definedName name="Bstd" localSheetId="8">#REF!</definedName>
    <definedName name="Bstd" localSheetId="3">#REF!</definedName>
    <definedName name="Bstd" localSheetId="6">#REF!</definedName>
    <definedName name="Bstd" localSheetId="12">#REF!</definedName>
    <definedName name="Bstd" localSheetId="13">#REF!</definedName>
    <definedName name="Bstd">#REF!</definedName>
    <definedName name="BTO" localSheetId="9">#REF!</definedName>
    <definedName name="BTO" localSheetId="10">#REF!</definedName>
    <definedName name="BTO" localSheetId="8">#REF!</definedName>
    <definedName name="BTO" localSheetId="12">#REF!</definedName>
    <definedName name="BTO" localSheetId="13">#REF!</definedName>
    <definedName name="BTO">#REF!</definedName>
    <definedName name="BTR" localSheetId="9">#REF!</definedName>
    <definedName name="BTR" localSheetId="10">#REF!</definedName>
    <definedName name="BTR" localSheetId="8">#REF!</definedName>
    <definedName name="BTR" localSheetId="12">#REF!</definedName>
    <definedName name="BTR" localSheetId="13">#REF!</definedName>
    <definedName name="BTR">#REF!</definedName>
    <definedName name="BTRG" localSheetId="9">#REF!</definedName>
    <definedName name="BTRG" localSheetId="10">#REF!</definedName>
    <definedName name="BTRG" localSheetId="8">#REF!</definedName>
    <definedName name="BTRG" localSheetId="12">#REF!</definedName>
    <definedName name="BTRG" localSheetId="13">#REF!</definedName>
    <definedName name="BTRG">#REF!</definedName>
    <definedName name="BTRP" localSheetId="9">#REF!</definedName>
    <definedName name="BTRP" localSheetId="10">#REF!</definedName>
    <definedName name="BTRP" localSheetId="8">#REF!</definedName>
    <definedName name="BTRP" localSheetId="12">#REF!</definedName>
    <definedName name="BTRP" localSheetId="13">#REF!</definedName>
    <definedName name="BTRP">#REF!</definedName>
    <definedName name="Budget" localSheetId="9">#REF!</definedName>
    <definedName name="Budget" localSheetId="10">#REF!</definedName>
    <definedName name="Budget" localSheetId="8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9">#REF!</definedName>
    <definedName name="Budget_expenditure" localSheetId="10">#REF!</definedName>
    <definedName name="Budget_expenditure" localSheetId="8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9">#REF!</definedName>
    <definedName name="Budget_revenue" localSheetId="10">#REF!</definedName>
    <definedName name="Budget_revenue" localSheetId="8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9">#REF!</definedName>
    <definedName name="BURACO" localSheetId="10">#REF!</definedName>
    <definedName name="BURACO" localSheetId="8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9">#REF!</definedName>
    <definedName name="BX" localSheetId="10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6">#REF!</definedName>
    <definedName name="BX" localSheetId="12">#REF!</definedName>
    <definedName name="BX" localSheetId="13">#REF!</definedName>
    <definedName name="BX">#REF!</definedName>
    <definedName name="BXG">[75]Q6!$E$26:$AH$26</definedName>
    <definedName name="BXI" localSheetId="9">#REF!</definedName>
    <definedName name="BXI" localSheetId="10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6">#REF!</definedName>
    <definedName name="BXI" localSheetId="12">#REF!</definedName>
    <definedName name="BXI" localSheetId="13">#REF!</definedName>
    <definedName name="BXI">#REF!</definedName>
    <definedName name="BXS" localSheetId="9">#REF!</definedName>
    <definedName name="BXS" localSheetId="10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6">#REF!</definedName>
    <definedName name="BXS" localSheetId="12">#REF!</definedName>
    <definedName name="BXS" localSheetId="13">#REF!</definedName>
    <definedName name="BXS">#REF!</definedName>
    <definedName name="C.2" localSheetId="9">#REF!</definedName>
    <definedName name="C.2" localSheetId="10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6">#REF!</definedName>
    <definedName name="C.2" localSheetId="12">#REF!</definedName>
    <definedName name="C.2" localSheetId="13">#REF!</definedName>
    <definedName name="C.2">#REF!</definedName>
    <definedName name="C_" localSheetId="9">#REF!</definedName>
    <definedName name="C_" localSheetId="10">#REF!</definedName>
    <definedName name="C_" localSheetId="8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8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9">#REF!</definedName>
    <definedName name="CA" localSheetId="10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6">#REF!</definedName>
    <definedName name="CA" localSheetId="12">#REF!</definedName>
    <definedName name="CA" localSheetId="13">#REF!</definedName>
    <definedName name="CA">#REF!</definedName>
    <definedName name="CAD" localSheetId="9">#REF!</definedName>
    <definedName name="CAD" localSheetId="10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6">#REF!</definedName>
    <definedName name="CAD" localSheetId="12">#REF!</definedName>
    <definedName name="CAD" localSheetId="13">#REF!</definedName>
    <definedName name="CAD">#REF!</definedName>
    <definedName name="CAe" localSheetId="9">#REF!</definedName>
    <definedName name="CAe" localSheetId="10">#REF!</definedName>
    <definedName name="CAe" localSheetId="8">#REF!</definedName>
    <definedName name="CAe" localSheetId="3">#REF!</definedName>
    <definedName name="CAe" localSheetId="6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10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6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9">#REF!</definedName>
    <definedName name="CAMARON" localSheetId="10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6">#REF!</definedName>
    <definedName name="CAMARON" localSheetId="12">#REF!</definedName>
    <definedName name="CAMARON" localSheetId="13">#REF!</definedName>
    <definedName name="CAMARON">#REF!</definedName>
    <definedName name="Canada_wt">'[66]OECD wgt'!$B$10</definedName>
    <definedName name="CAPA" localSheetId="9">#REF!</definedName>
    <definedName name="CAPA" localSheetId="10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6">#REF!</definedName>
    <definedName name="CAPA" localSheetId="12">#REF!</definedName>
    <definedName name="CAPA" localSheetId="13">#REF!</definedName>
    <definedName name="CAPA">#REF!</definedName>
    <definedName name="CAperc" localSheetId="9">#REF!</definedName>
    <definedName name="CAperc" localSheetId="10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6">#REF!</definedName>
    <definedName name="CAperc" localSheetId="12">#REF!</definedName>
    <definedName name="CAperc" localSheetId="13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9">#REF!</definedName>
    <definedName name="CAr" localSheetId="10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6">#REF!</definedName>
    <definedName name="CAr" localSheetId="12">#REF!</definedName>
    <definedName name="CAr" localSheetId="13">#REF!</definedName>
    <definedName name="CAr">#REF!</definedName>
    <definedName name="CAS">[61]CASCADA!$C$4</definedName>
    <definedName name="Cascada">[77]Hoja3!$B$1:$L$98</definedName>
    <definedName name="Cavg" localSheetId="9">OFFSET(#REF!,0,0,COUNT(#REF!),1)</definedName>
    <definedName name="Cavg" localSheetId="10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10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6">#REF!</definedName>
    <definedName name="ccme" localSheetId="12">#REF!</definedName>
    <definedName name="ccme" localSheetId="13">#REF!</definedName>
    <definedName name="ccme">#REF!</definedName>
    <definedName name="ccme2000" localSheetId="9">#REF!</definedName>
    <definedName name="ccme2000" localSheetId="10">#REF!</definedName>
    <definedName name="ccme2000" localSheetId="8">#REF!</definedName>
    <definedName name="ccme2000" localSheetId="3">#REF!</definedName>
    <definedName name="ccme2000" localSheetId="6">#REF!</definedName>
    <definedName name="ccme2000" localSheetId="12">#REF!</definedName>
    <definedName name="ccme2000" localSheetId="13">#REF!</definedName>
    <definedName name="ccme2000">#REF!</definedName>
    <definedName name="ccme2001" localSheetId="9">#REF!</definedName>
    <definedName name="ccme2001" localSheetId="10">#REF!</definedName>
    <definedName name="ccme2001" localSheetId="8">#REF!</definedName>
    <definedName name="ccme2001" localSheetId="3">#REF!</definedName>
    <definedName name="ccme2001" localSheetId="6">#REF!</definedName>
    <definedName name="ccme2001" localSheetId="12">#REF!</definedName>
    <definedName name="ccme2001" localSheetId="13">#REF!</definedName>
    <definedName name="ccme2001">#REF!</definedName>
    <definedName name="ccme2002" localSheetId="9">#REF!</definedName>
    <definedName name="ccme2002" localSheetId="10">#REF!</definedName>
    <definedName name="ccme2002" localSheetId="8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0">#REF!</definedName>
    <definedName name="ccme2003" localSheetId="8">#REF!</definedName>
    <definedName name="ccme2003" localSheetId="12">#REF!</definedName>
    <definedName name="ccme2003" localSheetId="13">#REF!</definedName>
    <definedName name="ccme2003">#REF!</definedName>
    <definedName name="ccme98" localSheetId="9">[22]Programa!#REF!</definedName>
    <definedName name="ccme98" localSheetId="10">[22]Programa!#REF!</definedName>
    <definedName name="ccme98" localSheetId="8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9">[22]Programa!#REF!</definedName>
    <definedName name="ccme98j" localSheetId="10">[22]Programa!#REF!</definedName>
    <definedName name="ccme98j" localSheetId="8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9">#REF!</definedName>
    <definedName name="ccme98s" localSheetId="10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6">#REF!</definedName>
    <definedName name="ccme98s" localSheetId="12">#REF!</definedName>
    <definedName name="ccme98s" localSheetId="13">#REF!</definedName>
    <definedName name="ccme98s">#REF!</definedName>
    <definedName name="ccme99" localSheetId="9">#REF!</definedName>
    <definedName name="ccme99" localSheetId="10">#REF!</definedName>
    <definedName name="ccme99" localSheetId="8">#REF!</definedName>
    <definedName name="ccme99" localSheetId="3">#REF!</definedName>
    <definedName name="ccme99" localSheetId="6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9">#REF!</definedName>
    <definedName name="CD" localSheetId="10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6">#REF!</definedName>
    <definedName name="CD" localSheetId="12">#REF!</definedName>
    <definedName name="CD" localSheetId="13">#REF!</definedName>
    <definedName name="CD">#REF!</definedName>
    <definedName name="CD1A" localSheetId="9">#REF!</definedName>
    <definedName name="CD1A" localSheetId="10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6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11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10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6">#REF!</definedName>
    <definedName name="CEMENTO" localSheetId="12">#REF!</definedName>
    <definedName name="CEMENTO" localSheetId="13">#REF!</definedName>
    <definedName name="CEMENTO">#REF!</definedName>
    <definedName name="CENGOVT" localSheetId="9">#REF!</definedName>
    <definedName name="CENGOVT" localSheetId="10">#REF!</definedName>
    <definedName name="CENGOVT" localSheetId="8">#REF!</definedName>
    <definedName name="CENGOVT" localSheetId="3">#REF!</definedName>
    <definedName name="CENGOVT" localSheetId="6">#REF!</definedName>
    <definedName name="CENGOVT" localSheetId="12">#REF!</definedName>
    <definedName name="CENGOVT" localSheetId="13">#REF!</definedName>
    <definedName name="CENGOVT">#REF!</definedName>
    <definedName name="CEPA96" localSheetId="9">#REF!</definedName>
    <definedName name="CEPA96" localSheetId="10">#REF!</definedName>
    <definedName name="CEPA96" localSheetId="8">#REF!</definedName>
    <definedName name="CEPA96" localSheetId="3">#REF!</definedName>
    <definedName name="CEPA96" localSheetId="6">#REF!</definedName>
    <definedName name="CEPA96" localSheetId="12">#REF!</definedName>
    <definedName name="CEPA96" localSheetId="13">#REF!</definedName>
    <definedName name="CEPA96">#REF!</definedName>
    <definedName name="CFA">[51]CIRRs!$C$81</definedName>
    <definedName name="cfdfdf" localSheetId="9" hidden="1">#REF!</definedName>
    <definedName name="cfdfdf" localSheetId="10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9">#REF!</definedName>
    <definedName name="CG" localSheetId="10">#REF!</definedName>
    <definedName name="CG" localSheetId="8">#REF!</definedName>
    <definedName name="CG" localSheetId="3">#REF!</definedName>
    <definedName name="CG" localSheetId="6">#REF!</definedName>
    <definedName name="CG" localSheetId="12">#REF!</definedName>
    <definedName name="CG" localSheetId="13">#REF!</definedName>
    <definedName name="CG">#REF!</definedName>
    <definedName name="CGBUDG" localSheetId="9">#REF!</definedName>
    <definedName name="CGBUDG" localSheetId="10">#REF!</definedName>
    <definedName name="CGBUDG" localSheetId="8">#REF!</definedName>
    <definedName name="CGBUDG" localSheetId="3">#REF!</definedName>
    <definedName name="CGBUDG" localSheetId="6">#REF!</definedName>
    <definedName name="CGBUDG" localSheetId="12">#REF!</definedName>
    <definedName name="CGBUDG" localSheetId="13">#REF!</definedName>
    <definedName name="CGBUDG">#REF!</definedName>
    <definedName name="CGBUDG_" localSheetId="9">#REF!</definedName>
    <definedName name="CGBUDG_" localSheetId="10">#REF!</definedName>
    <definedName name="CGBUDG_" localSheetId="8">#REF!</definedName>
    <definedName name="CGBUDG_" localSheetId="12">#REF!</definedName>
    <definedName name="CGBUDG_" localSheetId="13">#REF!</definedName>
    <definedName name="CGBUDG_">#REF!</definedName>
    <definedName name="CGEXBUDG" localSheetId="9">#REF!</definedName>
    <definedName name="CGEXBUDG" localSheetId="10">#REF!</definedName>
    <definedName name="CGEXBUDG" localSheetId="8">#REF!</definedName>
    <definedName name="CGEXBUDG" localSheetId="12">#REF!</definedName>
    <definedName name="CGEXBUDG" localSheetId="13">#REF!</definedName>
    <definedName name="CGEXBUDG">#REF!</definedName>
    <definedName name="CGFIS" localSheetId="9">#REF!</definedName>
    <definedName name="CGFIS" localSheetId="10">#REF!</definedName>
    <definedName name="CGFIS" localSheetId="8">#REF!</definedName>
    <definedName name="CGFIS" localSheetId="12">#REF!</definedName>
    <definedName name="CGFIS" localSheetId="13">#REF!</definedName>
    <definedName name="CGFIS">#REF!</definedName>
    <definedName name="CGNRP" localSheetId="9">#REF!</definedName>
    <definedName name="CGNRP" localSheetId="10">#REF!</definedName>
    <definedName name="CGNRP" localSheetId="8">#REF!</definedName>
    <definedName name="CGNRP" localSheetId="12">#REF!</definedName>
    <definedName name="CGNRP" localSheetId="13">#REF!</definedName>
    <definedName name="CGNRP">#REF!</definedName>
    <definedName name="CGperc" localSheetId="9">#REF!</definedName>
    <definedName name="CGperc" localSheetId="10">#REF!</definedName>
    <definedName name="CGperc" localSheetId="8">#REF!</definedName>
    <definedName name="CGperc" localSheetId="12">#REF!</definedName>
    <definedName name="CGperc" localSheetId="13">#REF!</definedName>
    <definedName name="CGperc">#REF!</definedName>
    <definedName name="chart" localSheetId="9">#REF!</definedName>
    <definedName name="chart" localSheetId="10">#REF!</definedName>
    <definedName name="chart" localSheetId="8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9">#REF!</definedName>
    <definedName name="CHF" localSheetId="10">#REF!</definedName>
    <definedName name="CHF" localSheetId="8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9">#REF!</definedName>
    <definedName name="CHILE" localSheetId="10">#REF!</definedName>
    <definedName name="CHILE" localSheetId="8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0">#REF!</definedName>
    <definedName name="CHK" localSheetId="8">#REF!</definedName>
    <definedName name="CHK" localSheetId="12">#REF!</definedName>
    <definedName name="CHK" localSheetId="13">#REF!</definedName>
    <definedName name="CHK">#REF!</definedName>
    <definedName name="CHK1.1" localSheetId="9">[56]Q1!#REF!</definedName>
    <definedName name="CHK1.1" localSheetId="10">[56]Q1!#REF!</definedName>
    <definedName name="CHK1.1" localSheetId="8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9">[56]Q2!#REF!</definedName>
    <definedName name="CHK2.1" localSheetId="10">[56]Q2!#REF!</definedName>
    <definedName name="CHK2.1" localSheetId="8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9">[56]Q2!#REF!</definedName>
    <definedName name="CHK2.2" localSheetId="10">[56]Q2!#REF!</definedName>
    <definedName name="CHK2.2" localSheetId="8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9">[56]Q2!#REF!</definedName>
    <definedName name="CHK2.3" localSheetId="10">[56]Q2!#REF!</definedName>
    <definedName name="CHK2.3" localSheetId="8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9">#REF!</definedName>
    <definedName name="CHK5.1" localSheetId="10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6">#REF!</definedName>
    <definedName name="CHK5.1" localSheetId="12">#REF!</definedName>
    <definedName name="CHK5.1" localSheetId="13">#REF!</definedName>
    <definedName name="CHK5.1">#REF!</definedName>
    <definedName name="cin" localSheetId="9">[22]Programa!#REF!</definedName>
    <definedName name="cin" localSheetId="10">[22]Programa!#REF!</definedName>
    <definedName name="cin" localSheetId="8">[22]Programa!#REF!</definedName>
    <definedName name="cin" localSheetId="0">[22]Programa!#REF!</definedName>
    <definedName name="cin" localSheetId="1">[22]Programa!#REF!</definedName>
    <definedName name="cin" localSheetId="6">[22]Programa!#REF!</definedName>
    <definedName name="cin">[22]Programa!#REF!</definedName>
    <definedName name="cirr" localSheetId="9">#REF!</definedName>
    <definedName name="cirr" localSheetId="10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6">#REF!</definedName>
    <definedName name="cirr" localSheetId="12">#REF!</definedName>
    <definedName name="cirr" localSheetId="13">#REF!</definedName>
    <definedName name="cirr">#REF!</definedName>
    <definedName name="ClaveDeColor" localSheetId="9">#REF!</definedName>
    <definedName name="ClaveDeColor" localSheetId="10">#REF!</definedName>
    <definedName name="ClaveDeColor" localSheetId="8">#REF!</definedName>
    <definedName name="ClaveDeColor" localSheetId="3">#REF!</definedName>
    <definedName name="ClaveDeColor" localSheetId="6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9">#REF!</definedName>
    <definedName name="CLUB_PARIS_2004" localSheetId="10">#REF!</definedName>
    <definedName name="CLUB_PARIS_2004" localSheetId="8">#REF!</definedName>
    <definedName name="CLUB_PARIS_2004" localSheetId="3">#REF!</definedName>
    <definedName name="CLUB_PARIS_2004" localSheetId="6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9">#REF!</definedName>
    <definedName name="CLUB91" localSheetId="10">#REF!</definedName>
    <definedName name="CLUB91" localSheetId="8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9">#REF!</definedName>
    <definedName name="cmbccr" localSheetId="10">#REF!</definedName>
    <definedName name="cmbccr" localSheetId="8">#REF!</definedName>
    <definedName name="cmbccr" localSheetId="12">#REF!</definedName>
    <definedName name="cmbccr" localSheetId="13">#REF!</definedName>
    <definedName name="cmbccr">#REF!</definedName>
    <definedName name="cmbcom" localSheetId="9">#REF!</definedName>
    <definedName name="cmbcom" localSheetId="10">#REF!</definedName>
    <definedName name="cmbcom" localSheetId="8">#REF!</definedName>
    <definedName name="cmbcom" localSheetId="12">#REF!</definedName>
    <definedName name="cmbcom" localSheetId="13">#REF!</definedName>
    <definedName name="cmbcom">#REF!</definedName>
    <definedName name="CMD">[58]BCP!#REF!</definedName>
    <definedName name="cmethapp" localSheetId="9">#REF!,#REF!,#REF!</definedName>
    <definedName name="cmethapp" localSheetId="10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9">#REF!</definedName>
    <definedName name="cmethmain" localSheetId="10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12">#REF!</definedName>
    <definedName name="cmethmain" localSheetId="13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9">#REF!</definedName>
    <definedName name="cmsbn" localSheetId="10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6">#REF!</definedName>
    <definedName name="cmsbn" localSheetId="12">#REF!</definedName>
    <definedName name="cmsbn" localSheetId="13">#REF!</definedName>
    <definedName name="cmsbn">#REF!</definedName>
    <definedName name="CN" localSheetId="9">#REF!</definedName>
    <definedName name="CN" localSheetId="10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6">#REF!</definedName>
    <definedName name="CN" localSheetId="12">#REF!</definedName>
    <definedName name="CN" localSheetId="13">#REF!</definedName>
    <definedName name="CN">#REF!</definedName>
    <definedName name="CN1A" localSheetId="9">#REF!</definedName>
    <definedName name="CN1A" localSheetId="10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6">#REF!</definedName>
    <definedName name="CN1A" localSheetId="12">#REF!</definedName>
    <definedName name="CN1A" localSheetId="13">#REF!</definedName>
    <definedName name="CN1A">#REF!</definedName>
    <definedName name="cnspnf" localSheetId="9">#REF!</definedName>
    <definedName name="cnspnf" localSheetId="10">#REF!</definedName>
    <definedName name="cnspnf" localSheetId="8">#REF!</definedName>
    <definedName name="cnspnf" localSheetId="12">#REF!</definedName>
    <definedName name="cnspnf" localSheetId="13">#REF!</definedName>
    <definedName name="cnspnf">#REF!</definedName>
    <definedName name="CNY" localSheetId="9">#REF!</definedName>
    <definedName name="CNY" localSheetId="10">#REF!</definedName>
    <definedName name="CNY" localSheetId="8">#REF!</definedName>
    <definedName name="CNY" localSheetId="12">#REF!</definedName>
    <definedName name="CNY" localSheetId="13">#REF!</definedName>
    <definedName name="CNY">#REF!</definedName>
    <definedName name="Cobertura">'[49]Ranking Bancario'!$Z$4:$AD$54</definedName>
    <definedName name="COLOMBIA" localSheetId="9">#REF!</definedName>
    <definedName name="COLOMBIA" localSheetId="10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6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9">base-flow</definedName>
    <definedName name="Colombia___Summary_Accounts_of_the_Financial_System" localSheetId="10">base-flow</definedName>
    <definedName name="Colombia___Summary_Accounts_of_the_Financial_System" localSheetId="8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 localSheetId="11">[0]!base-flow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9">#REF!</definedName>
    <definedName name="Color1" localSheetId="10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6">#REF!</definedName>
    <definedName name="Color1" localSheetId="12">#REF!</definedName>
    <definedName name="Color1" localSheetId="13">#REF!</definedName>
    <definedName name="Color1">#REF!</definedName>
    <definedName name="Color2" localSheetId="9">#REF!</definedName>
    <definedName name="Color2" localSheetId="10">#REF!</definedName>
    <definedName name="Color2" localSheetId="8">#REF!</definedName>
    <definedName name="Color2" localSheetId="3">#REF!</definedName>
    <definedName name="Color2" localSheetId="6">#REF!</definedName>
    <definedName name="Color2" localSheetId="12">#REF!</definedName>
    <definedName name="Color2" localSheetId="13">#REF!</definedName>
    <definedName name="Color2">#REF!</definedName>
    <definedName name="Color3" localSheetId="9">#REF!</definedName>
    <definedName name="Color3" localSheetId="10">#REF!</definedName>
    <definedName name="Color3" localSheetId="8">#REF!</definedName>
    <definedName name="Color3" localSheetId="3">#REF!</definedName>
    <definedName name="Color3" localSheetId="6">#REF!</definedName>
    <definedName name="Color3" localSheetId="12">#REF!</definedName>
    <definedName name="Color3" localSheetId="13">#REF!</definedName>
    <definedName name="Color3">#REF!</definedName>
    <definedName name="Color4" localSheetId="9">#REF!</definedName>
    <definedName name="Color4" localSheetId="10">#REF!</definedName>
    <definedName name="Color4" localSheetId="8">#REF!</definedName>
    <definedName name="Color4" localSheetId="12">#REF!</definedName>
    <definedName name="Color4" localSheetId="13">#REF!</definedName>
    <definedName name="Color4">#REF!</definedName>
    <definedName name="Color5" localSheetId="9">#REF!</definedName>
    <definedName name="Color5" localSheetId="10">#REF!</definedName>
    <definedName name="Color5" localSheetId="8">#REF!</definedName>
    <definedName name="Color5" localSheetId="12">#REF!</definedName>
    <definedName name="Color5" localSheetId="13">#REF!</definedName>
    <definedName name="Color5">#REF!</definedName>
    <definedName name="Color6" localSheetId="9">#REF!</definedName>
    <definedName name="Color6" localSheetId="10">#REF!</definedName>
    <definedName name="Color6" localSheetId="8">#REF!</definedName>
    <definedName name="Color6" localSheetId="12">#REF!</definedName>
    <definedName name="Color6" localSheetId="13">#REF!</definedName>
    <definedName name="Color6">#REF!</definedName>
    <definedName name="COM" localSheetId="9">#REF!</definedName>
    <definedName name="COM" localSheetId="10">#REF!</definedName>
    <definedName name="COM" localSheetId="8">#REF!</definedName>
    <definedName name="COM" localSheetId="12">#REF!</definedName>
    <definedName name="COM" localSheetId="13">#REF!</definedName>
    <definedName name="COM">#REF!</definedName>
    <definedName name="coma" localSheetId="9">[22]Programa!#REF!</definedName>
    <definedName name="coma" localSheetId="10">[22]Programa!#REF!</definedName>
    <definedName name="coma" localSheetId="8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6">[22]Programa!#REF!</definedName>
    <definedName name="coma">[22]Programa!#REF!</definedName>
    <definedName name="COMPAR" localSheetId="9">#REF!</definedName>
    <definedName name="COMPAR" localSheetId="10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6">#REF!</definedName>
    <definedName name="COMPAR" localSheetId="12">#REF!</definedName>
    <definedName name="COMPAR" localSheetId="13">#REF!</definedName>
    <definedName name="COMPAR">#REF!</definedName>
    <definedName name="COMPIGP" localSheetId="9">#REF!</definedName>
    <definedName name="COMPIGP" localSheetId="10">#REF!</definedName>
    <definedName name="COMPIGP" localSheetId="8">#REF!</definedName>
    <definedName name="COMPIGP" localSheetId="3">#REF!</definedName>
    <definedName name="COMPIGP" localSheetId="6">#REF!</definedName>
    <definedName name="COMPIGP" localSheetId="12">#REF!</definedName>
    <definedName name="COMPIGP" localSheetId="13">#REF!</definedName>
    <definedName name="COMPIGP">#REF!</definedName>
    <definedName name="COMPROJ99" localSheetId="9">#REF!</definedName>
    <definedName name="COMPROJ99" localSheetId="10">#REF!</definedName>
    <definedName name="COMPROJ99" localSheetId="8">#REF!</definedName>
    <definedName name="COMPROJ99" localSheetId="3">#REF!</definedName>
    <definedName name="COMPROJ99" localSheetId="6">#REF!</definedName>
    <definedName name="COMPROJ99" localSheetId="12">#REF!</definedName>
    <definedName name="COMPROJ99" localSheetId="13">#REF!</definedName>
    <definedName name="COMPROJ99">#REF!</definedName>
    <definedName name="CONCK" localSheetId="9">#REF!</definedName>
    <definedName name="CONCK" localSheetId="10">#REF!</definedName>
    <definedName name="CONCK" localSheetId="8">#REF!</definedName>
    <definedName name="CONCK" localSheetId="12">#REF!</definedName>
    <definedName name="CONCK" localSheetId="13">#REF!</definedName>
    <definedName name="CONCK">#REF!</definedName>
    <definedName name="conor" localSheetId="9">#REF!</definedName>
    <definedName name="conor" localSheetId="10">#REF!</definedName>
    <definedName name="conor" localSheetId="8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0">#REF!</definedName>
    <definedName name="cons" localSheetId="8">#REF!</definedName>
    <definedName name="cons" localSheetId="12">#REF!</definedName>
    <definedName name="cons" localSheetId="13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6">'[79]GDP projections'!#REF!</definedName>
    <definedName name="cons12mon">'[79]GDP projections'!#REF!</definedName>
    <definedName name="CONS2">[78]MONTHLY!$CB$4:$CM$4</definedName>
    <definedName name="CONSOL" localSheetId="9">#REF!</definedName>
    <definedName name="CONSOL" localSheetId="10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6">#REF!</definedName>
    <definedName name="CONSOL" localSheetId="12">#REF!</definedName>
    <definedName name="CONSOL" localSheetId="13">#REF!</definedName>
    <definedName name="CONSOL">#REF!</definedName>
    <definedName name="CONSOLC2" localSheetId="9">#REF!</definedName>
    <definedName name="CONSOLC2" localSheetId="10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6">#REF!</definedName>
    <definedName name="CONSOLC2" localSheetId="12">#REF!</definedName>
    <definedName name="CONSOLC2" localSheetId="13">#REF!</definedName>
    <definedName name="CONSOLC2">#REF!</definedName>
    <definedName name="consperc" localSheetId="8">'[79]GDP projections'!#REF!</definedName>
    <definedName name="consperc" localSheetId="3">'[79]GDP projections'!#REF!</definedName>
    <definedName name="consperc" localSheetId="6">'[79]GDP projections'!#REF!</definedName>
    <definedName name="consperc">'[79]GDP projections'!#REF!</definedName>
    <definedName name="consqtr" localSheetId="8">'[79]GDP projections'!#REF!</definedName>
    <definedName name="consqtr" localSheetId="3">'[79]GDP projections'!#REF!</definedName>
    <definedName name="consqtr" localSheetId="6">'[79]GDP projections'!#REF!</definedName>
    <definedName name="consqtr">'[79]GDP projections'!#REF!</definedName>
    <definedName name="CONTENTS" localSheetId="9">[80]Contents!$A$1:$F$36</definedName>
    <definedName name="CONTENTS" localSheetId="10">[80]Contents!$A$1:$F$36</definedName>
    <definedName name="CONTENTS" localSheetId="8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9">#REF!</definedName>
    <definedName name="cooperantes" localSheetId="10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6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10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12">#REF!</definedName>
    <definedName name="copystart" localSheetId="13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9">#REF!</definedName>
    <definedName name="COUNT" localSheetId="10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6">#REF!</definedName>
    <definedName name="COUNT" localSheetId="12">#REF!</definedName>
    <definedName name="COUNT" localSheetId="13">#REF!</definedName>
    <definedName name="COUNT">#REF!</definedName>
    <definedName name="COUNTER" localSheetId="9">#REF!</definedName>
    <definedName name="COUNTER" localSheetId="10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6">#REF!</definedName>
    <definedName name="COUNTER" localSheetId="12">#REF!</definedName>
    <definedName name="COUNTER" localSheetId="13">#REF!</definedName>
    <definedName name="COUNTER">#REF!</definedName>
    <definedName name="CountryName" localSheetId="9">'[81]Exchange Rate chart'!#REF!</definedName>
    <definedName name="CountryName" localSheetId="10">'[81]Exchange Rate chart'!#REF!</definedName>
    <definedName name="CountryName" localSheetId="8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6">'[81]Exchange Rate chart'!#REF!</definedName>
    <definedName name="CountryName">'[81]Exchange Rate chart'!#REF!</definedName>
    <definedName name="cp" localSheetId="8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6" hidden="1">'[82]C Summary'!#REF!</definedName>
    <definedName name="cp" hidden="1">'[82]C Summary'!#REF!</definedName>
    <definedName name="CPF" localSheetId="9">#REF!</definedName>
    <definedName name="CPF" localSheetId="10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6">#REF!</definedName>
    <definedName name="CPF" localSheetId="12">#REF!</definedName>
    <definedName name="CPF" localSheetId="13">#REF!</definedName>
    <definedName name="CPF">#REF!</definedName>
    <definedName name="CPI">[83]CPI!$A$4:$M$160</definedName>
    <definedName name="CPI_Core" localSheetId="9">#REF!</definedName>
    <definedName name="CPI_Core" localSheetId="10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6">#REF!</definedName>
    <definedName name="CPI_Core" localSheetId="12">#REF!</definedName>
    <definedName name="CPI_Core" localSheetId="13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9">#REF!</definedName>
    <definedName name="CPICUM" localSheetId="10">#REF!</definedName>
    <definedName name="CPICUM" localSheetId="8">#REF!</definedName>
    <definedName name="CPICUM" localSheetId="3">#REF!</definedName>
    <definedName name="CPICUM" localSheetId="6">#REF!</definedName>
    <definedName name="CPICUM" localSheetId="12">#REF!</definedName>
    <definedName name="CPICUM" localSheetId="13">#REF!</definedName>
    <definedName name="CPICUM">#REF!</definedName>
    <definedName name="CRECWM">[84]SUPUESTOS!A$15</definedName>
    <definedName name="cred" localSheetId="9">#REF!</definedName>
    <definedName name="cred" localSheetId="10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6">#REF!</definedName>
    <definedName name="cred" localSheetId="12">#REF!</definedName>
    <definedName name="cred" localSheetId="13">#REF!</definedName>
    <definedName name="cred">#REF!</definedName>
    <definedName name="cred1" localSheetId="9">#REF!</definedName>
    <definedName name="cred1" localSheetId="10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6">#REF!</definedName>
    <definedName name="cred1" localSheetId="12">#REF!</definedName>
    <definedName name="cred1" localSheetId="13">#REF!</definedName>
    <definedName name="cred1">#REF!</definedName>
    <definedName name="CRED2" localSheetId="9">#REF!</definedName>
    <definedName name="CRED2" localSheetId="10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6">#REF!</definedName>
    <definedName name="CRED2" localSheetId="12">#REF!</definedName>
    <definedName name="CRED2" localSheetId="13">#REF!</definedName>
    <definedName name="CRED2">#REF!</definedName>
    <definedName name="cred2000" localSheetId="9">#REF!</definedName>
    <definedName name="cred2000" localSheetId="10">#REF!</definedName>
    <definedName name="cred2000" localSheetId="8">#REF!</definedName>
    <definedName name="cred2000" localSheetId="12">#REF!</definedName>
    <definedName name="cred2000" localSheetId="13">#REF!</definedName>
    <definedName name="cred2000">#REF!</definedName>
    <definedName name="cred2001" localSheetId="9">#REF!</definedName>
    <definedName name="cred2001" localSheetId="10">#REF!</definedName>
    <definedName name="cred2001" localSheetId="8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0">#REF!</definedName>
    <definedName name="cred2002" localSheetId="8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0">#REF!</definedName>
    <definedName name="cred2003" localSheetId="8">#REF!</definedName>
    <definedName name="cred2003" localSheetId="12">#REF!</definedName>
    <definedName name="cred2003" localSheetId="13">#REF!</definedName>
    <definedName name="cred2003">#REF!</definedName>
    <definedName name="cred98" localSheetId="9">[22]Programa!#REF!</definedName>
    <definedName name="cred98" localSheetId="10">[22]Programa!#REF!</definedName>
    <definedName name="cred98" localSheetId="8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6">[22]Programa!#REF!</definedName>
    <definedName name="cred98">[22]Programa!#REF!</definedName>
    <definedName name="cred98j" localSheetId="9">[22]Programa!#REF!</definedName>
    <definedName name="cred98j" localSheetId="10">[22]Programa!#REF!</definedName>
    <definedName name="cred98j" localSheetId="8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6">[22]Programa!#REF!</definedName>
    <definedName name="cred98j">[22]Programa!#REF!</definedName>
    <definedName name="cred98s" localSheetId="9">#REF!</definedName>
    <definedName name="cred98s" localSheetId="10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6">#REF!</definedName>
    <definedName name="cred98s" localSheetId="12">#REF!</definedName>
    <definedName name="cred98s" localSheetId="13">#REF!</definedName>
    <definedName name="cred98s">#REF!</definedName>
    <definedName name="cred99" localSheetId="9">#REF!</definedName>
    <definedName name="cred99" localSheetId="10">#REF!</definedName>
    <definedName name="cred99" localSheetId="8">#REF!</definedName>
    <definedName name="cred99" localSheetId="3">#REF!</definedName>
    <definedName name="cred99" localSheetId="6">#REF!</definedName>
    <definedName name="cred99" localSheetId="12">#REF!</definedName>
    <definedName name="cred99" localSheetId="13">#REF!</definedName>
    <definedName name="cred99">#REF!</definedName>
    <definedName name="CREDITO" localSheetId="9">#REF!</definedName>
    <definedName name="CREDITO" localSheetId="10">#REF!</definedName>
    <definedName name="CREDITO" localSheetId="8">#REF!</definedName>
    <definedName name="CREDITO" localSheetId="3">#REF!</definedName>
    <definedName name="CREDITO" localSheetId="6">#REF!</definedName>
    <definedName name="CREDITO" localSheetId="12">#REF!</definedName>
    <definedName name="CREDITO" localSheetId="13">#REF!</definedName>
    <definedName name="CREDITO">#REF!</definedName>
    <definedName name="CREDITOBCH" localSheetId="9">#REF!</definedName>
    <definedName name="CREDITOBCH" localSheetId="10">#REF!</definedName>
    <definedName name="CREDITOBCH" localSheetId="8">#REF!</definedName>
    <definedName name="CREDITOBCH" localSheetId="12">#REF!</definedName>
    <definedName name="CREDITOBCH" localSheetId="13">#REF!</definedName>
    <definedName name="CREDITOBCH">#REF!</definedName>
    <definedName name="CREDITORSB" localSheetId="9">#REF!</definedName>
    <definedName name="CREDITORSB" localSheetId="10">#REF!</definedName>
    <definedName name="CREDITORSB" localSheetId="8">#REF!</definedName>
    <definedName name="CREDITORSB" localSheetId="12">#REF!</definedName>
    <definedName name="CREDITORSB" localSheetId="13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9">#REF!</definedName>
    <definedName name="Crt" localSheetId="10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6">#REF!</definedName>
    <definedName name="Crt" localSheetId="12">#REF!</definedName>
    <definedName name="Crt" localSheetId="13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9">#REF!</definedName>
    <definedName name="CRUZ" localSheetId="10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6">#REF!</definedName>
    <definedName name="CRUZ" localSheetId="12">#REF!</definedName>
    <definedName name="CRUZ" localSheetId="13">#REF!</definedName>
    <definedName name="CRUZ">#REF!</definedName>
    <definedName name="CRUZ1" localSheetId="9">#REF!</definedName>
    <definedName name="CRUZ1" localSheetId="10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6">#REF!</definedName>
    <definedName name="CRUZ1" localSheetId="12">#REF!</definedName>
    <definedName name="CRUZ1" localSheetId="13">#REF!</definedName>
    <definedName name="CRUZ1">#REF!</definedName>
    <definedName name="CS" localSheetId="9">#REF!</definedName>
    <definedName name="CS" localSheetId="10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6">#REF!</definedName>
    <definedName name="CS" localSheetId="12">#REF!</definedName>
    <definedName name="CS" localSheetId="13">#REF!</definedName>
    <definedName name="CS">#REF!</definedName>
    <definedName name="CS1A" localSheetId="9">#REF!</definedName>
    <definedName name="CS1A" localSheetId="10">#REF!</definedName>
    <definedName name="CS1A" localSheetId="8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9">#REF!</definedName>
    <definedName name="CTOOMA00" localSheetId="10">#REF!</definedName>
    <definedName name="CTOOMA00" localSheetId="8">#REF!</definedName>
    <definedName name="CTOOMA00" localSheetId="12">#REF!</definedName>
    <definedName name="CTOOMA00" localSheetId="13">#REF!</definedName>
    <definedName name="CTOOMA00">#REF!</definedName>
    <definedName name="CTOOMA97" localSheetId="9">#REF!</definedName>
    <definedName name="CTOOMA97" localSheetId="10">#REF!</definedName>
    <definedName name="CTOOMA97" localSheetId="8">#REF!</definedName>
    <definedName name="CTOOMA97" localSheetId="12">#REF!</definedName>
    <definedName name="CTOOMA97" localSheetId="13">#REF!</definedName>
    <definedName name="CTOOMA97">#REF!</definedName>
    <definedName name="CTOOMA98" localSheetId="9">#REF!</definedName>
    <definedName name="CTOOMA98" localSheetId="10">#REF!</definedName>
    <definedName name="CTOOMA98" localSheetId="8">#REF!</definedName>
    <definedName name="CTOOMA98" localSheetId="12">#REF!</definedName>
    <definedName name="CTOOMA98" localSheetId="13">#REF!</definedName>
    <definedName name="CTOOMA98">#REF!</definedName>
    <definedName name="CTOOMA99" localSheetId="9">#REF!</definedName>
    <definedName name="CTOOMA99" localSheetId="10">#REF!</definedName>
    <definedName name="CTOOMA99" localSheetId="8">#REF!</definedName>
    <definedName name="CTOOMA99" localSheetId="12">#REF!</definedName>
    <definedName name="CTOOMA99" localSheetId="13">#REF!</definedName>
    <definedName name="CTOOMA99">#REF!</definedName>
    <definedName name="CTOOMV00" localSheetId="9">#REF!</definedName>
    <definedName name="CTOOMV00" localSheetId="10">#REF!</definedName>
    <definedName name="CTOOMV00" localSheetId="8">#REF!</definedName>
    <definedName name="CTOOMV00" localSheetId="12">#REF!</definedName>
    <definedName name="CTOOMV00" localSheetId="13">#REF!</definedName>
    <definedName name="CTOOMV00">#REF!</definedName>
    <definedName name="CTOOMV97" localSheetId="9">#REF!</definedName>
    <definedName name="CTOOMV97" localSheetId="10">#REF!</definedName>
    <definedName name="CTOOMV97" localSheetId="8">#REF!</definedName>
    <definedName name="CTOOMV97" localSheetId="12">#REF!</definedName>
    <definedName name="CTOOMV97" localSheetId="13">#REF!</definedName>
    <definedName name="CTOOMV97">#REF!</definedName>
    <definedName name="CTOOMV98" localSheetId="9">#REF!</definedName>
    <definedName name="CTOOMV98" localSheetId="10">#REF!</definedName>
    <definedName name="CTOOMV98" localSheetId="8">#REF!</definedName>
    <definedName name="CTOOMV98" localSheetId="12">#REF!</definedName>
    <definedName name="CTOOMV98" localSheetId="13">#REF!</definedName>
    <definedName name="CTOOMV98">#REF!</definedName>
    <definedName name="CTOOMV99" localSheetId="9">#REF!</definedName>
    <definedName name="CTOOMV99" localSheetId="10">#REF!</definedName>
    <definedName name="CTOOMV99" localSheetId="8">#REF!</definedName>
    <definedName name="CTOOMV99" localSheetId="12">#REF!</definedName>
    <definedName name="CTOOMV99" localSheetId="13">#REF!</definedName>
    <definedName name="CTOOMV99">#REF!</definedName>
    <definedName name="cuad1" localSheetId="9">#REF!</definedName>
    <definedName name="cuad1" localSheetId="10">#REF!</definedName>
    <definedName name="cuad1" localSheetId="8">#REF!</definedName>
    <definedName name="cuad1" localSheetId="12">#REF!</definedName>
    <definedName name="cuad1" localSheetId="13">#REF!</definedName>
    <definedName name="cuad1">#REF!</definedName>
    <definedName name="cuad10" localSheetId="9">#REF!</definedName>
    <definedName name="cuad10" localSheetId="10">#REF!</definedName>
    <definedName name="cuad10" localSheetId="8">#REF!</definedName>
    <definedName name="cuad10" localSheetId="12">#REF!</definedName>
    <definedName name="cuad10" localSheetId="13">#REF!</definedName>
    <definedName name="cuad10">#REF!</definedName>
    <definedName name="cuad11" localSheetId="9">#REF!</definedName>
    <definedName name="cuad11" localSheetId="10">#REF!</definedName>
    <definedName name="cuad11" localSheetId="8">#REF!</definedName>
    <definedName name="cuad11" localSheetId="12">#REF!</definedName>
    <definedName name="cuad11" localSheetId="13">#REF!</definedName>
    <definedName name="cuad11">#REF!</definedName>
    <definedName name="cuad12" localSheetId="9">#REF!</definedName>
    <definedName name="cuad12" localSheetId="10">#REF!</definedName>
    <definedName name="cuad12" localSheetId="8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0">#REF!</definedName>
    <definedName name="cuad13" localSheetId="8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0">#REF!</definedName>
    <definedName name="cuad14" localSheetId="8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0">#REF!</definedName>
    <definedName name="cuad15" localSheetId="8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0">#REF!</definedName>
    <definedName name="cuad16" localSheetId="8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0">#REF!</definedName>
    <definedName name="cuad17" localSheetId="8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0">#REF!</definedName>
    <definedName name="cuad18" localSheetId="8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0">#REF!</definedName>
    <definedName name="cuad19" localSheetId="8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0">#REF!</definedName>
    <definedName name="cuad2" localSheetId="8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0">#REF!</definedName>
    <definedName name="cuad20" localSheetId="8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0">#REF!</definedName>
    <definedName name="cuad21" localSheetId="8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0">#REF!</definedName>
    <definedName name="cuad22" localSheetId="8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0">#REF!</definedName>
    <definedName name="cuad23" localSheetId="8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0">#REF!</definedName>
    <definedName name="cuad24" localSheetId="8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0">#REF!</definedName>
    <definedName name="cuad25" localSheetId="8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0">#REF!</definedName>
    <definedName name="cuad3" localSheetId="8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0">#REF!</definedName>
    <definedName name="cuad4" localSheetId="8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0">#REF!</definedName>
    <definedName name="cuad5" localSheetId="8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0">#REF!</definedName>
    <definedName name="cuad6" localSheetId="8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0">#REF!</definedName>
    <definedName name="cuad7" localSheetId="8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0">#REF!</definedName>
    <definedName name="cuad8" localSheetId="8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0">#REF!</definedName>
    <definedName name="cuad9" localSheetId="8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0">#REF!</definedName>
    <definedName name="CUADR11" localSheetId="8">#REF!</definedName>
    <definedName name="CUADR11" localSheetId="12">#REF!</definedName>
    <definedName name="CUADR11" localSheetId="13">#REF!</definedName>
    <definedName name="CUADR11">#REF!</definedName>
    <definedName name="CUADRO_10.3.1">'[85]fondo promedio'!$A$36:$L$74</definedName>
    <definedName name="CUADRO_N__4.1.3" localSheetId="9">#REF!</definedName>
    <definedName name="CUADRO_N__4.1.3" localSheetId="10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9">#REF!</definedName>
    <definedName name="CUADRO_No_9_C" localSheetId="10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 localSheetId="12">#REF!</definedName>
    <definedName name="CUADRO_No_9_C" localSheetId="13">#REF!</definedName>
    <definedName name="CUADRO_No_9_C">#REF!</definedName>
    <definedName name="CUADRO9" localSheetId="9">#REF!</definedName>
    <definedName name="CUADRO9" localSheetId="10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6">#REF!</definedName>
    <definedName name="CUADRO9" localSheetId="12">#REF!</definedName>
    <definedName name="CUADRO9" localSheetId="13">#REF!</definedName>
    <definedName name="CUADRO9">#REF!</definedName>
    <definedName name="CUADRO9A" localSheetId="9">#REF!</definedName>
    <definedName name="CUADRO9A" localSheetId="10">#REF!</definedName>
    <definedName name="CUADRO9A" localSheetId="8">#REF!</definedName>
    <definedName name="CUADRO9A" localSheetId="12">#REF!</definedName>
    <definedName name="CUADRO9A" localSheetId="13">#REF!</definedName>
    <definedName name="CUADRO9A">#REF!</definedName>
    <definedName name="CUADRO9B" localSheetId="9">#REF!</definedName>
    <definedName name="CUADRO9B" localSheetId="10">#REF!</definedName>
    <definedName name="CUADRO9B" localSheetId="8">#REF!</definedName>
    <definedName name="CUADRO9B" localSheetId="12">#REF!</definedName>
    <definedName name="CUADRO9B" localSheetId="13">#REF!</definedName>
    <definedName name="CUADRO9B">#REF!</definedName>
    <definedName name="CUADROI" localSheetId="9">#REF!</definedName>
    <definedName name="CUADROI" localSheetId="10">#REF!</definedName>
    <definedName name="CUADROI" localSheetId="8">#REF!</definedName>
    <definedName name="CUADROI" localSheetId="12">#REF!</definedName>
    <definedName name="CUADROI" localSheetId="13">#REF!</definedName>
    <definedName name="CUADROI">#REF!</definedName>
    <definedName name="CUADROII" localSheetId="9">#REF!</definedName>
    <definedName name="CUADROII" localSheetId="10">#REF!</definedName>
    <definedName name="CUADROII" localSheetId="8">#REF!</definedName>
    <definedName name="CUADROII" localSheetId="12">#REF!</definedName>
    <definedName name="CUADROII" localSheetId="13">#REF!</definedName>
    <definedName name="CUADROII">#REF!</definedName>
    <definedName name="CUADROIII" localSheetId="9">#REF!</definedName>
    <definedName name="CUADROIII" localSheetId="10">#REF!</definedName>
    <definedName name="CUADROIII" localSheetId="8">#REF!</definedName>
    <definedName name="CUADROIII" localSheetId="12">#REF!</definedName>
    <definedName name="CUADROIII" localSheetId="13">#REF!</definedName>
    <definedName name="CUADROIII">#REF!</definedName>
    <definedName name="CUADROIV" localSheetId="9">#REF!</definedName>
    <definedName name="CUADROIV" localSheetId="10">#REF!</definedName>
    <definedName name="CUADROIV" localSheetId="8">#REF!</definedName>
    <definedName name="CUADROIV" localSheetId="12">#REF!</definedName>
    <definedName name="CUADROIV" localSheetId="13">#REF!</definedName>
    <definedName name="CUADROIV">#REF!</definedName>
    <definedName name="CUADROV" localSheetId="9">#REF!</definedName>
    <definedName name="CUADROV" localSheetId="10">#REF!</definedName>
    <definedName name="CUADROV" localSheetId="8">#REF!</definedName>
    <definedName name="CUADROV" localSheetId="12">#REF!</definedName>
    <definedName name="CUADROV" localSheetId="13">#REF!</definedName>
    <definedName name="CUADROV">#REF!</definedName>
    <definedName name="CUADROVI" localSheetId="9">#REF!</definedName>
    <definedName name="CUADROVI" localSheetId="10">#REF!</definedName>
    <definedName name="CUADROVI" localSheetId="8">#REF!</definedName>
    <definedName name="CUADROVI" localSheetId="12">#REF!</definedName>
    <definedName name="CUADROVI" localSheetId="13">#REF!</definedName>
    <definedName name="CUADROVI">#REF!</definedName>
    <definedName name="CUADROVII" localSheetId="9">#REF!</definedName>
    <definedName name="CUADROVII" localSheetId="10">#REF!</definedName>
    <definedName name="CUADROVII" localSheetId="8">#REF!</definedName>
    <definedName name="CUADROVII" localSheetId="12">#REF!</definedName>
    <definedName name="CUADROVII" localSheetId="13">#REF!</definedName>
    <definedName name="CUADROVII">#REF!</definedName>
    <definedName name="CUENTASMON">[58]BCP!#REF!</definedName>
    <definedName name="culo">'[86]graf 1'!$A$1:$IV$2</definedName>
    <definedName name="cuman" localSheetId="9">[59]Contribution!$C$378:$DC$392</definedName>
    <definedName name="cuman" localSheetId="10">[59]Contribution!$C$378:$DC$392</definedName>
    <definedName name="cuman" localSheetId="8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9">#REF!</definedName>
    <definedName name="CurMonth" localSheetId="10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6">#REF!</definedName>
    <definedName name="CurMonth" localSheetId="12">#REF!</definedName>
    <definedName name="CurMonth" localSheetId="13">#REF!</definedName>
    <definedName name="CurMonth">#REF!</definedName>
    <definedName name="Currency" localSheetId="9">#REF!</definedName>
    <definedName name="Currency" localSheetId="10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6">#REF!</definedName>
    <definedName name="Currency" localSheetId="12">#REF!</definedName>
    <definedName name="Currency" localSheetId="13">#REF!</definedName>
    <definedName name="Currency">#REF!</definedName>
    <definedName name="CURRENTYEAR" localSheetId="9">#REF!</definedName>
    <definedName name="CURRENTYEAR" localSheetId="10">#REF!</definedName>
    <definedName name="CURRENTYEAR" localSheetId="8">#REF!</definedName>
    <definedName name="CURRENTYEAR" localSheetId="3">#REF!</definedName>
    <definedName name="CURRENTYEAR" localSheetId="6">#REF!</definedName>
    <definedName name="CURRENTYEAR" localSheetId="12">#REF!</definedName>
    <definedName name="CURRENTYEAR" localSheetId="13">#REF!</definedName>
    <definedName name="CURRENTYEAR">#REF!</definedName>
    <definedName name="CurrVintage" localSheetId="9">[87]Current!$D$66</definedName>
    <definedName name="CurrVintage" localSheetId="10">[87]Current!$D$66</definedName>
    <definedName name="CurrVintage" localSheetId="8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9">[89]Coal!$B$583:$J$583</definedName>
    <definedName name="CYEAR2021" localSheetId="10">[89]Coal!$B$583:$J$583</definedName>
    <definedName name="CYEAR2021" localSheetId="8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9">[89]Coal!$K$583:$V$583</definedName>
    <definedName name="CYEAR2022" localSheetId="10">[89]Coal!$K$583:$V$583</definedName>
    <definedName name="CYEAR2022" localSheetId="8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9">[89]Coal!$W$583:$AH$583</definedName>
    <definedName name="CYEAR2023" localSheetId="10">[89]Coal!$W$583:$AH$583</definedName>
    <definedName name="CYEAR2023" localSheetId="8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9">[89]Coal!$AI$583:$AT$583</definedName>
    <definedName name="CYEAR2024" localSheetId="10">[89]Coal!$AI$583:$AT$583</definedName>
    <definedName name="CYEAR2024" localSheetId="8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9">[89]Coal!$AU$583:$AX$583</definedName>
    <definedName name="CYEAR2025" localSheetId="10">[89]Coal!$AU$583:$AX$583</definedName>
    <definedName name="CYEAR2025" localSheetId="8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6" hidden="1">'[90]Fax a enviar'!#REF!</definedName>
    <definedName name="d" hidden="1">'[90]Fax a enviar'!#REF!</definedName>
    <definedName name="D_ALTBCA_GDP" localSheetId="9">#REF!</definedName>
    <definedName name="D_ALTBCA_GDP" localSheetId="10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 localSheetId="12">#REF!</definedName>
    <definedName name="D_ALTBCA_GDP" localSheetId="13">#REF!</definedName>
    <definedName name="D_ALTBCA_GDP">#REF!</definedName>
    <definedName name="D_ALTNGDP_R" localSheetId="9">#REF!</definedName>
    <definedName name="D_ALTNGDP_R" localSheetId="10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6">#REF!</definedName>
    <definedName name="D_ALTNGDP_R" localSheetId="12">#REF!</definedName>
    <definedName name="D_ALTNGDP_R" localSheetId="13">#REF!</definedName>
    <definedName name="D_ALTNGDP_R">#REF!</definedName>
    <definedName name="D_ALTNGDP_RG" localSheetId="9">#REF!</definedName>
    <definedName name="D_ALTNGDP_RG" localSheetId="10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 localSheetId="12">#REF!</definedName>
    <definedName name="D_ALTNGDP_RG" localSheetId="13">#REF!</definedName>
    <definedName name="D_ALTNGDP_RG">#REF!</definedName>
    <definedName name="D_ALTPCPI" localSheetId="9">#REF!</definedName>
    <definedName name="D_ALTPCPI" localSheetId="10">#REF!</definedName>
    <definedName name="D_ALTPCPI" localSheetId="8">#REF!</definedName>
    <definedName name="D_ALTPCPI" localSheetId="12">#REF!</definedName>
    <definedName name="D_ALTPCPI" localSheetId="13">#REF!</definedName>
    <definedName name="D_ALTPCPI">#REF!</definedName>
    <definedName name="D_ALTPCPIG" localSheetId="9">#REF!</definedName>
    <definedName name="D_ALTPCPIG" localSheetId="10">#REF!</definedName>
    <definedName name="D_ALTPCPIG" localSheetId="8">#REF!</definedName>
    <definedName name="D_ALTPCPIG" localSheetId="12">#REF!</definedName>
    <definedName name="D_ALTPCPIG" localSheetId="13">#REF!</definedName>
    <definedName name="D_ALTPCPIG">#REF!</definedName>
    <definedName name="D_B" localSheetId="9">#REF!</definedName>
    <definedName name="D_B" localSheetId="10">#REF!</definedName>
    <definedName name="D_B" localSheetId="8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9">#REF!</definedName>
    <definedName name="D_BCA_GDP" localSheetId="10">#REF!</definedName>
    <definedName name="D_BCA_GDP" localSheetId="8">#REF!</definedName>
    <definedName name="D_BCA_GDP" localSheetId="12">#REF!</definedName>
    <definedName name="D_BCA_GDP" localSheetId="13">#REF!</definedName>
    <definedName name="D_BCA_GDP">#REF!</definedName>
    <definedName name="D_BFD" localSheetId="9">#REF!</definedName>
    <definedName name="D_BFD" localSheetId="10">#REF!</definedName>
    <definedName name="D_BFD" localSheetId="8">#REF!</definedName>
    <definedName name="D_BFD" localSheetId="12">#REF!</definedName>
    <definedName name="D_BFD" localSheetId="13">#REF!</definedName>
    <definedName name="D_BFD">#REF!</definedName>
    <definedName name="D_BFL" localSheetId="9">#REF!</definedName>
    <definedName name="D_BFL" localSheetId="10">#REF!</definedName>
    <definedName name="D_BFL" localSheetId="8">#REF!</definedName>
    <definedName name="D_BFL" localSheetId="12">#REF!</definedName>
    <definedName name="D_BFL" localSheetId="13">#REF!</definedName>
    <definedName name="D_BFL">#REF!</definedName>
    <definedName name="D_BFL_D" localSheetId="9">#REF!</definedName>
    <definedName name="D_BFL_D" localSheetId="10">#REF!</definedName>
    <definedName name="D_BFL_D" localSheetId="8">#REF!</definedName>
    <definedName name="D_BFL_D" localSheetId="12">#REF!</definedName>
    <definedName name="D_BFL_D" localSheetId="13">#REF!</definedName>
    <definedName name="D_BFL_D">#REF!</definedName>
    <definedName name="D_BFL_S" localSheetId="9">#REF!</definedName>
    <definedName name="D_BFL_S" localSheetId="10">#REF!</definedName>
    <definedName name="D_BFL_S" localSheetId="8">#REF!</definedName>
    <definedName name="D_BFL_S" localSheetId="12">#REF!</definedName>
    <definedName name="D_BFL_S" localSheetId="13">#REF!</definedName>
    <definedName name="D_BFL_S">#REF!</definedName>
    <definedName name="D_BFLG" localSheetId="9">#REF!</definedName>
    <definedName name="D_BFLG" localSheetId="10">#REF!</definedName>
    <definedName name="D_BFLG" localSheetId="8">#REF!</definedName>
    <definedName name="D_BFLG" localSheetId="12">#REF!</definedName>
    <definedName name="D_BFLG" localSheetId="13">#REF!</definedName>
    <definedName name="D_BFLG">#REF!</definedName>
    <definedName name="D_BFOP" localSheetId="9">#REF!</definedName>
    <definedName name="D_BFOP" localSheetId="10">#REF!</definedName>
    <definedName name="D_BFOP" localSheetId="8">#REF!</definedName>
    <definedName name="D_BFOP" localSheetId="12">#REF!</definedName>
    <definedName name="D_BFOP" localSheetId="13">#REF!</definedName>
    <definedName name="D_BFOP">#REF!</definedName>
    <definedName name="D_BFPP" localSheetId="9">#REF!</definedName>
    <definedName name="D_BFPP" localSheetId="10">#REF!</definedName>
    <definedName name="D_BFPP" localSheetId="8">#REF!</definedName>
    <definedName name="D_BFPP" localSheetId="12">#REF!</definedName>
    <definedName name="D_BFPP" localSheetId="13">#REF!</definedName>
    <definedName name="D_BFPP">#REF!</definedName>
    <definedName name="D_BFRA1" localSheetId="9">#REF!</definedName>
    <definedName name="D_BFRA1" localSheetId="10">#REF!</definedName>
    <definedName name="D_BFRA1" localSheetId="8">#REF!</definedName>
    <definedName name="D_BFRA1" localSheetId="12">#REF!</definedName>
    <definedName name="D_BFRA1" localSheetId="13">#REF!</definedName>
    <definedName name="D_BFRA1">#REF!</definedName>
    <definedName name="D_BFX" localSheetId="9">#REF!</definedName>
    <definedName name="D_BFX" localSheetId="10">#REF!</definedName>
    <definedName name="D_BFX" localSheetId="8">#REF!</definedName>
    <definedName name="D_BFX" localSheetId="12">#REF!</definedName>
    <definedName name="D_BFX" localSheetId="13">#REF!</definedName>
    <definedName name="D_BFX">#REF!</definedName>
    <definedName name="D_BFXG" localSheetId="9">#REF!</definedName>
    <definedName name="D_BFXG" localSheetId="10">#REF!</definedName>
    <definedName name="D_BFXG" localSheetId="8">#REF!</definedName>
    <definedName name="D_BFXG" localSheetId="12">#REF!</definedName>
    <definedName name="D_BFXG" localSheetId="13">#REF!</definedName>
    <definedName name="D_BFXG">#REF!</definedName>
    <definedName name="D_BFXP" localSheetId="9">#REF!</definedName>
    <definedName name="D_BFXP" localSheetId="10">#REF!</definedName>
    <definedName name="D_BFXP" localSheetId="8">#REF!</definedName>
    <definedName name="D_BFXP" localSheetId="12">#REF!</definedName>
    <definedName name="D_BFXP" localSheetId="13">#REF!</definedName>
    <definedName name="D_BFXP">#REF!</definedName>
    <definedName name="D_BRASS" localSheetId="9">#REF!</definedName>
    <definedName name="D_BRASS" localSheetId="10">#REF!</definedName>
    <definedName name="D_BRASS" localSheetId="8">#REF!</definedName>
    <definedName name="D_BRASS" localSheetId="12">#REF!</definedName>
    <definedName name="D_BRASS" localSheetId="13">#REF!</definedName>
    <definedName name="D_BRASS">#REF!</definedName>
    <definedName name="D_CalcNGS" localSheetId="9">#REF!</definedName>
    <definedName name="D_CalcNGS" localSheetId="10">#REF!</definedName>
    <definedName name="D_CalcNGS" localSheetId="8">#REF!</definedName>
    <definedName name="D_CalcNGS" localSheetId="12">#REF!</definedName>
    <definedName name="D_CalcNGS" localSheetId="13">#REF!</definedName>
    <definedName name="D_CalcNGS">#REF!</definedName>
    <definedName name="D_CalcNMG_R" localSheetId="9">#REF!</definedName>
    <definedName name="D_CalcNMG_R" localSheetId="10">#REF!</definedName>
    <definedName name="D_CalcNMG_R" localSheetId="8">#REF!</definedName>
    <definedName name="D_CalcNMG_R" localSheetId="12">#REF!</definedName>
    <definedName name="D_CalcNMG_R" localSheetId="13">#REF!</definedName>
    <definedName name="D_CalcNMG_R">#REF!</definedName>
    <definedName name="D_CalcNXG_R" localSheetId="9">#REF!</definedName>
    <definedName name="D_CalcNXG_R" localSheetId="10">#REF!</definedName>
    <definedName name="D_CalcNXG_R" localSheetId="8">#REF!</definedName>
    <definedName name="D_CalcNXG_R" localSheetId="12">#REF!</definedName>
    <definedName name="D_CalcNXG_R" localSheetId="13">#REF!</definedName>
    <definedName name="D_CalcNXG_R">#REF!</definedName>
    <definedName name="D_D" localSheetId="9">#REF!</definedName>
    <definedName name="D_D" localSheetId="10">#REF!</definedName>
    <definedName name="D_D" localSheetId="8">#REF!</definedName>
    <definedName name="D_D" localSheetId="12">#REF!</definedName>
    <definedName name="D_D" localSheetId="13">#REF!</definedName>
    <definedName name="D_D">#REF!</definedName>
    <definedName name="D_D_B" localSheetId="9">#REF!</definedName>
    <definedName name="D_D_B" localSheetId="10">#REF!</definedName>
    <definedName name="D_D_B" localSheetId="8">#REF!</definedName>
    <definedName name="D_D_B" localSheetId="12">#REF!</definedName>
    <definedName name="D_D_B" localSheetId="13">#REF!</definedName>
    <definedName name="D_D_B">#REF!</definedName>
    <definedName name="D_D_Bdiff" localSheetId="9">#REF!</definedName>
    <definedName name="D_D_Bdiff" localSheetId="10">#REF!</definedName>
    <definedName name="D_D_Bdiff" localSheetId="8">#REF!</definedName>
    <definedName name="D_D_Bdiff" localSheetId="12">#REF!</definedName>
    <definedName name="D_D_Bdiff" localSheetId="13">#REF!</definedName>
    <definedName name="D_D_Bdiff">#REF!</definedName>
    <definedName name="D_D_Bdiff1" localSheetId="9">#REF!</definedName>
    <definedName name="D_D_Bdiff1" localSheetId="10">#REF!</definedName>
    <definedName name="D_D_Bdiff1" localSheetId="8">#REF!</definedName>
    <definedName name="D_D_Bdiff1" localSheetId="12">#REF!</definedName>
    <definedName name="D_D_Bdiff1" localSheetId="13">#REF!</definedName>
    <definedName name="D_D_Bdiff1">#REF!</definedName>
    <definedName name="D_D_G" localSheetId="9">#REF!</definedName>
    <definedName name="D_D_G" localSheetId="10">#REF!</definedName>
    <definedName name="D_D_G" localSheetId="8">#REF!</definedName>
    <definedName name="D_D_G" localSheetId="12">#REF!</definedName>
    <definedName name="D_D_G" localSheetId="13">#REF!</definedName>
    <definedName name="D_D_G">#REF!</definedName>
    <definedName name="D_D_Gdiff" localSheetId="9">#REF!</definedName>
    <definedName name="D_D_Gdiff" localSheetId="10">#REF!</definedName>
    <definedName name="D_D_Gdiff" localSheetId="8">#REF!</definedName>
    <definedName name="D_D_Gdiff" localSheetId="12">#REF!</definedName>
    <definedName name="D_D_Gdiff" localSheetId="13">#REF!</definedName>
    <definedName name="D_D_Gdiff">#REF!</definedName>
    <definedName name="D_D_Gdiff1" localSheetId="9">#REF!</definedName>
    <definedName name="D_D_Gdiff1" localSheetId="10">#REF!</definedName>
    <definedName name="D_D_Gdiff1" localSheetId="8">#REF!</definedName>
    <definedName name="D_D_Gdiff1" localSheetId="12">#REF!</definedName>
    <definedName name="D_D_Gdiff1" localSheetId="13">#REF!</definedName>
    <definedName name="D_D_Gdiff1">#REF!</definedName>
    <definedName name="D_D_S" localSheetId="9">#REF!</definedName>
    <definedName name="D_D_S" localSheetId="10">#REF!</definedName>
    <definedName name="D_D_S" localSheetId="8">#REF!</definedName>
    <definedName name="D_D_S" localSheetId="12">#REF!</definedName>
    <definedName name="D_D_S" localSheetId="13">#REF!</definedName>
    <definedName name="D_D_S">#REF!</definedName>
    <definedName name="D_D_Sdiff" localSheetId="9">#REF!</definedName>
    <definedName name="D_D_Sdiff" localSheetId="10">#REF!</definedName>
    <definedName name="D_D_Sdiff" localSheetId="8">#REF!</definedName>
    <definedName name="D_D_Sdiff" localSheetId="12">#REF!</definedName>
    <definedName name="D_D_Sdiff" localSheetId="13">#REF!</definedName>
    <definedName name="D_D_Sdiff">#REF!</definedName>
    <definedName name="D_D_Sdiff1" localSheetId="9">#REF!</definedName>
    <definedName name="D_D_Sdiff1" localSheetId="10">#REF!</definedName>
    <definedName name="D_D_Sdiff1" localSheetId="8">#REF!</definedName>
    <definedName name="D_D_Sdiff1" localSheetId="12">#REF!</definedName>
    <definedName name="D_D_Sdiff1" localSheetId="13">#REF!</definedName>
    <definedName name="D_D_Sdiff1">#REF!</definedName>
    <definedName name="D_DA" localSheetId="9">#REF!</definedName>
    <definedName name="D_DA" localSheetId="10">#REF!</definedName>
    <definedName name="D_DA" localSheetId="8">#REF!</definedName>
    <definedName name="D_DA" localSheetId="12">#REF!</definedName>
    <definedName name="D_DA" localSheetId="13">#REF!</definedName>
    <definedName name="D_DA">#REF!</definedName>
    <definedName name="D_DAdiff" localSheetId="9">#REF!</definedName>
    <definedName name="D_DAdiff" localSheetId="10">#REF!</definedName>
    <definedName name="D_DAdiff" localSheetId="8">#REF!</definedName>
    <definedName name="D_DAdiff" localSheetId="12">#REF!</definedName>
    <definedName name="D_DAdiff" localSheetId="13">#REF!</definedName>
    <definedName name="D_DAdiff">#REF!</definedName>
    <definedName name="D_DAdiff1" localSheetId="9">#REF!</definedName>
    <definedName name="D_DAdiff1" localSheetId="10">#REF!</definedName>
    <definedName name="D_DAdiff1" localSheetId="8">#REF!</definedName>
    <definedName name="D_DAdiff1" localSheetId="12">#REF!</definedName>
    <definedName name="D_DAdiff1" localSheetId="13">#REF!</definedName>
    <definedName name="D_DAdiff1">#REF!</definedName>
    <definedName name="D_Ddiff" localSheetId="9">#REF!</definedName>
    <definedName name="D_Ddiff" localSheetId="10">#REF!</definedName>
    <definedName name="D_Ddiff" localSheetId="8">#REF!</definedName>
    <definedName name="D_Ddiff" localSheetId="12">#REF!</definedName>
    <definedName name="D_Ddiff" localSheetId="13">#REF!</definedName>
    <definedName name="D_Ddiff">#REF!</definedName>
    <definedName name="D_Ddiff1" localSheetId="9">#REF!</definedName>
    <definedName name="D_Ddiff1" localSheetId="10">#REF!</definedName>
    <definedName name="D_Ddiff1" localSheetId="8">#REF!</definedName>
    <definedName name="D_Ddiff1" localSheetId="12">#REF!</definedName>
    <definedName name="D_Ddiff1" localSheetId="13">#REF!</definedName>
    <definedName name="D_Ddiff1">#REF!</definedName>
    <definedName name="D_DSdiff" localSheetId="9">#REF!</definedName>
    <definedName name="D_DSdiff" localSheetId="10">#REF!</definedName>
    <definedName name="D_DSdiff" localSheetId="8">#REF!</definedName>
    <definedName name="D_DSdiff" localSheetId="12">#REF!</definedName>
    <definedName name="D_DSdiff" localSheetId="13">#REF!</definedName>
    <definedName name="D_DSdiff">#REF!</definedName>
    <definedName name="D_DSdiff1" localSheetId="9">#REF!</definedName>
    <definedName name="D_DSdiff1" localSheetId="10">#REF!</definedName>
    <definedName name="D_DSdiff1" localSheetId="8">#REF!</definedName>
    <definedName name="D_DSdiff1" localSheetId="12">#REF!</definedName>
    <definedName name="D_DSdiff1" localSheetId="13">#REF!</definedName>
    <definedName name="D_DSdiff1">#REF!</definedName>
    <definedName name="D_EDNA" localSheetId="9">#REF!</definedName>
    <definedName name="D_EDNA" localSheetId="10">#REF!</definedName>
    <definedName name="D_EDNA" localSheetId="8">#REF!</definedName>
    <definedName name="D_EDNA" localSheetId="12">#REF!</definedName>
    <definedName name="D_EDNA" localSheetId="13">#REF!</definedName>
    <definedName name="D_EDNA">#REF!</definedName>
    <definedName name="D_EDNA_B" localSheetId="8">[91]DA!#REF!</definedName>
    <definedName name="D_EDNA_B">[91]DA!#REF!</definedName>
    <definedName name="D_EDNA_D" localSheetId="8">[91]DA!#REF!</definedName>
    <definedName name="D_EDNA_D">[91]DA!#REF!</definedName>
    <definedName name="D_EDNA_T">[91]DA!#REF!</definedName>
    <definedName name="D_EDNE">[91]DA!#REF!</definedName>
    <definedName name="D_ENDA" localSheetId="9">#REF!</definedName>
    <definedName name="D_ENDA" localSheetId="10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6">#REF!</definedName>
    <definedName name="D_ENDA" localSheetId="12">#REF!</definedName>
    <definedName name="D_ENDA" localSheetId="13">#REF!</definedName>
    <definedName name="D_ENDA">#REF!</definedName>
    <definedName name="D_G" localSheetId="9">#REF!</definedName>
    <definedName name="D_G" localSheetId="10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6">#REF!</definedName>
    <definedName name="D_G" localSheetId="12">#REF!</definedName>
    <definedName name="D_G" localSheetId="13">#REF!</definedName>
    <definedName name="D_G">#REF!</definedName>
    <definedName name="D_GCB" localSheetId="9">#REF!</definedName>
    <definedName name="D_GCB" localSheetId="10">#REF!</definedName>
    <definedName name="D_GCB" localSheetId="8">#REF!</definedName>
    <definedName name="D_GCB" localSheetId="3">#REF!</definedName>
    <definedName name="D_GCB" localSheetId="6">#REF!</definedName>
    <definedName name="D_GCB" localSheetId="12">#REF!</definedName>
    <definedName name="D_GCB" localSheetId="13">#REF!</definedName>
    <definedName name="D_GCB">#REF!</definedName>
    <definedName name="D_GGB" localSheetId="9">#REF!</definedName>
    <definedName name="D_GGB" localSheetId="10">#REF!</definedName>
    <definedName name="D_GGB" localSheetId="8">#REF!</definedName>
    <definedName name="D_GGB" localSheetId="12">#REF!</definedName>
    <definedName name="D_GGB" localSheetId="13">#REF!</definedName>
    <definedName name="D_GGB">#REF!</definedName>
    <definedName name="D_Ind" localSheetId="9">#REF!</definedName>
    <definedName name="D_Ind" localSheetId="10">#REF!</definedName>
    <definedName name="D_Ind" localSheetId="8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9">#REF!</definedName>
    <definedName name="D_L" localSheetId="10">#REF!</definedName>
    <definedName name="D_L" localSheetId="8">#REF!</definedName>
    <definedName name="D_L" localSheetId="12">#REF!</definedName>
    <definedName name="D_L" localSheetId="13">#REF!</definedName>
    <definedName name="D_L">#REF!</definedName>
    <definedName name="D_MCV" localSheetId="9">#REF!</definedName>
    <definedName name="D_MCV" localSheetId="10">#REF!</definedName>
    <definedName name="D_MCV" localSheetId="8">#REF!</definedName>
    <definedName name="D_MCV" localSheetId="12">#REF!</definedName>
    <definedName name="D_MCV" localSheetId="13">#REF!</definedName>
    <definedName name="D_MCV">#REF!</definedName>
    <definedName name="D_MCV_B" localSheetId="9">#REF!</definedName>
    <definedName name="D_MCV_B" localSheetId="10">#REF!</definedName>
    <definedName name="D_MCV_B" localSheetId="8">#REF!</definedName>
    <definedName name="D_MCV_B" localSheetId="12">#REF!</definedName>
    <definedName name="D_MCV_B" localSheetId="13">#REF!</definedName>
    <definedName name="D_MCV_B">#REF!</definedName>
    <definedName name="D_MCV_D" localSheetId="9">#REF!</definedName>
    <definedName name="D_MCV_D" localSheetId="10">#REF!</definedName>
    <definedName name="D_MCV_D" localSheetId="8">#REF!</definedName>
    <definedName name="D_MCV_D" localSheetId="12">#REF!</definedName>
    <definedName name="D_MCV_D" localSheetId="13">#REF!</definedName>
    <definedName name="D_MCV_D">#REF!</definedName>
    <definedName name="D_MCV_N" localSheetId="9">#REF!</definedName>
    <definedName name="D_MCV_N" localSheetId="10">#REF!</definedName>
    <definedName name="D_MCV_N" localSheetId="8">#REF!</definedName>
    <definedName name="D_MCV_N" localSheetId="12">#REF!</definedName>
    <definedName name="D_MCV_N" localSheetId="13">#REF!</definedName>
    <definedName name="D_MCV_N">#REF!</definedName>
    <definedName name="D_MCV_T" localSheetId="9">#REF!</definedName>
    <definedName name="D_MCV_T" localSheetId="10">#REF!</definedName>
    <definedName name="D_MCV_T" localSheetId="8">#REF!</definedName>
    <definedName name="D_MCV_T" localSheetId="12">#REF!</definedName>
    <definedName name="D_MCV_T" localSheetId="13">#REF!</definedName>
    <definedName name="D_MCV_T">#REF!</definedName>
    <definedName name="D_NGDP" localSheetId="9">#REF!</definedName>
    <definedName name="D_NGDP" localSheetId="10">#REF!</definedName>
    <definedName name="D_NGDP" localSheetId="8">#REF!</definedName>
    <definedName name="D_NGDP" localSheetId="12">#REF!</definedName>
    <definedName name="D_NGDP" localSheetId="13">#REF!</definedName>
    <definedName name="D_NGDP">#REF!</definedName>
    <definedName name="D_NGDP_D" localSheetId="9">#REF!</definedName>
    <definedName name="D_NGDP_D" localSheetId="10">#REF!</definedName>
    <definedName name="D_NGDP_D" localSheetId="8">#REF!</definedName>
    <definedName name="D_NGDP_D" localSheetId="12">#REF!</definedName>
    <definedName name="D_NGDP_D" localSheetId="13">#REF!</definedName>
    <definedName name="D_NGDP_D">#REF!</definedName>
    <definedName name="D_NGDP_DAQ" localSheetId="9">#REF!</definedName>
    <definedName name="D_NGDP_DAQ" localSheetId="10">#REF!</definedName>
    <definedName name="D_NGDP_DAQ" localSheetId="8">#REF!</definedName>
    <definedName name="D_NGDP_DAQ" localSheetId="12">#REF!</definedName>
    <definedName name="D_NGDP_DAQ" localSheetId="13">#REF!</definedName>
    <definedName name="D_NGDP_DAQ">#REF!</definedName>
    <definedName name="D_NGDP_DQ" localSheetId="9">#REF!</definedName>
    <definedName name="D_NGDP_DQ" localSheetId="10">#REF!</definedName>
    <definedName name="D_NGDP_DQ" localSheetId="8">#REF!</definedName>
    <definedName name="D_NGDP_DQ" localSheetId="12">#REF!</definedName>
    <definedName name="D_NGDP_DQ" localSheetId="13">#REF!</definedName>
    <definedName name="D_NGDP_DQ">#REF!</definedName>
    <definedName name="D_NGDP_RG" localSheetId="9">#REF!</definedName>
    <definedName name="D_NGDP_RG" localSheetId="10">#REF!</definedName>
    <definedName name="D_NGDP_RG" localSheetId="8">#REF!</definedName>
    <definedName name="D_NGDP_RG" localSheetId="12">#REF!</definedName>
    <definedName name="D_NGDP_RG" localSheetId="13">#REF!</definedName>
    <definedName name="D_NGDP_RG">#REF!</definedName>
    <definedName name="D_NGDP_RGAQ" localSheetId="9">#REF!</definedName>
    <definedName name="D_NGDP_RGAQ" localSheetId="10">#REF!</definedName>
    <definedName name="D_NGDP_RGAQ" localSheetId="8">#REF!</definedName>
    <definedName name="D_NGDP_RGAQ" localSheetId="12">#REF!</definedName>
    <definedName name="D_NGDP_RGAQ" localSheetId="13">#REF!</definedName>
    <definedName name="D_NGDP_RGAQ">#REF!</definedName>
    <definedName name="D_NGDP_RGQ" localSheetId="9">#REF!</definedName>
    <definedName name="D_NGDP_RGQ" localSheetId="10">#REF!</definedName>
    <definedName name="D_NGDP_RGQ" localSheetId="8">#REF!</definedName>
    <definedName name="D_NGDP_RGQ" localSheetId="12">#REF!</definedName>
    <definedName name="D_NGDP_RGQ" localSheetId="13">#REF!</definedName>
    <definedName name="D_NGDP_RGQ">#REF!</definedName>
    <definedName name="D_NGDPD" localSheetId="9">#REF!</definedName>
    <definedName name="D_NGDPD" localSheetId="10">#REF!</definedName>
    <definedName name="D_NGDPD" localSheetId="8">#REF!</definedName>
    <definedName name="D_NGDPD" localSheetId="12">#REF!</definedName>
    <definedName name="D_NGDPD" localSheetId="13">#REF!</definedName>
    <definedName name="D_NGDPD">#REF!</definedName>
    <definedName name="D_NGDPDPC" localSheetId="9">#REF!</definedName>
    <definedName name="D_NGDPDPC" localSheetId="10">#REF!</definedName>
    <definedName name="D_NGDPDPC" localSheetId="8">#REF!</definedName>
    <definedName name="D_NGDPDPC" localSheetId="12">#REF!</definedName>
    <definedName name="D_NGDPDPC" localSheetId="13">#REF!</definedName>
    <definedName name="D_NGDPDPC">#REF!</definedName>
    <definedName name="D_NGS" localSheetId="9">#REF!</definedName>
    <definedName name="D_NGS" localSheetId="10">#REF!</definedName>
    <definedName name="D_NGS" localSheetId="8">#REF!</definedName>
    <definedName name="D_NGS" localSheetId="12">#REF!</definedName>
    <definedName name="D_NGS" localSheetId="13">#REF!</definedName>
    <definedName name="D_NGS">#REF!</definedName>
    <definedName name="D_NMG_R" localSheetId="9">#REF!</definedName>
    <definedName name="D_NMG_R" localSheetId="10">#REF!</definedName>
    <definedName name="D_NMG_R" localSheetId="8">#REF!</definedName>
    <definedName name="D_NMG_R" localSheetId="12">#REF!</definedName>
    <definedName name="D_NMG_R" localSheetId="13">#REF!</definedName>
    <definedName name="D_NMG_R">#REF!</definedName>
    <definedName name="D_NSDGDP" localSheetId="9">#REF!</definedName>
    <definedName name="D_NSDGDP" localSheetId="10">#REF!</definedName>
    <definedName name="D_NSDGDP" localSheetId="8">#REF!</definedName>
    <definedName name="D_NSDGDP" localSheetId="12">#REF!</definedName>
    <definedName name="D_NSDGDP" localSheetId="13">#REF!</definedName>
    <definedName name="D_NSDGDP">#REF!</definedName>
    <definedName name="D_NSDGDP_R" localSheetId="9">#REF!</definedName>
    <definedName name="D_NSDGDP_R" localSheetId="10">#REF!</definedName>
    <definedName name="D_NSDGDP_R" localSheetId="8">#REF!</definedName>
    <definedName name="D_NSDGDP_R" localSheetId="12">#REF!</definedName>
    <definedName name="D_NSDGDP_R" localSheetId="13">#REF!</definedName>
    <definedName name="D_NSDGDP_R">#REF!</definedName>
    <definedName name="D_NTDD_RG" localSheetId="9">#REF!</definedName>
    <definedName name="D_NTDD_RG" localSheetId="10">#REF!</definedName>
    <definedName name="D_NTDD_RG" localSheetId="8">#REF!</definedName>
    <definedName name="D_NTDD_RG" localSheetId="12">#REF!</definedName>
    <definedName name="D_NTDD_RG" localSheetId="13">#REF!</definedName>
    <definedName name="D_NTDD_RG">#REF!</definedName>
    <definedName name="D_NTDD_RGAQ" localSheetId="9">#REF!</definedName>
    <definedName name="D_NTDD_RGAQ" localSheetId="10">#REF!</definedName>
    <definedName name="D_NTDD_RGAQ" localSheetId="8">#REF!</definedName>
    <definedName name="D_NTDD_RGAQ" localSheetId="12">#REF!</definedName>
    <definedName name="D_NTDD_RGAQ" localSheetId="13">#REF!</definedName>
    <definedName name="D_NTDD_RGAQ">#REF!</definedName>
    <definedName name="D_NTDD_RGQ" localSheetId="9">#REF!</definedName>
    <definedName name="D_NTDD_RGQ" localSheetId="10">#REF!</definedName>
    <definedName name="D_NTDD_RGQ" localSheetId="8">#REF!</definedName>
    <definedName name="D_NTDD_RGQ" localSheetId="12">#REF!</definedName>
    <definedName name="D_NTDD_RGQ" localSheetId="13">#REF!</definedName>
    <definedName name="D_NTDD_RGQ">#REF!</definedName>
    <definedName name="D_NXG_R" localSheetId="9">#REF!</definedName>
    <definedName name="D_NXG_R" localSheetId="10">#REF!</definedName>
    <definedName name="D_NXG_R" localSheetId="8">#REF!</definedName>
    <definedName name="D_NXG_R" localSheetId="12">#REF!</definedName>
    <definedName name="D_NXG_R" localSheetId="13">#REF!</definedName>
    <definedName name="D_NXG_R">#REF!</definedName>
    <definedName name="D_O" localSheetId="9">#REF!</definedName>
    <definedName name="D_O" localSheetId="10">#REF!</definedName>
    <definedName name="D_O" localSheetId="8">#REF!</definedName>
    <definedName name="D_O" localSheetId="12">#REF!</definedName>
    <definedName name="D_O" localSheetId="13">#REF!</definedName>
    <definedName name="D_O">#REF!</definedName>
    <definedName name="D_OTB" localSheetId="9">#REF!</definedName>
    <definedName name="D_OTB" localSheetId="10">#REF!</definedName>
    <definedName name="D_OTB" localSheetId="8">#REF!</definedName>
    <definedName name="D_OTB" localSheetId="12">#REF!</definedName>
    <definedName name="D_OTB" localSheetId="13">#REF!</definedName>
    <definedName name="D_OTB">#REF!</definedName>
    <definedName name="D_P" localSheetId="9">#REF!</definedName>
    <definedName name="D_P" localSheetId="10">#REF!</definedName>
    <definedName name="D_P" localSheetId="8">#REF!</definedName>
    <definedName name="D_P" localSheetId="12">#REF!</definedName>
    <definedName name="D_P" localSheetId="13">#REF!</definedName>
    <definedName name="D_P">#REF!</definedName>
    <definedName name="D_PCPI" localSheetId="9">#REF!</definedName>
    <definedName name="D_PCPI" localSheetId="10">#REF!</definedName>
    <definedName name="D_PCPI" localSheetId="8">#REF!</definedName>
    <definedName name="D_PCPI" localSheetId="12">#REF!</definedName>
    <definedName name="D_PCPI" localSheetId="13">#REF!</definedName>
    <definedName name="D_PCPI">#REF!</definedName>
    <definedName name="D_PCPIAQ" localSheetId="9">#REF!</definedName>
    <definedName name="D_PCPIAQ" localSheetId="10">#REF!</definedName>
    <definedName name="D_PCPIAQ" localSheetId="8">#REF!</definedName>
    <definedName name="D_PCPIAQ" localSheetId="12">#REF!</definedName>
    <definedName name="D_PCPIAQ" localSheetId="13">#REF!</definedName>
    <definedName name="D_PCPIAQ">#REF!</definedName>
    <definedName name="D_PCPIG" localSheetId="9">#REF!</definedName>
    <definedName name="D_PCPIG" localSheetId="10">#REF!</definedName>
    <definedName name="D_PCPIG" localSheetId="8">#REF!</definedName>
    <definedName name="D_PCPIG" localSheetId="12">#REF!</definedName>
    <definedName name="D_PCPIG" localSheetId="13">#REF!</definedName>
    <definedName name="D_PCPIG">#REF!</definedName>
    <definedName name="D_PCPIGAQ" localSheetId="9">#REF!</definedName>
    <definedName name="D_PCPIGAQ" localSheetId="10">#REF!</definedName>
    <definedName name="D_PCPIGAQ" localSheetId="8">#REF!</definedName>
    <definedName name="D_PCPIGAQ" localSheetId="12">#REF!</definedName>
    <definedName name="D_PCPIGAQ" localSheetId="13">#REF!</definedName>
    <definedName name="D_PCPIGAQ">#REF!</definedName>
    <definedName name="D_PCPIGQ" localSheetId="9">#REF!</definedName>
    <definedName name="D_PCPIGQ" localSheetId="10">#REF!</definedName>
    <definedName name="D_PCPIGQ" localSheetId="8">#REF!</definedName>
    <definedName name="D_PCPIGQ" localSheetId="12">#REF!</definedName>
    <definedName name="D_PCPIGQ" localSheetId="13">#REF!</definedName>
    <definedName name="D_PCPIGQ">#REF!</definedName>
    <definedName name="D_PCPIQ" localSheetId="9">#REF!</definedName>
    <definedName name="D_PCPIQ" localSheetId="10">#REF!</definedName>
    <definedName name="D_PCPIQ" localSheetId="8">#REF!</definedName>
    <definedName name="D_PCPIQ" localSheetId="12">#REF!</definedName>
    <definedName name="D_PCPIQ" localSheetId="13">#REF!</definedName>
    <definedName name="D_PCPIQ">#REF!</definedName>
    <definedName name="D_PPPPC" localSheetId="9">#REF!</definedName>
    <definedName name="D_PPPPC" localSheetId="10">#REF!</definedName>
    <definedName name="D_PPPPC" localSheetId="8">#REF!</definedName>
    <definedName name="D_PPPPC" localSheetId="12">#REF!</definedName>
    <definedName name="D_PPPPC" localSheetId="13">#REF!</definedName>
    <definedName name="D_PPPPC">#REF!</definedName>
    <definedName name="D_PPPWGT" localSheetId="9">#REF!</definedName>
    <definedName name="D_PPPWGT" localSheetId="10">#REF!</definedName>
    <definedName name="D_PPPWGT" localSheetId="8">#REF!</definedName>
    <definedName name="D_PPPWGT" localSheetId="12">#REF!</definedName>
    <definedName name="D_PPPWGT" localSheetId="13">#REF!</definedName>
    <definedName name="D_PPPWGT">#REF!</definedName>
    <definedName name="D_S" localSheetId="9">#REF!</definedName>
    <definedName name="D_S" localSheetId="10">#REF!</definedName>
    <definedName name="D_S" localSheetId="8">#REF!</definedName>
    <definedName name="D_S" localSheetId="12">#REF!</definedName>
    <definedName name="D_S" localSheetId="13">#REF!</definedName>
    <definedName name="D_S">#REF!</definedName>
    <definedName name="D_SRM" localSheetId="9">#REF!</definedName>
    <definedName name="D_SRM" localSheetId="10">#REF!</definedName>
    <definedName name="D_SRM" localSheetId="8">#REF!</definedName>
    <definedName name="D_SRM" localSheetId="12">#REF!</definedName>
    <definedName name="D_SRM" localSheetId="13">#REF!</definedName>
    <definedName name="D_SRM">#REF!</definedName>
    <definedName name="D_SY" localSheetId="9">#REF!</definedName>
    <definedName name="D_SY" localSheetId="10">#REF!</definedName>
    <definedName name="D_SY" localSheetId="8">#REF!</definedName>
    <definedName name="D_SY" localSheetId="12">#REF!</definedName>
    <definedName name="D_SY" localSheetId="13">#REF!</definedName>
    <definedName name="D_SY">#REF!</definedName>
    <definedName name="D_WPCP33_D" localSheetId="9">#REF!</definedName>
    <definedName name="D_WPCP33_D" localSheetId="10">#REF!</definedName>
    <definedName name="D_WPCP33_D" localSheetId="8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8">#REF!</definedName>
    <definedName name="da" localSheetId="12">#REF!</definedName>
    <definedName name="da" localSheetId="13">#REF!</definedName>
    <definedName name="da">#REF!</definedName>
    <definedName name="DABA" localSheetId="9">#REF!</definedName>
    <definedName name="DABA" localSheetId="10">#REF!</definedName>
    <definedName name="DABA" localSheetId="8">#REF!</definedName>
    <definedName name="DABA" localSheetId="12">#REF!</definedName>
    <definedName name="DABA" localSheetId="13">#REF!</definedName>
    <definedName name="DABA">#REF!</definedName>
    <definedName name="DABI" localSheetId="9">#REF!</definedName>
    <definedName name="DABI" localSheetId="10">#REF!</definedName>
    <definedName name="DABI" localSheetId="8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9">#REF!</definedName>
    <definedName name="DAMU" localSheetId="10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6">#REF!</definedName>
    <definedName name="DAMU" localSheetId="12">#REF!</definedName>
    <definedName name="DAMU" localSheetId="13">#REF!</definedName>
    <definedName name="DAMU">#REF!</definedName>
    <definedName name="DAperc" localSheetId="9">#REF!</definedName>
    <definedName name="DAperc" localSheetId="10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6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10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6">#REF!</definedName>
    <definedName name="data" localSheetId="12">#REF!</definedName>
    <definedName name="data" localSheetId="13">#REF!</definedName>
    <definedName name="data">#REF!</definedName>
    <definedName name="data1" localSheetId="9">#REF!</definedName>
    <definedName name="data1" localSheetId="10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6">#REF!</definedName>
    <definedName name="data1" localSheetId="12">#REF!</definedName>
    <definedName name="data1" localSheetId="13">#REF!</definedName>
    <definedName name="data1">#REF!</definedName>
    <definedName name="Data2" localSheetId="9">#REF!</definedName>
    <definedName name="Data2" localSheetId="10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6">#REF!</definedName>
    <definedName name="Data2" localSheetId="12">#REF!</definedName>
    <definedName name="Data2" localSheetId="13">#REF!</definedName>
    <definedName name="Data2">#REF!</definedName>
    <definedName name="Database_MI" localSheetId="9">#REF!</definedName>
    <definedName name="Database_MI" localSheetId="10">#REF!</definedName>
    <definedName name="Database_MI" localSheetId="8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9">#REF!</definedName>
    <definedName name="dataSeguimiento" localSheetId="10">#REF!</definedName>
    <definedName name="dataSeguimiento" localSheetId="8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9">#REF!</definedName>
    <definedName name="Dataset" localSheetId="10">#REF!</definedName>
    <definedName name="Dataset" localSheetId="8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9">#REF!</definedName>
    <definedName name="datatbl" localSheetId="10">#REF!</definedName>
    <definedName name="datatbl" localSheetId="8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9">#REF!</definedName>
    <definedName name="dates_w" localSheetId="10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6">#REF!</definedName>
    <definedName name="dates_w" localSheetId="12">#REF!</definedName>
    <definedName name="dates_w" localSheetId="13">#REF!</definedName>
    <definedName name="dates_w">#REF!</definedName>
    <definedName name="Dates1" localSheetId="9">#REF!</definedName>
    <definedName name="Dates1" localSheetId="10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6">#REF!</definedName>
    <definedName name="Dates1" localSheetId="12">#REF!</definedName>
    <definedName name="Dates1" localSheetId="13">#REF!</definedName>
    <definedName name="Dates1">#REF!</definedName>
    <definedName name="datesaa" localSheetId="9">#REF!</definedName>
    <definedName name="datesaa" localSheetId="10">#REF!</definedName>
    <definedName name="datesaa" localSheetId="8">#REF!</definedName>
    <definedName name="datesaa" localSheetId="3">#REF!</definedName>
    <definedName name="datesaa" localSheetId="6">#REF!</definedName>
    <definedName name="datesaa" localSheetId="12">#REF!</definedName>
    <definedName name="datesaa" localSheetId="13">#REF!</definedName>
    <definedName name="datesaa">#REF!</definedName>
    <definedName name="datess" localSheetId="9">#REF!</definedName>
    <definedName name="datess" localSheetId="10">#REF!</definedName>
    <definedName name="datess" localSheetId="8">#REF!</definedName>
    <definedName name="datess" localSheetId="12">#REF!</definedName>
    <definedName name="datess" localSheetId="13">#REF!</definedName>
    <definedName name="datess">#REF!</definedName>
    <definedName name="DB" localSheetId="9">#REF!</definedName>
    <definedName name="DB" localSheetId="10">#REF!</definedName>
    <definedName name="DB" localSheetId="8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9">#REF!</definedName>
    <definedName name="DBA" localSheetId="10">#REF!</definedName>
    <definedName name="DBA" localSheetId="8">#REF!</definedName>
    <definedName name="DBA" localSheetId="12">#REF!</definedName>
    <definedName name="DBA" localSheetId="13">#REF!</definedName>
    <definedName name="DBA">#REF!</definedName>
    <definedName name="DBI" localSheetId="9">#REF!</definedName>
    <definedName name="DBI" localSheetId="10">#REF!</definedName>
    <definedName name="DBI" localSheetId="8">#REF!</definedName>
    <definedName name="DBI" localSheetId="12">#REF!</definedName>
    <definedName name="DBI" localSheetId="13">#REF!</definedName>
    <definedName name="DBI">#REF!</definedName>
    <definedName name="dbo" localSheetId="9">#REF!</definedName>
    <definedName name="dbo" localSheetId="10">#REF!</definedName>
    <definedName name="dbo" localSheetId="8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9">#REF!</definedName>
    <definedName name="dcc" localSheetId="10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6">#REF!</definedName>
    <definedName name="dcc" localSheetId="12">#REF!</definedName>
    <definedName name="dcc" localSheetId="13">#REF!</definedName>
    <definedName name="dcc">#REF!</definedName>
    <definedName name="dcc98j" localSheetId="9">[22]Programa!#REF!</definedName>
    <definedName name="dcc98j" localSheetId="10">[22]Programa!#REF!</definedName>
    <definedName name="dcc98j" localSheetId="8">[22]Programa!#REF!</definedName>
    <definedName name="dcc98j" localSheetId="0">[22]Programa!#REF!</definedName>
    <definedName name="dcc98j" localSheetId="1">[22]Programa!#REF!</definedName>
    <definedName name="dcc98j" localSheetId="6">[22]Programa!#REF!</definedName>
    <definedName name="dcc98j">[22]Programa!#REF!</definedName>
    <definedName name="dcc98s" localSheetId="9">#REF!</definedName>
    <definedName name="dcc98s" localSheetId="10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6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10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6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9">#REF!</definedName>
    <definedName name="DD__GDI" localSheetId="10">#REF!</definedName>
    <definedName name="DD__GDI" localSheetId="8">#REF!</definedName>
    <definedName name="DD__GDI" localSheetId="3">#REF!</definedName>
    <definedName name="DD__GDI" localSheetId="6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9">#REF!</definedName>
    <definedName name="DD__GDP_real_by_sector_of_origin" localSheetId="10">#REF!</definedName>
    <definedName name="DD__GDP_real_by_sector_of_origin" localSheetId="8">#REF!</definedName>
    <definedName name="DD__GDP_real_by_sector_of_origin" localSheetId="3">#REF!</definedName>
    <definedName name="DD__GDP_real_by_sector_of_origin" localSheetId="6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0">#REF!</definedName>
    <definedName name="DD__Labor_Productivity" localSheetId="8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0">#REF!</definedName>
    <definedName name="DD__National_Accounts_at_1958_prices_" localSheetId="8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0">#REF!</definedName>
    <definedName name="DD__National_Accounts_at_Current_Prices" localSheetId="8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0">#REF!</definedName>
    <definedName name="DD__National_Accounts_Deflators" localSheetId="8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0">#REF!</definedName>
    <definedName name="DD__Prices_CPI_all_items" localSheetId="8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0">#REF!</definedName>
    <definedName name="DD__Prices_CPI_by_components" localSheetId="8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0">#REF!</definedName>
    <definedName name="DD__Prices_Wage_Indicators" localSheetId="8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0">#REF!</definedName>
    <definedName name="DD__Selected_Agricultural_Sector_Statistics" localSheetId="8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0">#REF!</definedName>
    <definedName name="DD__Selected_Agricultural_Sector_Statistics__concluded" localSheetId="8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0">#REF!</definedName>
    <definedName name="DD_Index_of_employment" localSheetId="8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0">#REF!</definedName>
    <definedName name="DD_Indicators_of_emp_wages_ulc" localSheetId="8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0">#REF!</definedName>
    <definedName name="DD_Labor_Productivity" localSheetId="8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9">#REF!</definedName>
    <definedName name="DDD" localSheetId="10">#REF!</definedName>
    <definedName name="DDD" localSheetId="8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10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9">#REF!</definedName>
    <definedName name="DDR" localSheetId="10">#REF!</definedName>
    <definedName name="DDR" localSheetId="8">#REF!</definedName>
    <definedName name="DDR" localSheetId="3">#REF!</definedName>
    <definedName name="DDR" localSheetId="6">#REF!</definedName>
    <definedName name="DDR" localSheetId="12">#REF!</definedName>
    <definedName name="DDR" localSheetId="13">#REF!</definedName>
    <definedName name="DDR">#REF!</definedName>
    <definedName name="DDRBA" localSheetId="9">#REF!</definedName>
    <definedName name="DDRBA" localSheetId="10">#REF!</definedName>
    <definedName name="DDRBA" localSheetId="8">#REF!</definedName>
    <definedName name="DDRBA" localSheetId="3">#REF!</definedName>
    <definedName name="DDRBA" localSheetId="6">#REF!</definedName>
    <definedName name="DDRBA" localSheetId="12">#REF!</definedName>
    <definedName name="DDRBA" localSheetId="13">#REF!</definedName>
    <definedName name="DDRBA">#REF!</definedName>
    <definedName name="Deal_Date">'[67]Inter-Bank'!$B$5</definedName>
    <definedName name="DEBRIEF" localSheetId="9">#REF!</definedName>
    <definedName name="DEBRIEF" localSheetId="10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6">#REF!</definedName>
    <definedName name="DEBRIEF" localSheetId="12">#REF!</definedName>
    <definedName name="DEBRIEF" localSheetId="13">#REF!</definedName>
    <definedName name="DEBRIEF">#REF!</definedName>
    <definedName name="DEBT" localSheetId="9">#REF!</definedName>
    <definedName name="DEBT" localSheetId="10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6">#REF!</definedName>
    <definedName name="DEBT" localSheetId="12">#REF!</definedName>
    <definedName name="DEBT" localSheetId="13">#REF!</definedName>
    <definedName name="DEBT">#REF!</definedName>
    <definedName name="DEBT_NEW" localSheetId="8">[57]Debt!#REF!</definedName>
    <definedName name="DEBT_NEW" localSheetId="3">[57]Debt!#REF!</definedName>
    <definedName name="DEBT_NEW" localSheetId="6">[57]Debt!#REF!</definedName>
    <definedName name="DEBT_NEW">[57]Debt!#REF!</definedName>
    <definedName name="DEBT_OLD" localSheetId="8">[57]Debt!#REF!</definedName>
    <definedName name="DEBT_OLD" localSheetId="3">[57]Debt!#REF!</definedName>
    <definedName name="DEBT_OLD" localSheetId="6">[57]Debt!#REF!</definedName>
    <definedName name="DEBT_OLD">[57]Debt!#REF!</definedName>
    <definedName name="DEBT_TOT" localSheetId="8">[57]Debt!#REF!</definedName>
    <definedName name="DEBT_TOT" localSheetId="3">[57]Debt!#REF!</definedName>
    <definedName name="DEBT_TOT" localSheetId="6">[57]Debt!#REF!</definedName>
    <definedName name="DEBT_TOT">[57]Debt!#REF!</definedName>
    <definedName name="DEBT1" localSheetId="9">#REF!</definedName>
    <definedName name="DEBT1" localSheetId="10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6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0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6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0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6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0">#REF!</definedName>
    <definedName name="DEBT12" localSheetId="8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0">#REF!</definedName>
    <definedName name="DEBT13" localSheetId="8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0">#REF!</definedName>
    <definedName name="DEBT14" localSheetId="8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0">#REF!</definedName>
    <definedName name="DEBT15" localSheetId="8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0">#REF!</definedName>
    <definedName name="DEBT16" localSheetId="8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0">#REF!</definedName>
    <definedName name="DEBT2" localSheetId="8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0">#REF!</definedName>
    <definedName name="DEBT3" localSheetId="8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0">#REF!</definedName>
    <definedName name="DEBT4" localSheetId="8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0">#REF!</definedName>
    <definedName name="DEBT5" localSheetId="8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0">#REF!</definedName>
    <definedName name="DEBT6" localSheetId="8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0">#REF!</definedName>
    <definedName name="DEBT7" localSheetId="8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0">#REF!</definedName>
    <definedName name="DEBT8" localSheetId="8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0">#REF!</definedName>
    <definedName name="DEBT9" localSheetId="8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0">#REF!</definedName>
    <definedName name="defesti" localSheetId="8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0">#REF!</definedName>
    <definedName name="deficit" localSheetId="8">#REF!</definedName>
    <definedName name="deficit" localSheetId="12">#REF!</definedName>
    <definedName name="deficit" localSheetId="13">#REF!</definedName>
    <definedName name="deficit">#REF!</definedName>
    <definedName name="DEFICIT98" localSheetId="9">#REF!</definedName>
    <definedName name="DEFICIT98" localSheetId="10">#REF!</definedName>
    <definedName name="DEFICIT98" localSheetId="8">#REF!</definedName>
    <definedName name="DEFICIT98" localSheetId="12">#REF!</definedName>
    <definedName name="DEFICIT98" localSheetId="13">#REF!</definedName>
    <definedName name="DEFICIT98">#REF!</definedName>
    <definedName name="DEFICIT99" localSheetId="9">#REF!</definedName>
    <definedName name="DEFICIT99" localSheetId="10">#REF!</definedName>
    <definedName name="DEFICIT99" localSheetId="8">#REF!</definedName>
    <definedName name="DEFICIT99" localSheetId="12">#REF!</definedName>
    <definedName name="DEFICIT99" localSheetId="13">#REF!</definedName>
    <definedName name="DEFICIT99">#REF!</definedName>
    <definedName name="DEFL" localSheetId="9">#REF!</definedName>
    <definedName name="DEFL" localSheetId="10">#REF!</definedName>
    <definedName name="DEFL" localSheetId="8">#REF!</definedName>
    <definedName name="DEFL" localSheetId="12">#REF!</definedName>
    <definedName name="DEFL" localSheetId="13">#REF!</definedName>
    <definedName name="DEFL">#REF!</definedName>
    <definedName name="DEG" localSheetId="9">#REF!</definedName>
    <definedName name="DEG" localSheetId="10">#REF!</definedName>
    <definedName name="DEG" localSheetId="8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[51]CIRRs!$C$84</definedName>
    <definedName name="DEMEURO" localSheetId="9">#REF!</definedName>
    <definedName name="DEMEURO" localSheetId="10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6">#REF!</definedName>
    <definedName name="DEMEURO" localSheetId="12">#REF!</definedName>
    <definedName name="DEMEURO" localSheetId="13">#REF!</definedName>
    <definedName name="DEMEURO">#REF!</definedName>
    <definedName name="Denmark_wt">'[66]OECD wgt'!$B$17</definedName>
    <definedName name="Department" localSheetId="9">'[81]Exchange Rate chart'!#REF!</definedName>
    <definedName name="Department" localSheetId="10">'[81]Exchange Rate chart'!#REF!</definedName>
    <definedName name="Department" localSheetId="8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6">'[81]Exchange Rate chart'!#REF!</definedName>
    <definedName name="Department">'[81]Exchange Rate chart'!#REF!</definedName>
    <definedName name="DependenciaBrecha">[93]ROE!$B$136</definedName>
    <definedName name="DependenciaBrecha2" localSheetId="9">[94]ROE!$B$136</definedName>
    <definedName name="DependenciaBrecha2" localSheetId="10">[94]ROE!$B$136</definedName>
    <definedName name="DependenciaBrecha2" localSheetId="8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9">[94]ROE!$B$134</definedName>
    <definedName name="DependenciaSpread2" localSheetId="10">[94]ROE!$B$134</definedName>
    <definedName name="DependenciaSpread2" localSheetId="8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0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6">#REF!</definedName>
    <definedName name="DES" localSheetId="12">#REF!</definedName>
    <definedName name="DES" localSheetId="13">#REF!</definedName>
    <definedName name="DES">#REF!</definedName>
    <definedName name="DESC96" localSheetId="9">#REF!</definedName>
    <definedName name="DESC96" localSheetId="10">#REF!</definedName>
    <definedName name="DESC96" localSheetId="8">#REF!</definedName>
    <definedName name="DESC96" localSheetId="3">#REF!</definedName>
    <definedName name="DESC96" localSheetId="6">#REF!</definedName>
    <definedName name="DESC96" localSheetId="12">#REF!</definedName>
    <definedName name="DESC96" localSheetId="13">#REF!</definedName>
    <definedName name="DESC96">#REF!</definedName>
    <definedName name="DESPUESCORTE" localSheetId="9">#REF!</definedName>
    <definedName name="DESPUESCORTE" localSheetId="10">#REF!</definedName>
    <definedName name="DESPUESCORTE" localSheetId="8">#REF!</definedName>
    <definedName name="DESPUESCORTE" localSheetId="3">#REF!</definedName>
    <definedName name="DESPUESCORTE" localSheetId="6">#REF!</definedName>
    <definedName name="DESPUESCORTE" localSheetId="12">#REF!</definedName>
    <definedName name="DESPUESCORTE" localSheetId="13">#REF!</definedName>
    <definedName name="DESPUESCORTE">#REF!</definedName>
    <definedName name="dexbccr" localSheetId="9">#REF!</definedName>
    <definedName name="dexbccr" localSheetId="10">#REF!</definedName>
    <definedName name="dexbccr" localSheetId="8">#REF!</definedName>
    <definedName name="dexbccr" localSheetId="12">#REF!</definedName>
    <definedName name="dexbccr" localSheetId="13">#REF!</definedName>
    <definedName name="dexbccr">#REF!</definedName>
    <definedName name="df" localSheetId="9">[5]!df</definedName>
    <definedName name="df" localSheetId="10">[5]!df</definedName>
    <definedName name="df" localSheetId="8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6" hidden="1">'[90]Fax a enviar'!#REF!</definedName>
    <definedName name="dfdf" hidden="1">'[90]Fax a enviar'!#REF!</definedName>
    <definedName name="dfdfsd" localSheetId="8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6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6" hidden="1">'[96]Fax a enviar'!#REF!</definedName>
    <definedName name="dfdgfdfd" hidden="1">'[96]Fax a enviar'!#REF!</definedName>
    <definedName name="dfdgfdsfsd" localSheetId="9" hidden="1">#REF!</definedName>
    <definedName name="dfdgfdsfsd" localSheetId="10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9">#REF!</definedName>
    <definedName name="dfgd" localSheetId="10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6">#REF!</definedName>
    <definedName name="dfgd" localSheetId="12">#REF!</definedName>
    <definedName name="dfgd" localSheetId="13">#REF!</definedName>
    <definedName name="dfgd">#REF!</definedName>
    <definedName name="DG" localSheetId="9">#REF!</definedName>
    <definedName name="DG" localSheetId="10">#REF!</definedName>
    <definedName name="DG" localSheetId="8">#REF!</definedName>
    <definedName name="DG" localSheetId="3">#REF!</definedName>
    <definedName name="DG" localSheetId="6">#REF!</definedName>
    <definedName name="DG" localSheetId="12">#REF!</definedName>
    <definedName name="DG" localSheetId="13">#REF!</definedName>
    <definedName name="DG">#REF!</definedName>
    <definedName name="DG_S" localSheetId="9">#REF!</definedName>
    <definedName name="DG_S" localSheetId="10">#REF!</definedName>
    <definedName name="DG_S" localSheetId="8">#REF!</definedName>
    <definedName name="DG_S" localSheetId="12">#REF!</definedName>
    <definedName name="DG_S" localSheetId="13">#REF!</definedName>
    <definedName name="DG_S">#REF!</definedName>
    <definedName name="dgdgd" localSheetId="9" hidden="1">#REF!</definedName>
    <definedName name="dgdgd" localSheetId="10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9">#REF!</definedName>
    <definedName name="DGImonth" localSheetId="10">#REF!</definedName>
    <definedName name="DGImonth" localSheetId="8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9">#REF!</definedName>
    <definedName name="DIARIO" localSheetId="10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6">#REF!</definedName>
    <definedName name="DIARIO" localSheetId="12">#REF!</definedName>
    <definedName name="DIARIO" localSheetId="13">#REF!</definedName>
    <definedName name="DIARIO">#REF!</definedName>
    <definedName name="DIC._88" localSheetId="9">#REF!</definedName>
    <definedName name="DIC._88" localSheetId="10">#REF!</definedName>
    <definedName name="DIC._88" localSheetId="8">#REF!</definedName>
    <definedName name="DIC._88" localSheetId="3">#REF!</definedName>
    <definedName name="DIC._88" localSheetId="6">#REF!</definedName>
    <definedName name="DIC._88" localSheetId="12">#REF!</definedName>
    <definedName name="DIC._88" localSheetId="13">#REF!</definedName>
    <definedName name="DIC._88">#REF!</definedName>
    <definedName name="DIC._89" localSheetId="9">#REF!</definedName>
    <definedName name="DIC._89" localSheetId="10">#REF!</definedName>
    <definedName name="DIC._89" localSheetId="8">#REF!</definedName>
    <definedName name="DIC._89" localSheetId="3">#REF!</definedName>
    <definedName name="DIC._89" localSheetId="6">#REF!</definedName>
    <definedName name="DIC._89" localSheetId="12">#REF!</definedName>
    <definedName name="DIC._89" localSheetId="13">#REF!</definedName>
    <definedName name="DIC._89">#REF!</definedName>
    <definedName name="DIFCTO00" localSheetId="9">#REF!</definedName>
    <definedName name="DIFCTO00" localSheetId="10">#REF!</definedName>
    <definedName name="DIFCTO00" localSheetId="8">#REF!</definedName>
    <definedName name="DIFCTO00" localSheetId="12">#REF!</definedName>
    <definedName name="DIFCTO00" localSheetId="13">#REF!</definedName>
    <definedName name="DIFCTO00">#REF!</definedName>
    <definedName name="DIFCTO97" localSheetId="9">#REF!</definedName>
    <definedName name="DIFCTO97" localSheetId="10">#REF!</definedName>
    <definedName name="DIFCTO97" localSheetId="8">#REF!</definedName>
    <definedName name="DIFCTO97" localSheetId="12">#REF!</definedName>
    <definedName name="DIFCTO97" localSheetId="13">#REF!</definedName>
    <definedName name="DIFCTO97">#REF!</definedName>
    <definedName name="DIFCTO98" localSheetId="9">#REF!</definedName>
    <definedName name="DIFCTO98" localSheetId="10">#REF!</definedName>
    <definedName name="DIFCTO98" localSheetId="8">#REF!</definedName>
    <definedName name="DIFCTO98" localSheetId="12">#REF!</definedName>
    <definedName name="DIFCTO98" localSheetId="13">#REF!</definedName>
    <definedName name="DIFCTO98">#REF!</definedName>
    <definedName name="DIFCTO99" localSheetId="9">#REF!</definedName>
    <definedName name="DIFCTO99" localSheetId="10">#REF!</definedName>
    <definedName name="DIFCTO99" localSheetId="8">#REF!</definedName>
    <definedName name="DIFCTO99" localSheetId="12">#REF!</definedName>
    <definedName name="DIFCTO99" localSheetId="13">#REF!</definedName>
    <definedName name="DIFCTO99">#REF!</definedName>
    <definedName name="Diferencia" localSheetId="8">[97]A.11!#REF!</definedName>
    <definedName name="Diferencia">[97]A.11!#REF!</definedName>
    <definedName name="DISB" localSheetId="8">[57]Debt!#REF!</definedName>
    <definedName name="DISB">[57]Debt!#REF!</definedName>
    <definedName name="Discount_IDA">[98]NPV!$B$28</definedName>
    <definedName name="Discount_IDA1" localSheetId="9">#REF!</definedName>
    <definedName name="Discount_IDA1" localSheetId="10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8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6">[98]NPV!#REF!</definedName>
    <definedName name="Discount_NC">[98]NPV!#REF!</definedName>
    <definedName name="DiscountRate" localSheetId="9">#REF!</definedName>
    <definedName name="DiscountRate" localSheetId="10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12">#REF!</definedName>
    <definedName name="DiscountRate" localSheetId="13">#REF!</definedName>
    <definedName name="DiscountRate">#REF!</definedName>
    <definedName name="divi">[99]Base!$H$2816</definedName>
    <definedName name="DIVISOOR">[100]Sheet2!$A$46</definedName>
    <definedName name="DIVISOR" localSheetId="9">#REF!</definedName>
    <definedName name="DIVISOR" localSheetId="10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6">#REF!</definedName>
    <definedName name="DIVISOR" localSheetId="12">#REF!</definedName>
    <definedName name="DIVISOR" localSheetId="13">#REF!</definedName>
    <definedName name="DIVISOR">#REF!</definedName>
    <definedName name="DIVISOR1" localSheetId="9">#REF!</definedName>
    <definedName name="DIVISOR1" localSheetId="10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6">#REF!</definedName>
    <definedName name="DIVISOR1" localSheetId="12">#REF!</definedName>
    <definedName name="DIVISOR1" localSheetId="13">#REF!</definedName>
    <definedName name="DIVISOR1">#REF!</definedName>
    <definedName name="DKK" localSheetId="9">#REF!</definedName>
    <definedName name="DKK" localSheetId="10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6">#REF!</definedName>
    <definedName name="DKK" localSheetId="12">#REF!</definedName>
    <definedName name="DKK" localSheetId="13">#REF!</definedName>
    <definedName name="DKK">#REF!</definedName>
    <definedName name="DKR" localSheetId="9">#REF!</definedName>
    <definedName name="DKR" localSheetId="10">#REF!</definedName>
    <definedName name="DKR" localSheetId="8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9">#REF!</definedName>
    <definedName name="DM" localSheetId="10">#REF!</definedName>
    <definedName name="DM" localSheetId="8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9">#REF!</definedName>
    <definedName name="DM1A" localSheetId="10">#REF!</definedName>
    <definedName name="DM1A" localSheetId="8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[84]RESULTADOS!$A$86:$IV$86</definedName>
    <definedName name="DMU" localSheetId="9">#REF!</definedName>
    <definedName name="DMU" localSheetId="10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6">#REF!</definedName>
    <definedName name="DMU" localSheetId="12">#REF!</definedName>
    <definedName name="DMU" localSheetId="13">#REF!</definedName>
    <definedName name="DMU">#REF!</definedName>
    <definedName name="DNP">[84]SUPUESTOS!A$18</definedName>
    <definedName name="DO" localSheetId="9">#REF!</definedName>
    <definedName name="DO" localSheetId="10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6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9">#REF!</definedName>
    <definedName name="DR" localSheetId="10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6">#REF!</definedName>
    <definedName name="DR" localSheetId="12">#REF!</definedName>
    <definedName name="DR" localSheetId="13">#REF!</definedName>
    <definedName name="DR">#REF!</definedName>
    <definedName name="DR1A" localSheetId="9">#REF!</definedName>
    <definedName name="DR1A" localSheetId="10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6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6" hidden="1">'[90]Fax a enviar'!#REF!</definedName>
    <definedName name="ds" hidden="1">'[90]Fax a enviar'!#REF!</definedName>
    <definedName name="DSA_Assumptions" localSheetId="9">#REF!</definedName>
    <definedName name="DSA_Assumptions" localSheetId="10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9">#REF!</definedName>
    <definedName name="dsaout" localSheetId="10">#REF!</definedName>
    <definedName name="dsaout" localSheetId="8">#REF!</definedName>
    <definedName name="dsaout" localSheetId="3">#REF!</definedName>
    <definedName name="dsaout" localSheetId="6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6" hidden="1">'[90]Fax a enviar'!#REF!</definedName>
    <definedName name="dsds" hidden="1">'[90]Fax a enviar'!#REF!</definedName>
    <definedName name="DSI" localSheetId="9">#REF!</definedName>
    <definedName name="DSI" localSheetId="10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6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0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6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9">#REF!</definedName>
    <definedName name="DSPG" localSheetId="10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6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10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6">#REF!</definedName>
    <definedName name="DTS" localSheetId="12">#REF!</definedName>
    <definedName name="DTS" localSheetId="13">#REF!</definedName>
    <definedName name="DTS">#REF!</definedName>
    <definedName name="dummy" localSheetId="9">#REF!</definedName>
    <definedName name="dummy" localSheetId="10">#REF!</definedName>
    <definedName name="dummy" localSheetId="8">#REF!</definedName>
    <definedName name="dummy" localSheetId="3">#REF!</definedName>
    <definedName name="dummy" localSheetId="6">#REF!</definedName>
    <definedName name="dummy" localSheetId="12">#REF!</definedName>
    <definedName name="dummy" localSheetId="13">#REF!</definedName>
    <definedName name="dummy">#REF!</definedName>
    <definedName name="DXBYS">[84]RESULTADOS!$A$82:$IV$82</definedName>
    <definedName name="DY" localSheetId="9">#REF!</definedName>
    <definedName name="DY" localSheetId="10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6">#REF!</definedName>
    <definedName name="DY" localSheetId="12">#REF!</definedName>
    <definedName name="DY" localSheetId="13">#REF!</definedName>
    <definedName name="DY">#REF!</definedName>
    <definedName name="DY1A" localSheetId="9">#REF!</definedName>
    <definedName name="DY1A" localSheetId="10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6">#REF!</definedName>
    <definedName name="DY1A" localSheetId="12">#REF!</definedName>
    <definedName name="DY1A" localSheetId="13">#REF!</definedName>
    <definedName name="DY1A">#REF!</definedName>
    <definedName name="E" localSheetId="9">#REF!</definedName>
    <definedName name="E" localSheetId="10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6">#REF!</definedName>
    <definedName name="E" localSheetId="12">#REF!</definedName>
    <definedName name="E" localSheetId="13">#REF!</definedName>
    <definedName name="E">#REF!</definedName>
    <definedName name="EBRD" localSheetId="9">#REF!</definedName>
    <definedName name="EBRD" localSheetId="10">#REF!</definedName>
    <definedName name="EBRD" localSheetId="8">#REF!</definedName>
    <definedName name="EBRD" localSheetId="12">#REF!</definedName>
    <definedName name="EBRD" localSheetId="13">#REF!</definedName>
    <definedName name="EBRD">#REF!</definedName>
    <definedName name="Ecowas" localSheetId="8">[70]terms!#REF!</definedName>
    <definedName name="Ecowas">[70]terms!#REF!</definedName>
    <definedName name="ECU" localSheetId="9">#REF!</definedName>
    <definedName name="ECU" localSheetId="10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6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8">[91]Q6!#REF!</definedName>
    <definedName name="EDNA_B" localSheetId="0">[91]Q6!#REF!</definedName>
    <definedName name="EDNA_B" localSheetId="1">[91]Q6!#REF!</definedName>
    <definedName name="EDNA_B" localSheetId="6">[91]Q6!#REF!</definedName>
    <definedName name="EDNA_B">[91]Q6!#REF!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10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10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10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0">#REF!</definedName>
    <definedName name="EE_Table_16.__National_Accounts_at_Current_Prices" localSheetId="8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0">#REF!</definedName>
    <definedName name="EE_Table_17___Real_Gross_Domestic_Expenditure" localSheetId="8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0">#REF!</definedName>
    <definedName name="EE_Table_18.__Real_Gross_Domestic_Product_by_Sector" localSheetId="8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0">#REF!</definedName>
    <definedName name="EE_Table_19.__Gross_Domestic_Investment" localSheetId="8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0">#REF!</definedName>
    <definedName name="EE_Table_20.__Selected_Agricultural_Sector_Statistics" localSheetId="8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0">#REF!</definedName>
    <definedName name="EE_Table_20.5__Ag_Sector_Statistics__concluded" localSheetId="8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0">#REF!</definedName>
    <definedName name="EE_Table_21.__Manufacturing_Production" localSheetId="8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0">#REF!</definedName>
    <definedName name="EE_Table_22.__Production_Exports_and_Imports_of_Petroleum" localSheetId="8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0">#REF!</definedName>
    <definedName name="EE_Table_23.__Retail_Prices_for_Petroleum_Products" localSheetId="8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0">#REF!</definedName>
    <definedName name="EE_Table_24.__Consumption_of_Petroleum_and_Derivatives" localSheetId="8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0">#REF!</definedName>
    <definedName name="EE_Table_25.__Production_and_Distribution_Electricity" localSheetId="8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0">#REF!</definedName>
    <definedName name="EE_Table_26.__Average_Price_of_Electricity" localSheetId="8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0">#REF!</definedName>
    <definedName name="EE_Table_27.__Guatemala___Consumer_Price_Indices__1" localSheetId="8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0">#REF!</definedName>
    <definedName name="EE_Table_28._Guatemala___Selected_Wage_Indicators_1" localSheetId="8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0">#REF!</definedName>
    <definedName name="EE_Table_29.__Minimum_Monthly_Wages_by_Economic_Activity" localSheetId="8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0">#REF!</definedName>
    <definedName name="EE_Table_31._Wage_and_Employment_Indicators_1" localSheetId="8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0">#REF!</definedName>
    <definedName name="EE_Table_32_ULC_PROD_indicators" localSheetId="8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0">#REF!</definedName>
    <definedName name="EE_Table_33_Indicators_of_Competitiveness" localSheetId="8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10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11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0" hidden="1">#REF!</definedName>
    <definedName name="efefte" localSheetId="1" hidden="1">#REF!</definedName>
    <definedName name="efefte" localSheetId="6" hidden="1">'[101]Fax a enviar'!#REF!</definedName>
    <definedName name="efefte" hidden="1">'[101]Fax a enviar'!#REF!</definedName>
    <definedName name="efsdfsd" localSheetId="9" hidden="1">#REF!</definedName>
    <definedName name="efsdfsd" localSheetId="10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[51]CIRRs!$C$61</definedName>
    <definedName name="eka" localSheetId="9">#REF!</definedName>
    <definedName name="eka" localSheetId="10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6">#REF!</definedName>
    <definedName name="eka" localSheetId="12">#REF!</definedName>
    <definedName name="eka" localSheetId="13">#REF!</definedName>
    <definedName name="eka">#REF!</definedName>
    <definedName name="ele" localSheetId="9">#REF!</definedName>
    <definedName name="ele" localSheetId="10">#REF!</definedName>
    <definedName name="ele" localSheetId="8">#REF!</definedName>
    <definedName name="ele" localSheetId="3">#REF!</definedName>
    <definedName name="ele" localSheetId="6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0">#REF!</definedName>
    <definedName name="elect" localSheetId="8">#REF!</definedName>
    <definedName name="elect" localSheetId="3">#REF!</definedName>
    <definedName name="elect" localSheetId="6">#REF!</definedName>
    <definedName name="elect" localSheetId="12">#REF!</definedName>
    <definedName name="elect" localSheetId="13">#REF!</definedName>
    <definedName name="elect">#REF!</definedName>
    <definedName name="ELV" localSheetId="9">[102]FIN!#REF!</definedName>
    <definedName name="ELV" localSheetId="10">[102]FIN!#REF!</definedName>
    <definedName name="ELV" localSheetId="8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6">[102]FIN!#REF!</definedName>
    <definedName name="ELV">[102]FIN!#REF!</definedName>
    <definedName name="EMETEL" localSheetId="9">#REF!</definedName>
    <definedName name="EMETEL" localSheetId="10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6">#REF!</definedName>
    <definedName name="EMETEL" localSheetId="12">#REF!</definedName>
    <definedName name="EMETEL" localSheetId="13">#REF!</definedName>
    <definedName name="EMETEL">#REF!</definedName>
    <definedName name="emi" localSheetId="9">#REF!</definedName>
    <definedName name="emi" localSheetId="10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6">#REF!</definedName>
    <definedName name="emi" localSheetId="12">#REF!</definedName>
    <definedName name="emi" localSheetId="13">#REF!</definedName>
    <definedName name="emi">#REF!</definedName>
    <definedName name="emi98j" localSheetId="9">[22]Programa!#REF!</definedName>
    <definedName name="emi98j" localSheetId="10">[22]Programa!#REF!</definedName>
    <definedName name="emi98j" localSheetId="8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6">[22]Programa!#REF!</definedName>
    <definedName name="emi98j">[22]Programa!#REF!</definedName>
    <definedName name="emi98s" localSheetId="9">#REF!</definedName>
    <definedName name="emi98s" localSheetId="10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6">#REF!</definedName>
    <definedName name="emi98s" localSheetId="12">#REF!</definedName>
    <definedName name="emi98s" localSheetId="13">#REF!</definedName>
    <definedName name="emi98s">#REF!</definedName>
    <definedName name="EMISION" localSheetId="8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6">[58]BCP!#REF!</definedName>
    <definedName name="EMISION">[58]BCP!#REF!</definedName>
    <definedName name="EMIT">'[103]Ranking Bancario'!$BF$5:$BJ$54</definedName>
    <definedName name="empty" localSheetId="9">#REF!</definedName>
    <definedName name="empty" localSheetId="10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6">#REF!</definedName>
    <definedName name="empty" localSheetId="12">#REF!</definedName>
    <definedName name="empty" localSheetId="13">#REF!</definedName>
    <definedName name="empty">#REF!</definedName>
    <definedName name="encajec" localSheetId="9">#REF!</definedName>
    <definedName name="encajec" localSheetId="10">#REF!</definedName>
    <definedName name="encajec" localSheetId="8">#REF!</definedName>
    <definedName name="encajec" localSheetId="3">#REF!</definedName>
    <definedName name="encajec" localSheetId="6">#REF!</definedName>
    <definedName name="encajec" localSheetId="12">#REF!</definedName>
    <definedName name="encajec" localSheetId="13">#REF!</definedName>
    <definedName name="encajec">#REF!</definedName>
    <definedName name="encajed" localSheetId="9">#REF!</definedName>
    <definedName name="encajed" localSheetId="10">#REF!</definedName>
    <definedName name="encajed" localSheetId="8">#REF!</definedName>
    <definedName name="encajed" localSheetId="3">#REF!</definedName>
    <definedName name="encajed" localSheetId="6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9">#REF!</definedName>
    <definedName name="ENDA_PR" localSheetId="10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6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9">#REF!</definedName>
    <definedName name="ENDE" localSheetId="10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6">#REF!</definedName>
    <definedName name="ENDE" localSheetId="12">#REF!</definedName>
    <definedName name="ENDE" localSheetId="13">#REF!</definedName>
    <definedName name="ENDE">#REF!</definedName>
    <definedName name="ENE._89" localSheetId="9">#REF!</definedName>
    <definedName name="ENE._89" localSheetId="10">#REF!</definedName>
    <definedName name="ENE._89" localSheetId="8">#REF!</definedName>
    <definedName name="ENE._89" localSheetId="3">#REF!</definedName>
    <definedName name="ENE._89" localSheetId="6">#REF!</definedName>
    <definedName name="ENE._89" localSheetId="12">#REF!</definedName>
    <definedName name="ENE._89" localSheetId="13">#REF!</definedName>
    <definedName name="ENE._89">#REF!</definedName>
    <definedName name="ENE._90" localSheetId="9">#REF!</definedName>
    <definedName name="ENE._90" localSheetId="10">#REF!</definedName>
    <definedName name="ENE._90" localSheetId="8">#REF!</definedName>
    <definedName name="ENE._90" localSheetId="3">#REF!</definedName>
    <definedName name="ENE._90" localSheetId="6">#REF!</definedName>
    <definedName name="ENE._90" localSheetId="12">#REF!</definedName>
    <definedName name="ENE._90" localSheetId="13">#REF!</definedName>
    <definedName name="ENE._90">#REF!</definedName>
    <definedName name="enri" localSheetId="9">#REF!</definedName>
    <definedName name="enri" localSheetId="10">#REF!</definedName>
    <definedName name="enri" localSheetId="8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9">#REF!</definedName>
    <definedName name="EP" localSheetId="10">#REF!</definedName>
    <definedName name="EP" localSheetId="8">#REF!</definedName>
    <definedName name="EP" localSheetId="12">#REF!</definedName>
    <definedName name="EP" localSheetId="13">#REF!</definedName>
    <definedName name="EP">#REF!</definedName>
    <definedName name="EPNF96" localSheetId="9">#REF!</definedName>
    <definedName name="EPNF96" localSheetId="10">#REF!</definedName>
    <definedName name="EPNF96" localSheetId="8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9">#REF!</definedName>
    <definedName name="ESAF_QUAR_GDP" localSheetId="10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 localSheetId="12">#REF!</definedName>
    <definedName name="ESAF_QUAR_GDP" localSheetId="13">#REF!</definedName>
    <definedName name="ESAF_QUAR_GDP">#REF!</definedName>
    <definedName name="esafr" localSheetId="9">#REF!</definedName>
    <definedName name="esafr" localSheetId="10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6">#REF!</definedName>
    <definedName name="esafr" localSheetId="12">#REF!</definedName>
    <definedName name="esafr" localSheetId="13">#REF!</definedName>
    <definedName name="esafr">#REF!</definedName>
    <definedName name="ESC" localSheetId="9">#REF!</definedName>
    <definedName name="ESC" localSheetId="10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6">#REF!</definedName>
    <definedName name="ESC" localSheetId="12">#REF!</definedName>
    <definedName name="ESC" localSheetId="13">#REF!</definedName>
    <definedName name="ESC">#REF!</definedName>
    <definedName name="ESP" localSheetId="9">#REF!</definedName>
    <definedName name="ESP" localSheetId="10">#REF!</definedName>
    <definedName name="ESP" localSheetId="8">#REF!</definedName>
    <definedName name="ESP" localSheetId="12">#REF!</definedName>
    <definedName name="ESP" localSheetId="13">#REF!</definedName>
    <definedName name="ESP">#REF!</definedName>
    <definedName name="estacional" localSheetId="9">#REF!</definedName>
    <definedName name="estacional" localSheetId="10">#REF!</definedName>
    <definedName name="estacional" localSheetId="8">#REF!</definedName>
    <definedName name="estacional" localSheetId="12">#REF!</definedName>
    <definedName name="estacional" localSheetId="13">#REF!</definedName>
    <definedName name="estacional">#REF!</definedName>
    <definedName name="ESTRUCTURA" localSheetId="8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9" hidden="1">#REF!</definedName>
    <definedName name="etewte" localSheetId="10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12" hidden="1">#REF!</definedName>
    <definedName name="etwt" localSheetId="13" hidden="1">#REF!</definedName>
    <definedName name="etwt" hidden="1">#REF!</definedName>
    <definedName name="EU">[51]CIRRs!$C$62</definedName>
    <definedName name="EUR">[51]CIRRs!$C$87</definedName>
    <definedName name="EURCRUDE87" localSheetId="9">#REF!</definedName>
    <definedName name="EURCRUDE87" localSheetId="10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12">#REF!</definedName>
    <definedName name="EURCRUDE87" localSheetId="13">#REF!</definedName>
    <definedName name="EURCRUDE87">#REF!</definedName>
    <definedName name="EURCRUDE88" localSheetId="9">#REF!</definedName>
    <definedName name="EURCRUDE88" localSheetId="10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12">#REF!</definedName>
    <definedName name="EURCRUDE88" localSheetId="13">#REF!</definedName>
    <definedName name="EURCRUDE88">#REF!</definedName>
    <definedName name="EURO" localSheetId="9">#REF!</definedName>
    <definedName name="EURO" localSheetId="10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6">#REF!</definedName>
    <definedName name="EURO" localSheetId="12">#REF!</definedName>
    <definedName name="EURO" localSheetId="13">#REF!</definedName>
    <definedName name="EURO">#REF!</definedName>
    <definedName name="EURO1" localSheetId="9">#REF!</definedName>
    <definedName name="EURO1" localSheetId="10">#REF!</definedName>
    <definedName name="EURO1" localSheetId="8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9">#REF!</definedName>
    <definedName name="EURPROD87" localSheetId="10">#REF!</definedName>
    <definedName name="EURPROD87" localSheetId="8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9">#REF!</definedName>
    <definedName name="EURPROD88" localSheetId="10">#REF!</definedName>
    <definedName name="EURPROD88" localSheetId="8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9">#REF!</definedName>
    <definedName name="EURTOT87" localSheetId="10">#REF!</definedName>
    <definedName name="EURTOT87" localSheetId="8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9">#REF!</definedName>
    <definedName name="EURTOT88" localSheetId="10">#REF!</definedName>
    <definedName name="EURTOT88" localSheetId="8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9">#REF!</definedName>
    <definedName name="Exch.Rate" localSheetId="10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6">#REF!</definedName>
    <definedName name="Exch.Rate" localSheetId="12">#REF!</definedName>
    <definedName name="Exch.Rate" localSheetId="13">#REF!</definedName>
    <definedName name="Exch.Rate">#REF!</definedName>
    <definedName name="ExitWRS">[105]Main!$AB$25</definedName>
    <definedName name="Exportacion_Por_Importancia">[106]Macro1!$A$1</definedName>
    <definedName name="EXR_UPDATE" localSheetId="9">#REF!</definedName>
    <definedName name="EXR_UPDATE" localSheetId="10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6">#REF!</definedName>
    <definedName name="EXR_UPDATE" localSheetId="12">#REF!</definedName>
    <definedName name="EXR_UPDATE" localSheetId="13">#REF!</definedName>
    <definedName name="EXR_UPDATE">#REF!</definedName>
    <definedName name="External_debt_indicators">[107]Table3!$F$8:$AB$437:'[107]Table3'!$AB$9</definedName>
    <definedName name="FAL" localSheetId="9">#REF!</definedName>
    <definedName name="FAL" localSheetId="10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6">#REF!</definedName>
    <definedName name="FAL" localSheetId="12">#REF!</definedName>
    <definedName name="FAL" localSheetId="13">#REF!</definedName>
    <definedName name="FAL">#REF!</definedName>
    <definedName name="FB" localSheetId="9">#REF!</definedName>
    <definedName name="FB" localSheetId="10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6">#REF!</definedName>
    <definedName name="FB" localSheetId="12">#REF!</definedName>
    <definedName name="FB" localSheetId="13">#REF!</definedName>
    <definedName name="FB">#REF!</definedName>
    <definedName name="FB1A" localSheetId="9">#REF!</definedName>
    <definedName name="FB1A" localSheetId="10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6">#REF!</definedName>
    <definedName name="FB1A" localSheetId="12">#REF!</definedName>
    <definedName name="FB1A" localSheetId="13">#REF!</definedName>
    <definedName name="FB1A">#REF!</definedName>
    <definedName name="fdfd" localSheetId="8" hidden="1">'[33]Fax a enviar'!#REF!</definedName>
    <definedName name="fdfd" localSheetId="3" hidden="1">'[33]Fax a enviar'!#REF!</definedName>
    <definedName name="fdfd" localSheetId="6" hidden="1">'[33]Fax a enviar'!#REF!</definedName>
    <definedName name="fdfd" hidden="1">'[33]Fax a enviar'!#REF!</definedName>
    <definedName name="fdfdd" localSheetId="9" hidden="1">#REF!</definedName>
    <definedName name="fdfdd" localSheetId="10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8" hidden="1">'[33]Fax a enviar'!#REF!</definedName>
    <definedName name="fdfdf" localSheetId="3" hidden="1">'[33]Fax a enviar'!#REF!</definedName>
    <definedName name="fdfdf" localSheetId="6" hidden="1">'[33]Fax a enviar'!#REF!</definedName>
    <definedName name="fdfdf" hidden="1">'[33]Fax a enviar'!#REF!</definedName>
    <definedName name="fdfds" localSheetId="9" hidden="1">#REF!</definedName>
    <definedName name="fdfds" localSheetId="10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8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6" hidden="1">'[95]Fax a enviar'!#REF!</definedName>
    <definedName name="fdfdsafsdf" hidden="1">'[95]Fax a enviar'!#REF!</definedName>
    <definedName name="fdfdsf" localSheetId="9" hidden="1">#REF!</definedName>
    <definedName name="fdfdsf" localSheetId="10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8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6" hidden="1">'[63]Fax a enviar'!#REF!</definedName>
    <definedName name="fdfsd" hidden="1">'[63]Fax a enviar'!#REF!</definedName>
    <definedName name="feb" localSheetId="9">[22]Programa!#REF!</definedName>
    <definedName name="feb" localSheetId="10">[22]Programa!#REF!</definedName>
    <definedName name="feb" localSheetId="8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6">[22]Programa!#REF!</definedName>
    <definedName name="feb">[22]Programa!#REF!</definedName>
    <definedName name="FEB._89" localSheetId="9">#REF!</definedName>
    <definedName name="FEB._89" localSheetId="10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6">#REF!</definedName>
    <definedName name="FEB._89" localSheetId="12">#REF!</definedName>
    <definedName name="FEB._89" localSheetId="13">#REF!</definedName>
    <definedName name="FEB._89">#REF!</definedName>
    <definedName name="fecha" localSheetId="9">[22]Programa!#REF!</definedName>
    <definedName name="fecha" localSheetId="10">[22]Programa!#REF!</definedName>
    <definedName name="fecha" localSheetId="8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6">[22]Programa!#REF!</definedName>
    <definedName name="fecha">[22]Programa!#REF!</definedName>
    <definedName name="fechas" localSheetId="9">[59]Contribution!$K$51:$DC$52</definedName>
    <definedName name="fechas" localSheetId="10">[59]Contribution!$K$51:$DC$52</definedName>
    <definedName name="fechas" localSheetId="8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10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6">#REF!</definedName>
    <definedName name="FF" localSheetId="12">#REF!</definedName>
    <definedName name="FF" localSheetId="13">#REF!</definedName>
    <definedName name="FF">#REF!</definedName>
    <definedName name="FF1A" localSheetId="9">#REF!</definedName>
    <definedName name="FF1A" localSheetId="10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6">#REF!</definedName>
    <definedName name="FF1A" localSheetId="12">#REF!</definedName>
    <definedName name="FF1A" localSheetId="13">#REF!</definedName>
    <definedName name="FF1A">#REF!</definedName>
    <definedName name="fff" localSheetId="9" hidden="1">#REF!</definedName>
    <definedName name="fff" localSheetId="10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10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6">#REF!</definedName>
    <definedName name="fffff" localSheetId="12">#REF!</definedName>
    <definedName name="fffff" localSheetId="13">#REF!</definedName>
    <definedName name="fffff">#REF!</definedName>
    <definedName name="ffffff" localSheetId="9" hidden="1">#REF!</definedName>
    <definedName name="ffffff" localSheetId="10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10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6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9">#REF!</definedName>
    <definedName name="FIDR" localSheetId="10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6">#REF!</definedName>
    <definedName name="FIDR" localSheetId="12">#REF!</definedName>
    <definedName name="FIDR" localSheetId="13">#REF!</definedName>
    <definedName name="FIDR">#REF!</definedName>
    <definedName name="Fig.1" localSheetId="9">#REF!</definedName>
    <definedName name="Fig.1" localSheetId="10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6">#REF!</definedName>
    <definedName name="Fig.1" localSheetId="12">#REF!</definedName>
    <definedName name="Fig.1" localSheetId="13">#REF!</definedName>
    <definedName name="Fig.1">#REF!</definedName>
    <definedName name="FigTitle" localSheetId="9">#REF!</definedName>
    <definedName name="FigTitle" localSheetId="10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6">#REF!</definedName>
    <definedName name="FigTitle" localSheetId="12">#REF!</definedName>
    <definedName name="FigTitle" localSheetId="13">#REF!</definedName>
    <definedName name="FigTitle">#REF!</definedName>
    <definedName name="Figure.3" localSheetId="9">#REF!</definedName>
    <definedName name="Figure.3" localSheetId="10">#REF!</definedName>
    <definedName name="Figure.3" localSheetId="8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9">#REF!</definedName>
    <definedName name="FIM" localSheetId="10">#REF!</definedName>
    <definedName name="FIM" localSheetId="8">#REF!</definedName>
    <definedName name="FIM" localSheetId="12">#REF!</definedName>
    <definedName name="FIM" localSheetId="13">#REF!</definedName>
    <definedName name="FIM">#REF!</definedName>
    <definedName name="finan" localSheetId="9">#REF!</definedName>
    <definedName name="finan" localSheetId="10">#REF!</definedName>
    <definedName name="finan" localSheetId="8">#REF!</definedName>
    <definedName name="finan" localSheetId="12">#REF!</definedName>
    <definedName name="finan" localSheetId="13">#REF!</definedName>
    <definedName name="finan">#REF!</definedName>
    <definedName name="finan1" localSheetId="9">#REF!</definedName>
    <definedName name="finan1" localSheetId="10">#REF!</definedName>
    <definedName name="finan1" localSheetId="8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6">[109]Q4!#REF!</definedName>
    <definedName name="FIP">[109]Q4!#REF!</definedName>
    <definedName name="Fisc" localSheetId="9">#REF!</definedName>
    <definedName name="Fisc" localSheetId="10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6">#REF!</definedName>
    <definedName name="Fisc" localSheetId="12">#REF!</definedName>
    <definedName name="Fisc" localSheetId="13">#REF!</definedName>
    <definedName name="Fisc">#REF!</definedName>
    <definedName name="Fisca" localSheetId="9">#REF!</definedName>
    <definedName name="Fisca" localSheetId="10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6">#REF!</definedName>
    <definedName name="Fisca" localSheetId="12">#REF!</definedName>
    <definedName name="Fisca" localSheetId="13">#REF!</definedName>
    <definedName name="Fisca">#REF!</definedName>
    <definedName name="FISUM" localSheetId="9">#REF!</definedName>
    <definedName name="FISUM" localSheetId="10">#REF!</definedName>
    <definedName name="FISUM" localSheetId="8">#REF!</definedName>
    <definedName name="FISUM" localSheetId="3">#REF!</definedName>
    <definedName name="FISUM" localSheetId="6">#REF!</definedName>
    <definedName name="FISUM" localSheetId="12">#REF!</definedName>
    <definedName name="FISUM" localSheetId="13">#REF!</definedName>
    <definedName name="FISUM">#REF!</definedName>
    <definedName name="FLIBOR" localSheetId="8">[109]Q4!#REF!</definedName>
    <definedName name="FLIBOR" localSheetId="3">[109]Q4!#REF!</definedName>
    <definedName name="FLIBOR" localSheetId="6">[109]Q4!#REF!</definedName>
    <definedName name="FLIBOR">[109]Q4!#REF!</definedName>
    <definedName name="FLOPEC" localSheetId="9">#REF!</definedName>
    <definedName name="FLOPEC" localSheetId="10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6">#REF!</definedName>
    <definedName name="FLOPEC" localSheetId="12">#REF!</definedName>
    <definedName name="FLOPEC" localSheetId="13">#REF!</definedName>
    <definedName name="FLOPEC">#REF!</definedName>
    <definedName name="FLOWS" localSheetId="9">#REF!</definedName>
    <definedName name="FLOWS" localSheetId="10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6">#REF!</definedName>
    <definedName name="FLOWS" localSheetId="12">#REF!</definedName>
    <definedName name="FLOWS" localSheetId="13">#REF!</definedName>
    <definedName name="FLOWS">#REF!</definedName>
    <definedName name="fluct" localSheetId="9">#REF!</definedName>
    <definedName name="fluct" localSheetId="10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6">#REF!</definedName>
    <definedName name="fluct" localSheetId="12">#REF!</definedName>
    <definedName name="fluct" localSheetId="13">#REF!</definedName>
    <definedName name="fluct">#REF!</definedName>
    <definedName name="Flujo">[77]Hoja5!$X$1:$AF$61</definedName>
    <definedName name="FLUXO" localSheetId="9">#REF!</definedName>
    <definedName name="FLUXO" localSheetId="10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6">#REF!</definedName>
    <definedName name="FLUXO" localSheetId="12">#REF!</definedName>
    <definedName name="FLUXO" localSheetId="13">#REF!</definedName>
    <definedName name="FLUXO">#REF!</definedName>
    <definedName name="FMB" localSheetId="9">#REF!</definedName>
    <definedName name="FMB" localSheetId="10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6">#REF!</definedName>
    <definedName name="FMB" localSheetId="12">#REF!</definedName>
    <definedName name="FMB" localSheetId="13">#REF!</definedName>
    <definedName name="FMB">#REF!</definedName>
    <definedName name="FMI" localSheetId="8">[58]BCP!#REF!</definedName>
    <definedName name="FMI" localSheetId="0">#REF!</definedName>
    <definedName name="FMI" localSheetId="1">#REF!</definedName>
    <definedName name="FMI" localSheetId="3">[58]BCP!#REF!</definedName>
    <definedName name="FMI" localSheetId="6">[58]BCP!#REF!</definedName>
    <definedName name="FMI">[58]BCP!#REF!</definedName>
    <definedName name="FMK" localSheetId="9">#REF!</definedName>
    <definedName name="FMK" localSheetId="10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6">#REF!</definedName>
    <definedName name="FMK" localSheetId="12">#REF!</definedName>
    <definedName name="FMK" localSheetId="13">#REF!</definedName>
    <definedName name="FMK">#REF!</definedName>
    <definedName name="FODESEC" localSheetId="9">#REF!</definedName>
    <definedName name="FODESEC" localSheetId="10">#REF!</definedName>
    <definedName name="FODESEC" localSheetId="8">#REF!</definedName>
    <definedName name="FODESEC" localSheetId="3">#REF!</definedName>
    <definedName name="FODESEC" localSheetId="6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9">#REF!</definedName>
    <definedName name="FRAMENO" localSheetId="10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6">#REF!</definedName>
    <definedName name="FRAMENO" localSheetId="12">#REF!</definedName>
    <definedName name="FRAMENO" localSheetId="13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8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9">#REF!</definedName>
    <definedName name="FRAMEYES" localSheetId="10">#REF!</definedName>
    <definedName name="FRAMEYES" localSheetId="8">#REF!</definedName>
    <definedName name="FRAMEYES" localSheetId="12">#REF!</definedName>
    <definedName name="FRAMEYES" localSheetId="13">#REF!</definedName>
    <definedName name="FRAMEYES">#REF!</definedName>
    <definedName name="France_wt">'[66]OECD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9">#REF!</definedName>
    <definedName name="FRF" localSheetId="10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6">#REF!</definedName>
    <definedName name="FRF" localSheetId="12">#REF!</definedName>
    <definedName name="FRF" localSheetId="13">#REF!</definedName>
    <definedName name="FRF">#REF!</definedName>
    <definedName name="FRFEURO" localSheetId="9">#REF!</definedName>
    <definedName name="FRFEURO" localSheetId="10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6">#REF!</definedName>
    <definedName name="FRFEURO" localSheetId="12">#REF!</definedName>
    <definedName name="FRFEURO" localSheetId="13">#REF!</definedName>
    <definedName name="FRFEURO">#REF!</definedName>
    <definedName name="FS" localSheetId="9">#REF!</definedName>
    <definedName name="FS" localSheetId="10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6">#REF!</definedName>
    <definedName name="FS" localSheetId="12">#REF!</definedName>
    <definedName name="FS" localSheetId="13">#REF!</definedName>
    <definedName name="FS">#REF!</definedName>
    <definedName name="FS1A" localSheetId="9">#REF!</definedName>
    <definedName name="FS1A" localSheetId="10">#REF!</definedName>
    <definedName name="FS1A" localSheetId="8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8" hidden="1">[110]C!#REF!</definedName>
    <definedName name="fsdfsd" hidden="1">[110]C!#REF!</definedName>
    <definedName name="fsdsdfa" hidden="1">'[95]Fax a enviar'!#REF!</definedName>
    <definedName name="FT" localSheetId="9">#REF!</definedName>
    <definedName name="FT" localSheetId="10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6">#REF!</definedName>
    <definedName name="FT" localSheetId="12">#REF!</definedName>
    <definedName name="FT" localSheetId="13">#REF!</definedName>
    <definedName name="FT">#REF!</definedName>
    <definedName name="FT1A" localSheetId="9">#REF!</definedName>
    <definedName name="FT1A" localSheetId="10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6">#REF!</definedName>
    <definedName name="FT1A" localSheetId="12">#REF!</definedName>
    <definedName name="FT1A" localSheetId="13">#REF!</definedName>
    <definedName name="FT1A">#REF!</definedName>
    <definedName name="ftaref" localSheetId="9">#REF!</definedName>
    <definedName name="ftaref" localSheetId="10">#REF!</definedName>
    <definedName name="ftaref" localSheetId="8">#REF!</definedName>
    <definedName name="ftaref" localSheetId="3">#REF!</definedName>
    <definedName name="ftaref" localSheetId="6">#REF!</definedName>
    <definedName name="ftaref" localSheetId="12">#REF!</definedName>
    <definedName name="ftaref" localSheetId="13">#REF!</definedName>
    <definedName name="ftaref">#REF!</definedName>
    <definedName name="ftconf" localSheetId="9">#REF!</definedName>
    <definedName name="ftconf" localSheetId="10">#REF!</definedName>
    <definedName name="ftconf" localSheetId="8">#REF!</definedName>
    <definedName name="ftconf" localSheetId="12">#REF!</definedName>
    <definedName name="ftconf" localSheetId="13">#REF!</definedName>
    <definedName name="ftconf">#REF!</definedName>
    <definedName name="ftima" localSheetId="9">#REF!</definedName>
    <definedName name="ftima" localSheetId="10">#REF!</definedName>
    <definedName name="ftima" localSheetId="8">#REF!</definedName>
    <definedName name="ftima" localSheetId="12">#REF!</definedName>
    <definedName name="ftima" localSheetId="13">#REF!</definedName>
    <definedName name="ftima">#REF!</definedName>
    <definedName name="ftimaf" localSheetId="9">#REF!</definedName>
    <definedName name="ftimaf" localSheetId="10">#REF!</definedName>
    <definedName name="ftimaf" localSheetId="8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10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6">#REF!</definedName>
    <definedName name="FUENTE" localSheetId="12">#REF!</definedName>
    <definedName name="FUENTE" localSheetId="13">#REF!</definedName>
    <definedName name="FUENTE">#REF!</definedName>
    <definedName name="fuente1" localSheetId="9">#REF!</definedName>
    <definedName name="fuente1" localSheetId="10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6">#REF!</definedName>
    <definedName name="fuente1" localSheetId="12">#REF!</definedName>
    <definedName name="fuente1" localSheetId="13">#REF!</definedName>
    <definedName name="fuente1">#REF!</definedName>
    <definedName name="FUENTE2" localSheetId="9">#REF!</definedName>
    <definedName name="FUENTE2" localSheetId="10">#REF!</definedName>
    <definedName name="FUENTE2" localSheetId="8">#REF!</definedName>
    <definedName name="FUENTE2" localSheetId="3">#REF!</definedName>
    <definedName name="FUENTE2" localSheetId="6">#REF!</definedName>
    <definedName name="FUENTE2" localSheetId="12">#REF!</definedName>
    <definedName name="FUENTE2" localSheetId="13">#REF!</definedName>
    <definedName name="FUENTE2">#REF!</definedName>
    <definedName name="Fuentes" localSheetId="9">#REF!</definedName>
    <definedName name="Fuentes" localSheetId="10">#REF!</definedName>
    <definedName name="Fuentes" localSheetId="8">#REF!</definedName>
    <definedName name="Fuentes" localSheetId="12">#REF!</definedName>
    <definedName name="Fuentes" localSheetId="13">#REF!</definedName>
    <definedName name="Fuentes">#REF!</definedName>
    <definedName name="fx" localSheetId="9">#REF!</definedName>
    <definedName name="fx" localSheetId="10">#REF!</definedName>
    <definedName name="fx" localSheetId="8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9">#REF!</definedName>
    <definedName name="FX98IGP" localSheetId="10">#REF!</definedName>
    <definedName name="FX98IGP" localSheetId="8">#REF!</definedName>
    <definedName name="FX98IGP" localSheetId="12">#REF!</definedName>
    <definedName name="FX98IGP" localSheetId="13">#REF!</definedName>
    <definedName name="FX98IGP">#REF!</definedName>
    <definedName name="FX98RE" localSheetId="9">#REF!</definedName>
    <definedName name="FX98RE" localSheetId="10">#REF!</definedName>
    <definedName name="FX98RE" localSheetId="8">#REF!</definedName>
    <definedName name="FX98RE" localSheetId="12">#REF!</definedName>
    <definedName name="FX98RE" localSheetId="13">#REF!</definedName>
    <definedName name="FX98RE">#REF!</definedName>
    <definedName name="FX99RE" localSheetId="9">#REF!</definedName>
    <definedName name="FX99RE" localSheetId="10">#REF!</definedName>
    <definedName name="FX99RE" localSheetId="8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9">#REF!</definedName>
    <definedName name="g1std" localSheetId="10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6">#REF!</definedName>
    <definedName name="g1std" localSheetId="12">#REF!</definedName>
    <definedName name="g1std" localSheetId="13">#REF!</definedName>
    <definedName name="g1std">#REF!</definedName>
    <definedName name="g2std" localSheetId="9">#REF!</definedName>
    <definedName name="g2std" localSheetId="10">#REF!</definedName>
    <definedName name="g2std" localSheetId="8">#REF!</definedName>
    <definedName name="g2std" localSheetId="3">#REF!</definedName>
    <definedName name="g2std" localSheetId="6">#REF!</definedName>
    <definedName name="g2std" localSheetId="12">#REF!</definedName>
    <definedName name="g2std" localSheetId="13">#REF!</definedName>
    <definedName name="g2std">#REF!</definedName>
    <definedName name="GAP" localSheetId="9">#REF!</definedName>
    <definedName name="GAP" localSheetId="10">#REF!</definedName>
    <definedName name="GAP" localSheetId="8">#REF!</definedName>
    <definedName name="GAP" localSheetId="3">#REF!</definedName>
    <definedName name="GAP" localSheetId="6">#REF!</definedName>
    <definedName name="GAP" localSheetId="12">#REF!</definedName>
    <definedName name="GAP" localSheetId="13">#REF!</definedName>
    <definedName name="GAP">#REF!</definedName>
    <definedName name="GAPFGFROM" localSheetId="9">#REF!</definedName>
    <definedName name="GAPFGFROM" localSheetId="10">#REF!</definedName>
    <definedName name="GAPFGFROM" localSheetId="8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9">#REF!</definedName>
    <definedName name="GAPFGTO" localSheetId="10">#REF!</definedName>
    <definedName name="GAPFGTO" localSheetId="8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9">#REF!</definedName>
    <definedName name="GAPSTFROM" localSheetId="10">#REF!</definedName>
    <definedName name="GAPSTFROM" localSheetId="8">#REF!</definedName>
    <definedName name="GAPSTFROM" localSheetId="12">#REF!</definedName>
    <definedName name="GAPSTFROM" localSheetId="13">#REF!</definedName>
    <definedName name="GAPSTFROM">#REF!</definedName>
    <definedName name="GAPSTTO" localSheetId="9">#REF!</definedName>
    <definedName name="GAPSTTO" localSheetId="10">#REF!</definedName>
    <definedName name="GAPSTTO" localSheetId="8">#REF!</definedName>
    <definedName name="GAPSTTO" localSheetId="12">#REF!</definedName>
    <definedName name="GAPSTTO" localSheetId="13">#REF!</definedName>
    <definedName name="GAPSTTO">#REF!</definedName>
    <definedName name="GAPTEST" localSheetId="9">#REF!</definedName>
    <definedName name="GAPTEST" localSheetId="10">#REF!</definedName>
    <definedName name="GAPTEST" localSheetId="8">#REF!</definedName>
    <definedName name="GAPTEST" localSheetId="12">#REF!</definedName>
    <definedName name="GAPTEST" localSheetId="13">#REF!</definedName>
    <definedName name="GAPTEST">#REF!</definedName>
    <definedName name="GAPTESTFG" localSheetId="9">#REF!</definedName>
    <definedName name="GAPTESTFG" localSheetId="10">#REF!</definedName>
    <definedName name="GAPTESTFG" localSheetId="8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10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6">#REF!</definedName>
    <definedName name="GATO" localSheetId="12">#REF!</definedName>
    <definedName name="GATO" localSheetId="13">#REF!</definedName>
    <definedName name="GATO">#REF!</definedName>
    <definedName name="Gave" localSheetId="9">#REF!</definedName>
    <definedName name="Gave" localSheetId="10">#REF!</definedName>
    <definedName name="Gave" localSheetId="8">#REF!</definedName>
    <definedName name="Gave" localSheetId="3">#REF!</definedName>
    <definedName name="Gave" localSheetId="6">#REF!</definedName>
    <definedName name="Gave" localSheetId="12">#REF!</definedName>
    <definedName name="Gave" localSheetId="13">#REF!</definedName>
    <definedName name="Gave">#REF!</definedName>
    <definedName name="GAZZETTE" localSheetId="9">#REF!</definedName>
    <definedName name="GAZZETTE" localSheetId="10">#REF!</definedName>
    <definedName name="GAZZETTE" localSheetId="8">#REF!</definedName>
    <definedName name="GAZZETTE" localSheetId="3">#REF!</definedName>
    <definedName name="GAZZETTE" localSheetId="6">#REF!</definedName>
    <definedName name="GAZZETTE" localSheetId="12">#REF!</definedName>
    <definedName name="GAZZETTE" localSheetId="13">#REF!</definedName>
    <definedName name="GAZZETTE">#REF!</definedName>
    <definedName name="GBP" localSheetId="9">#REF!</definedName>
    <definedName name="GBP" localSheetId="10">#REF!</definedName>
    <definedName name="GBP" localSheetId="8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9">[56]Q4!#REF!</definedName>
    <definedName name="GCB" localSheetId="10">[56]Q4!#REF!</definedName>
    <definedName name="GCB" localSheetId="8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9">#REF!</definedName>
    <definedName name="GCEC" localSheetId="10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6">#REF!</definedName>
    <definedName name="GCEC" localSheetId="12">#REF!</definedName>
    <definedName name="GCEC" localSheetId="13">#REF!</definedName>
    <definedName name="GCEC">#REF!</definedName>
    <definedName name="GCED" localSheetId="9">#REF!</definedName>
    <definedName name="GCED" localSheetId="10">#REF!</definedName>
    <definedName name="GCED" localSheetId="8">#REF!</definedName>
    <definedName name="GCED" localSheetId="3">#REF!</definedName>
    <definedName name="GCED" localSheetId="6">#REF!</definedName>
    <definedName name="GCED" localSheetId="12">#REF!</definedName>
    <definedName name="GCED" localSheetId="13">#REF!</definedName>
    <definedName name="GCED">#REF!</definedName>
    <definedName name="GCEE" localSheetId="9">#REF!</definedName>
    <definedName name="GCEE" localSheetId="10">#REF!</definedName>
    <definedName name="GCEE" localSheetId="8">#REF!</definedName>
    <definedName name="GCEE" localSheetId="3">#REF!</definedName>
    <definedName name="GCEE" localSheetId="6">#REF!</definedName>
    <definedName name="GCEE" localSheetId="12">#REF!</definedName>
    <definedName name="GCEE" localSheetId="13">#REF!</definedName>
    <definedName name="GCEE">#REF!</definedName>
    <definedName name="GCEEP" localSheetId="9">#REF!</definedName>
    <definedName name="GCEEP" localSheetId="10">#REF!</definedName>
    <definedName name="GCEEP" localSheetId="8">#REF!</definedName>
    <definedName name="GCEEP" localSheetId="12">#REF!</definedName>
    <definedName name="GCEEP" localSheetId="13">#REF!</definedName>
    <definedName name="GCEEP">#REF!</definedName>
    <definedName name="GCEES" localSheetId="9">#REF!</definedName>
    <definedName name="GCEES" localSheetId="10">#REF!</definedName>
    <definedName name="GCEES" localSheetId="8">#REF!</definedName>
    <definedName name="GCEES" localSheetId="12">#REF!</definedName>
    <definedName name="GCEES" localSheetId="13">#REF!</definedName>
    <definedName name="GCEES">#REF!</definedName>
    <definedName name="GCEG" localSheetId="9">#REF!</definedName>
    <definedName name="GCEG" localSheetId="10">#REF!</definedName>
    <definedName name="GCEG" localSheetId="8">#REF!</definedName>
    <definedName name="GCEG" localSheetId="12">#REF!</definedName>
    <definedName name="GCEG" localSheetId="13">#REF!</definedName>
    <definedName name="GCEG">#REF!</definedName>
    <definedName name="GCEH" localSheetId="9">#REF!</definedName>
    <definedName name="GCEH" localSheetId="10">#REF!</definedName>
    <definedName name="GCEH" localSheetId="8">#REF!</definedName>
    <definedName name="GCEH" localSheetId="12">#REF!</definedName>
    <definedName name="GCEH" localSheetId="13">#REF!</definedName>
    <definedName name="GCEH">#REF!</definedName>
    <definedName name="GCEHP" localSheetId="9">#REF!</definedName>
    <definedName name="GCEHP" localSheetId="10">#REF!</definedName>
    <definedName name="GCEHP" localSheetId="8">#REF!</definedName>
    <definedName name="GCEHP" localSheetId="12">#REF!</definedName>
    <definedName name="GCEHP" localSheetId="13">#REF!</definedName>
    <definedName name="GCEHP">#REF!</definedName>
    <definedName name="GCEI_D" localSheetId="9">#REF!</definedName>
    <definedName name="GCEI_D" localSheetId="10">#REF!</definedName>
    <definedName name="GCEI_D" localSheetId="8">#REF!</definedName>
    <definedName name="GCEI_D" localSheetId="12">#REF!</definedName>
    <definedName name="GCEI_D" localSheetId="13">#REF!</definedName>
    <definedName name="GCEI_D">#REF!</definedName>
    <definedName name="GCEI_F" localSheetId="9">#REF!</definedName>
    <definedName name="GCEI_F" localSheetId="10">#REF!</definedName>
    <definedName name="GCEI_F" localSheetId="8">#REF!</definedName>
    <definedName name="GCEI_F" localSheetId="12">#REF!</definedName>
    <definedName name="GCEI_F" localSheetId="13">#REF!</definedName>
    <definedName name="GCEI_F">#REF!</definedName>
    <definedName name="GCENL" localSheetId="9">#REF!</definedName>
    <definedName name="GCENL" localSheetId="10">#REF!</definedName>
    <definedName name="GCENL" localSheetId="8">#REF!</definedName>
    <definedName name="GCENL" localSheetId="12">#REF!</definedName>
    <definedName name="GCENL" localSheetId="13">#REF!</definedName>
    <definedName name="GCENL">#REF!</definedName>
    <definedName name="GCEO" localSheetId="9">#REF!</definedName>
    <definedName name="GCEO" localSheetId="10">#REF!</definedName>
    <definedName name="GCEO" localSheetId="8">#REF!</definedName>
    <definedName name="GCEO" localSheetId="12">#REF!</definedName>
    <definedName name="GCEO" localSheetId="13">#REF!</definedName>
    <definedName name="GCEO">#REF!</definedName>
    <definedName name="GCESWH" localSheetId="9">#REF!</definedName>
    <definedName name="GCESWH" localSheetId="10">#REF!</definedName>
    <definedName name="GCESWH" localSheetId="8">#REF!</definedName>
    <definedName name="GCESWH" localSheetId="12">#REF!</definedName>
    <definedName name="GCESWH" localSheetId="13">#REF!</definedName>
    <definedName name="GCESWH">#REF!</definedName>
    <definedName name="GCEW" localSheetId="9">#REF!</definedName>
    <definedName name="GCEW" localSheetId="10">#REF!</definedName>
    <definedName name="GCEW" localSheetId="8">#REF!</definedName>
    <definedName name="GCEW" localSheetId="12">#REF!</definedName>
    <definedName name="GCEW" localSheetId="13">#REF!</definedName>
    <definedName name="GCEW">#REF!</definedName>
    <definedName name="GCG" localSheetId="9">#REF!</definedName>
    <definedName name="GCG" localSheetId="10">#REF!</definedName>
    <definedName name="GCG" localSheetId="8">#REF!</definedName>
    <definedName name="GCG" localSheetId="12">#REF!</definedName>
    <definedName name="GCG" localSheetId="13">#REF!</definedName>
    <definedName name="GCG">#REF!</definedName>
    <definedName name="GCGC" localSheetId="9">#REF!</definedName>
    <definedName name="GCGC" localSheetId="10">#REF!</definedName>
    <definedName name="GCGC" localSheetId="8">#REF!</definedName>
    <definedName name="GCGC" localSheetId="12">#REF!</definedName>
    <definedName name="GCGC" localSheetId="13">#REF!</definedName>
    <definedName name="GCGC">#REF!</definedName>
    <definedName name="GCND_NGDP" localSheetId="9">[56]Q4!#REF!</definedName>
    <definedName name="GCND_NGDP" localSheetId="10">[56]Q4!#REF!</definedName>
    <definedName name="GCND_NGDP" localSheetId="8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9">#REF!</definedName>
    <definedName name="GCRG" localSheetId="10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6">#REF!</definedName>
    <definedName name="GCRG" localSheetId="12">#REF!</definedName>
    <definedName name="GCRG" localSheetId="13">#REF!</definedName>
    <definedName name="GCRG">#REF!</definedName>
    <definedName name="gdg" localSheetId="8" hidden="1">'[90]Fax a enviar'!#REF!</definedName>
    <definedName name="gdg" localSheetId="0" hidden="1">#REF!</definedName>
    <definedName name="gdg" localSheetId="1" hidden="1">#REF!</definedName>
    <definedName name="gdg" localSheetId="6" hidden="1">'[90]Fax a enviar'!#REF!</definedName>
    <definedName name="gdg" hidden="1">'[90]Fax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9">[112]NA!#REF!</definedName>
    <definedName name="GDPDEFL" localSheetId="10">[112]NA!#REF!</definedName>
    <definedName name="GDPDEFL" localSheetId="8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6">[112]NA!#REF!</definedName>
    <definedName name="GDPDEFL">[112]NA!#REF!</definedName>
    <definedName name="GDPOR" localSheetId="9">[112]NA!#REF!</definedName>
    <definedName name="GDPOR" localSheetId="10">[112]NA!#REF!</definedName>
    <definedName name="GDPOR" localSheetId="8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6">[112]NA!#REF!</definedName>
    <definedName name="GDPOR">[112]NA!#REF!</definedName>
    <definedName name="GDPOR_" localSheetId="9">[112]NA!#REF!</definedName>
    <definedName name="GDPOR_" localSheetId="10">[112]NA!#REF!</definedName>
    <definedName name="GDPOR_" localSheetId="8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6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11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10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6">#REF!</definedName>
    <definedName name="GG" localSheetId="12">#REF!</definedName>
    <definedName name="GG" localSheetId="13">#REF!</definedName>
    <definedName name="GG">#REF!</definedName>
    <definedName name="GGB" localSheetId="9">[56]Q4!#REF!</definedName>
    <definedName name="GGB" localSheetId="10">[56]Q4!#REF!</definedName>
    <definedName name="GGB" localSheetId="8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6">[56]Q4!#REF!</definedName>
    <definedName name="GGB">[56]Q4!#REF!</definedName>
    <definedName name="GGB_NGDP">#N/A</definedName>
    <definedName name="GGBXI" localSheetId="8">[109]Q4!#REF!</definedName>
    <definedName name="GGBXI" localSheetId="3">[109]Q4!#REF!</definedName>
    <definedName name="GGBXI" localSheetId="6">[109]Q4!#REF!</definedName>
    <definedName name="GGBXI">[109]Q4!#REF!</definedName>
    <definedName name="GGEC" localSheetId="9">#REF!</definedName>
    <definedName name="GGEC" localSheetId="10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6">#REF!</definedName>
    <definedName name="GGEC" localSheetId="12">#REF!</definedName>
    <definedName name="GGEC" localSheetId="13">#REF!</definedName>
    <definedName name="GGEC">#REF!</definedName>
    <definedName name="GGENL" localSheetId="9">#REF!</definedName>
    <definedName name="GGENL" localSheetId="10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6">#REF!</definedName>
    <definedName name="GGENL" localSheetId="12">#REF!</definedName>
    <definedName name="GGENL" localSheetId="13">#REF!</definedName>
    <definedName name="GGENL">#REF!</definedName>
    <definedName name="ggfrfff" localSheetId="9" hidden="1">#REF!</definedName>
    <definedName name="ggfrfff" localSheetId="10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9" hidden="1">#REF!</definedName>
    <definedName name="ggggggggggggggg" localSheetId="10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9">#REF!</definedName>
    <definedName name="GGperc" localSheetId="10">#REF!</definedName>
    <definedName name="GGperc" localSheetId="8">#REF!</definedName>
    <definedName name="GGperc" localSheetId="3">#REF!</definedName>
    <definedName name="GGperc" localSheetId="6">#REF!</definedName>
    <definedName name="GGperc" localSheetId="12">#REF!</definedName>
    <definedName name="GGperc" localSheetId="13">#REF!</definedName>
    <definedName name="GGperc">#REF!</definedName>
    <definedName name="GGRG" localSheetId="9">#REF!</definedName>
    <definedName name="GGRG" localSheetId="10">#REF!</definedName>
    <definedName name="GGRG" localSheetId="8">#REF!</definedName>
    <definedName name="GGRG" localSheetId="3">#REF!</definedName>
    <definedName name="GGRG" localSheetId="6">#REF!</definedName>
    <definedName name="GGRG" localSheetId="12">#REF!</definedName>
    <definedName name="GGRG" localSheetId="13">#REF!</definedName>
    <definedName name="GGRG">#REF!</definedName>
    <definedName name="GGSB" localSheetId="8">[109]Q4!#REF!</definedName>
    <definedName name="GGSB" localSheetId="3">[109]Q4!#REF!</definedName>
    <definedName name="GGSB" localSheetId="6">[109]Q4!#REF!</definedName>
    <definedName name="GGSB">[109]Q4!#REF!</definedName>
    <definedName name="GGSBXS" localSheetId="8">[109]Q4!#REF!</definedName>
    <definedName name="GGSBXS" localSheetId="3">[109]Q4!#REF!</definedName>
    <definedName name="GGSBXS" localSheetId="6">[109]Q4!#REF!</definedName>
    <definedName name="GGSBXS">[109]Q4!#REF!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10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6">#REF!</definedName>
    <definedName name="GL_Z" localSheetId="12">#REF!</definedName>
    <definedName name="GL_Z" localSheetId="13">#REF!</definedName>
    <definedName name="GL_Z">#REF!</definedName>
    <definedName name="gni">[88]GNIpc!$A$1:$R$235</definedName>
    <definedName name="goafrica" localSheetId="5">[114]!goafrica</definedName>
    <definedName name="goafrica" localSheetId="8">[114]!goafrica</definedName>
    <definedName name="goafrica" localSheetId="0">#REF!</definedName>
    <definedName name="goafrica" localSheetId="1">#REF!</definedName>
    <definedName name="goafrica" localSheetId="11">[114]!goafrica</definedName>
    <definedName name="goafrica" localSheetId="13">[114]!goafrica</definedName>
    <definedName name="goafrica">[114]!goafrica</definedName>
    <definedName name="goasia" localSheetId="5">[114]!goasia</definedName>
    <definedName name="goasia" localSheetId="8">[114]!goasia</definedName>
    <definedName name="goasia" localSheetId="0">#REF!</definedName>
    <definedName name="goasia" localSheetId="1">#REF!</definedName>
    <definedName name="goasia" localSheetId="11">[114]!goasia</definedName>
    <definedName name="goasia" localSheetId="13">[114]!goasia</definedName>
    <definedName name="goasia">[114]!goasia</definedName>
    <definedName name="GOB" localSheetId="9">#REF!</definedName>
    <definedName name="GOB" localSheetId="10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6">#REF!</definedName>
    <definedName name="GOB" localSheetId="12">#REF!</definedName>
    <definedName name="GOB" localSheetId="13">#REF!</definedName>
    <definedName name="GOB">#REF!</definedName>
    <definedName name="goeeup" localSheetId="5">[114]!goeeup</definedName>
    <definedName name="goeeup" localSheetId="8">[114]!goeeup</definedName>
    <definedName name="goeeup" localSheetId="0">#REF!</definedName>
    <definedName name="goeeup" localSheetId="1">#REF!</definedName>
    <definedName name="goeeup" localSheetId="11">[114]!goeeup</definedName>
    <definedName name="goeeup" localSheetId="13">[114]!goeeup</definedName>
    <definedName name="goeeup">[114]!goeeup</definedName>
    <definedName name="GOESC96" localSheetId="9">#REF!</definedName>
    <definedName name="GOESC96" localSheetId="10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6">#REF!</definedName>
    <definedName name="GOESC96" localSheetId="12">#REF!</definedName>
    <definedName name="GOESC96" localSheetId="13">#REF!</definedName>
    <definedName name="GOESC96">#REF!</definedName>
    <definedName name="goeurope" localSheetId="5">[114]!goeurope</definedName>
    <definedName name="goeurope" localSheetId="8">[114]!goeurope</definedName>
    <definedName name="goeurope" localSheetId="0">#REF!</definedName>
    <definedName name="goeurope" localSheetId="1">#REF!</definedName>
    <definedName name="goeurope" localSheetId="11">[114]!goeurope</definedName>
    <definedName name="goeurope" localSheetId="13">[114]!goeurope</definedName>
    <definedName name="goeurope">[114]!goeurope</definedName>
    <definedName name="golamerica" localSheetId="5">[114]!golamerica</definedName>
    <definedName name="golamerica" localSheetId="8">[114]!golamerica</definedName>
    <definedName name="golamerica" localSheetId="0">#REF!</definedName>
    <definedName name="golamerica" localSheetId="1">#REF!</definedName>
    <definedName name="golamerica" localSheetId="11">[114]!golamerica</definedName>
    <definedName name="golamerica" localSheetId="13">[114]!golamerica</definedName>
    <definedName name="golamerica">[114]!golamerica</definedName>
    <definedName name="gomeast" localSheetId="5">[114]!gomeast</definedName>
    <definedName name="gomeast" localSheetId="8">[114]!gomeast</definedName>
    <definedName name="gomeast" localSheetId="0">#REF!</definedName>
    <definedName name="gomeast" localSheetId="1">#REF!</definedName>
    <definedName name="gomeast" localSheetId="11">[114]!gomeast</definedName>
    <definedName name="gomeast" localSheetId="13">[114]!gomeast</definedName>
    <definedName name="gomeast">[114]!gomeast</definedName>
    <definedName name="gooecd" localSheetId="5">[114]!gooecd</definedName>
    <definedName name="gooecd" localSheetId="8">[114]!gooecd</definedName>
    <definedName name="gooecd" localSheetId="0">#REF!</definedName>
    <definedName name="gooecd" localSheetId="1">#REF!</definedName>
    <definedName name="gooecd" localSheetId="11">[114]!gooecd</definedName>
    <definedName name="gooecd" localSheetId="13">[114]!gooecd</definedName>
    <definedName name="gooecd">[114]!gooecd</definedName>
    <definedName name="goopec" localSheetId="5">[114]!goopec</definedName>
    <definedName name="goopec" localSheetId="8">[114]!goopec</definedName>
    <definedName name="goopec" localSheetId="0">#REF!</definedName>
    <definedName name="goopec" localSheetId="1">#REF!</definedName>
    <definedName name="goopec" localSheetId="11">[114]!goopec</definedName>
    <definedName name="goopec" localSheetId="13">[114]!goopec</definedName>
    <definedName name="goopec">[114]!goopec</definedName>
    <definedName name="gosummary" localSheetId="5">[114]!gosummary</definedName>
    <definedName name="gosummary" localSheetId="8">[114]!gosummary</definedName>
    <definedName name="gosummary" localSheetId="0">#REF!</definedName>
    <definedName name="gosummary" localSheetId="1">#REF!</definedName>
    <definedName name="gosummary" localSheetId="11">[114]!gosummary</definedName>
    <definedName name="gosummary" localSheetId="13">[114]!gosummary</definedName>
    <definedName name="gosummary">[114]!gosummary</definedName>
    <definedName name="_xlnm.Recorder" localSheetId="9">#REF!</definedName>
    <definedName name="_xlnm.Recorder" localSheetId="10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 localSheetId="12">#REF!</definedName>
    <definedName name="_xlnm.Recorder" localSheetId="13">#REF!</definedName>
    <definedName name="_xlnm.Recorder">#REF!</definedName>
    <definedName name="Grace_IDA">[98]NPV!$B$25</definedName>
    <definedName name="Grace_IDA1" localSheetId="9">#REF!</definedName>
    <definedName name="Grace_IDA1" localSheetId="10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6">#REF!</definedName>
    <definedName name="Grace_IDA1" localSheetId="12">#REF!</definedName>
    <definedName name="Grace_IDA1" localSheetId="13">#REF!</definedName>
    <definedName name="Grace_IDA1">#REF!</definedName>
    <definedName name="Grace_NC" localSheetId="8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6">[98]NPV!#REF!</definedName>
    <definedName name="Grace_NC">[98]NPV!#REF!</definedName>
    <definedName name="Grace1_IDA" localSheetId="9">#REF!</definedName>
    <definedName name="Grace1_IDA" localSheetId="10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6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9">[5]!grafico</definedName>
    <definedName name="grafico" localSheetId="10">[5]!grafico</definedName>
    <definedName name="grafico" localSheetId="8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9">#REF!</definedName>
    <definedName name="GRÁFICO_N_10.2.4." localSheetId="10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6" hidden="1">'[96]Fax a enviar'!#REF!</definedName>
    <definedName name="grtrt" hidden="1">'[96]Fax a enviar'!#REF!</definedName>
    <definedName name="Gstd" localSheetId="9">#REF!</definedName>
    <definedName name="Gstd" localSheetId="10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6">#REF!</definedName>
    <definedName name="Gstd" localSheetId="12">#REF!</definedName>
    <definedName name="Gstd" localSheetId="13">#REF!</definedName>
    <definedName name="Gstd">#REF!</definedName>
    <definedName name="GT">'[61]GT%'!$C$5</definedName>
    <definedName name="gtryrtyr" localSheetId="9" hidden="1">#REF!</definedName>
    <definedName name="gtryrtyr" localSheetId="10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9" hidden="1">#REF!</definedName>
    <definedName name="GUEBVIO" localSheetId="10" hidden="1">#REF!</definedName>
    <definedName name="GUEBVIO" localSheetId="8" hidden="1">#REF!</definedName>
    <definedName name="GUEBVIO" localSheetId="3" hidden="1">#REF!</definedName>
    <definedName name="GUEBVIO" localSheetId="6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9">#REF!</definedName>
    <definedName name="GUIL" localSheetId="10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6">#REF!</definedName>
    <definedName name="GUIL" localSheetId="12">#REF!</definedName>
    <definedName name="GUIL" localSheetId="13">#REF!</definedName>
    <definedName name="GUIL">#REF!</definedName>
    <definedName name="GUIL1" localSheetId="9">#REF!</definedName>
    <definedName name="GUIL1" localSheetId="10">#REF!</definedName>
    <definedName name="GUIL1" localSheetId="8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9">[89]Gold!$B$583:$J$583</definedName>
    <definedName name="GYEAR2021" localSheetId="10">[89]Gold!$B$583:$J$583</definedName>
    <definedName name="GYEAR2021" localSheetId="8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9">[89]Gold!$K$583:$U$583</definedName>
    <definedName name="GYEAR2022" localSheetId="10">[89]Gold!$K$583:$U$583</definedName>
    <definedName name="GYEAR2022" localSheetId="8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10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11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9">#REF!</definedName>
    <definedName name="HEADING" localSheetId="10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6">#REF!</definedName>
    <definedName name="HEADING" localSheetId="12">#REF!</definedName>
    <definedName name="HEADING" localSheetId="13">#REF!</definedName>
    <definedName name="HEADING">#REF!</definedName>
    <definedName name="Heading2" localSheetId="9">#REF!</definedName>
    <definedName name="Heading2" localSheetId="10">#REF!</definedName>
    <definedName name="Heading2" localSheetId="8">#REF!</definedName>
    <definedName name="Heading2" localSheetId="3">#REF!</definedName>
    <definedName name="Heading2" localSheetId="6">#REF!</definedName>
    <definedName name="Heading2" localSheetId="12">#REF!</definedName>
    <definedName name="Heading2" localSheetId="13">#REF!</definedName>
    <definedName name="Heading2">#REF!</definedName>
    <definedName name="Heading39">'[45]shared data'!$A$1:$G$5</definedName>
    <definedName name="hfhf" localSheetId="9">#REF!</definedName>
    <definedName name="hfhf" localSheetId="10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6">#REF!</definedName>
    <definedName name="hfhf" localSheetId="12">#REF!</definedName>
    <definedName name="hfhf" localSheetId="13">#REF!</definedName>
    <definedName name="hfhf">#REF!</definedName>
    <definedName name="hfhfhf" localSheetId="8" hidden="1">'[90]Fax a enviar'!#REF!</definedName>
    <definedName name="hfhfhf" localSheetId="0" hidden="1">#REF!</definedName>
    <definedName name="hfhfhf" localSheetId="1" hidden="1">#REF!</definedName>
    <definedName name="hfhfhf" localSheetId="6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9" hidden="1">#REF!</definedName>
    <definedName name="HHHH" localSheetId="10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10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6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9">#REF!</definedName>
    <definedName name="High_fiscal" localSheetId="10">#REF!</definedName>
    <definedName name="High_fiscal" localSheetId="8">#REF!</definedName>
    <definedName name="High_fiscal" localSheetId="3">#REF!</definedName>
    <definedName name="High_fiscal" localSheetId="6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9">#REF!</definedName>
    <definedName name="High_growth_extended" localSheetId="10">#REF!</definedName>
    <definedName name="High_growth_extended" localSheetId="8">#REF!</definedName>
    <definedName name="High_growth_extended" localSheetId="3">#REF!</definedName>
    <definedName name="High_growth_extended" localSheetId="6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9">#REF!</definedName>
    <definedName name="High_growth_summary" localSheetId="10">#REF!</definedName>
    <definedName name="High_growth_summary" localSheetId="8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9">#REF!</definedName>
    <definedName name="High_monetary" localSheetId="10">#REF!</definedName>
    <definedName name="High_monetary" localSheetId="8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9">#REF!</definedName>
    <definedName name="High_real" localSheetId="10">#REF!</definedName>
    <definedName name="High_real" localSheetId="8">#REF!</definedName>
    <definedName name="High_real" localSheetId="12">#REF!</definedName>
    <definedName name="High_real" localSheetId="13">#REF!</definedName>
    <definedName name="High_real">#REF!</definedName>
    <definedName name="High_summary" localSheetId="9">#REF!</definedName>
    <definedName name="High_summary" localSheetId="10">#REF!</definedName>
    <definedName name="High_summary" localSheetId="8">#REF!</definedName>
    <definedName name="High_summary" localSheetId="12">#REF!</definedName>
    <definedName name="High_summary" localSheetId="13">#REF!</definedName>
    <definedName name="High_summary">#REF!</definedName>
    <definedName name="Highest_Inter_Bank_Rate">'[67]Inter-Bank'!$L$5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10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6">#REF!</definedName>
    <definedName name="HIPCDATA" localSheetId="12">#REF!</definedName>
    <definedName name="HIPCDATA" localSheetId="13">#REF!</definedName>
    <definedName name="HIPCDATA">#REF!</definedName>
    <definedName name="hjkhgkky" localSheetId="8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6" hidden="1">'[96]Fax a enviar'!#REF!</definedName>
    <definedName name="hjkhgkky" hidden="1">'[96]Fax a enviar'!#REF!</definedName>
    <definedName name="hkh" localSheetId="9" hidden="1">#REF!</definedName>
    <definedName name="hkh" localSheetId="10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9">#REF!</definedName>
    <definedName name="hola" localSheetId="10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6">#REF!</definedName>
    <definedName name="hola" localSheetId="12">#REF!</definedName>
    <definedName name="hola" localSheetId="13">#REF!</definedName>
    <definedName name="hola">#REF!</definedName>
    <definedName name="holalalala" localSheetId="8" hidden="1">'[33]Fax a enviar'!#REF!</definedName>
    <definedName name="holalalala" localSheetId="3" hidden="1">'[33]Fax a enviar'!#REF!</definedName>
    <definedName name="holalalala" localSheetId="6" hidden="1">'[33]Fax a enviar'!#REF!</definedName>
    <definedName name="holalalala" hidden="1">'[33]Fax a enviar'!#REF!</definedName>
    <definedName name="holallll" localSheetId="9">#REF!</definedName>
    <definedName name="holallll" localSheetId="10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6">#REF!</definedName>
    <definedName name="holallll" localSheetId="12">#REF!</definedName>
    <definedName name="holallll" localSheetId="13">#REF!</definedName>
    <definedName name="holallll">#REF!</definedName>
    <definedName name="hora" localSheetId="9">[22]Programa!#REF!</definedName>
    <definedName name="hora" localSheetId="10">[22]Programa!#REF!</definedName>
    <definedName name="hora" localSheetId="8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6">[22]Programa!#REF!</definedName>
    <definedName name="hora">[22]Programa!#REF!</definedName>
    <definedName name="HOSP96" localSheetId="9">#REF!</definedName>
    <definedName name="HOSP96" localSheetId="10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6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10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8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6">[65]nonopec!#REF!</definedName>
    <definedName name="HVYNONO1">[65]nonopec!#REF!</definedName>
    <definedName name="HVYNONO2" localSheetId="8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6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9">#REF!</definedName>
    <definedName name="i" localSheetId="10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6">#REF!</definedName>
    <definedName name="i" localSheetId="12">#REF!</definedName>
    <definedName name="i" localSheetId="13">#REF!</definedName>
    <definedName name="i">#REF!</definedName>
    <definedName name="i2std" localSheetId="9">#REF!</definedName>
    <definedName name="i2std" localSheetId="10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6">#REF!</definedName>
    <definedName name="i2std" localSheetId="12">#REF!</definedName>
    <definedName name="i2std" localSheetId="13">#REF!</definedName>
    <definedName name="i2std">#REF!</definedName>
    <definedName name="iave" localSheetId="9">#REF!</definedName>
    <definedName name="iave" localSheetId="10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6">#REF!</definedName>
    <definedName name="iave" localSheetId="12">#REF!</definedName>
    <definedName name="iave" localSheetId="13">#REF!</definedName>
    <definedName name="iave">#REF!</definedName>
    <definedName name="ibank1" localSheetId="9">#REF!</definedName>
    <definedName name="ibank1" localSheetId="10">#REF!</definedName>
    <definedName name="ibank1" localSheetId="8">#REF!</definedName>
    <definedName name="ibank1" localSheetId="12">#REF!</definedName>
    <definedName name="ibank1" localSheetId="13">#REF!</definedName>
    <definedName name="ibank1">#REF!</definedName>
    <definedName name="ibank2" localSheetId="9">#REF!</definedName>
    <definedName name="ibank2" localSheetId="10">#REF!</definedName>
    <definedName name="ibank2" localSheetId="8">#REF!</definedName>
    <definedName name="ibank2" localSheetId="12">#REF!</definedName>
    <definedName name="ibank2" localSheetId="13">#REF!</definedName>
    <definedName name="ibank2">#REF!</definedName>
    <definedName name="ibank3" localSheetId="9">#REF!</definedName>
    <definedName name="ibank3" localSheetId="10">#REF!</definedName>
    <definedName name="ibank3" localSheetId="8">#REF!</definedName>
    <definedName name="ibank3" localSheetId="12">#REF!</definedName>
    <definedName name="ibank3" localSheetId="13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9">#REF!</definedName>
    <definedName name="IDAr" localSheetId="10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6">#REF!</definedName>
    <definedName name="IDAr" localSheetId="12">#REF!</definedName>
    <definedName name="IDAr" localSheetId="13">#REF!</definedName>
    <definedName name="IDAr">#REF!</definedName>
    <definedName name="IDB" localSheetId="9">#REF!</definedName>
    <definedName name="IDB" localSheetId="10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6">#REF!</definedName>
    <definedName name="IDB" localSheetId="12">#REF!</definedName>
    <definedName name="IDB" localSheetId="13">#REF!</definedName>
    <definedName name="IDB">#REF!</definedName>
    <definedName name="IESS" localSheetId="9">#REF!</definedName>
    <definedName name="IESS" localSheetId="10">#REF!</definedName>
    <definedName name="IESS" localSheetId="8">#REF!</definedName>
    <definedName name="IESS" localSheetId="3">#REF!</definedName>
    <definedName name="IESS" localSheetId="6">#REF!</definedName>
    <definedName name="IESS" localSheetId="12">#REF!</definedName>
    <definedName name="IESS" localSheetId="13">#REF!</definedName>
    <definedName name="IESS">#REF!</definedName>
    <definedName name="Ifad">[51]CIRRs!$C$65</definedName>
    <definedName name="IFSASSETS" localSheetId="9">#REF!</definedName>
    <definedName name="IFSASSETS" localSheetId="10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6">#REF!</definedName>
    <definedName name="IFSASSETS" localSheetId="12">#REF!</definedName>
    <definedName name="IFSASSETS" localSheetId="13">#REF!</definedName>
    <definedName name="IFSASSETS">#REF!</definedName>
    <definedName name="IFSLIABS" localSheetId="9">#REF!</definedName>
    <definedName name="IFSLIABS" localSheetId="10">#REF!</definedName>
    <definedName name="IFSLIABS" localSheetId="8">#REF!</definedName>
    <definedName name="IFSLIABS" localSheetId="3">#REF!</definedName>
    <definedName name="IFSLIABS" localSheetId="6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10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8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6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6" hidden="1">'[90]Fax a enviar'!#REF!</definedName>
    <definedName name="iiiiiiiiiiiiiiiii" hidden="1">'[90]Fax a enviar'!#REF!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6">#REF!</definedName>
    <definedName name="iiiooo" localSheetId="12">#REF!</definedName>
    <definedName name="iiiooo" localSheetId="13">#REF!</definedName>
    <definedName name="iiiooo">#REF!</definedName>
    <definedName name="IKR" localSheetId="9">#REF!</definedName>
    <definedName name="IKR" localSheetId="10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6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10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6">#REF!</definedName>
    <definedName name="IM" localSheetId="12">#REF!</definedName>
    <definedName name="IM" localSheetId="13">#REF!</definedName>
    <definedName name="IM">#REF!</definedName>
    <definedName name="ima" localSheetId="9">#REF!</definedName>
    <definedName name="ima" localSheetId="10">#REF!</definedName>
    <definedName name="ima" localSheetId="8">#REF!</definedName>
    <definedName name="ima" localSheetId="3">#REF!</definedName>
    <definedName name="ima" localSheetId="6">#REF!</definedName>
    <definedName name="ima" localSheetId="12">#REF!</definedName>
    <definedName name="ima" localSheetId="13">#REF!</definedName>
    <definedName name="ima">#REF!</definedName>
    <definedName name="imaor" localSheetId="9">#REF!</definedName>
    <definedName name="imaor" localSheetId="10">#REF!</definedName>
    <definedName name="imaor" localSheetId="8">#REF!</definedName>
    <definedName name="imaor" localSheetId="3">#REF!</definedName>
    <definedName name="imaor" localSheetId="6">#REF!</definedName>
    <definedName name="imaor" localSheetId="12">#REF!</definedName>
    <definedName name="imaor" localSheetId="13">#REF!</definedName>
    <definedName name="imaor">#REF!</definedName>
    <definedName name="IMF" localSheetId="9">#REF!</definedName>
    <definedName name="IMF" localSheetId="10">#REF!</definedName>
    <definedName name="IMF" localSheetId="8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9">#REF!</definedName>
    <definedName name="impacto" localSheetId="10">#REF!</definedName>
    <definedName name="impacto" localSheetId="8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9">#REF!</definedName>
    <definedName name="impresionueva" localSheetId="10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6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9">#REF!</definedName>
    <definedName name="Imprimir_área_IM" localSheetId="10">#REF!</definedName>
    <definedName name="Imprimir_área_IM" localSheetId="8">#REF!</definedName>
    <definedName name="Imprimir_área_IM" localSheetId="3">#REF!</definedName>
    <definedName name="Imprimir_área_IM" localSheetId="6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9">#REF!</definedName>
    <definedName name="ind" localSheetId="10">#REF!</definedName>
    <definedName name="ind" localSheetId="8">#REF!</definedName>
    <definedName name="ind" localSheetId="3">#REF!</definedName>
    <definedName name="ind" localSheetId="6">#REF!</definedName>
    <definedName name="ind" localSheetId="12">#REF!</definedName>
    <definedName name="ind" localSheetId="13">#REF!</definedName>
    <definedName name="ind">#REF!</definedName>
    <definedName name="INDICE" localSheetId="9">[22]Programa!#REF!</definedName>
    <definedName name="INDICE" localSheetId="10">[22]Programa!#REF!</definedName>
    <definedName name="INDICE" localSheetId="8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6">[22]Programa!#REF!</definedName>
    <definedName name="INDICE">[22]Programa!#REF!</definedName>
    <definedName name="INDICEPRODUCCIO" localSheetId="9">#REF!</definedName>
    <definedName name="INDICEPRODUCCIO" localSheetId="10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9">#REF!</definedName>
    <definedName name="INE" localSheetId="10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6">#REF!</definedName>
    <definedName name="INE" localSheetId="12">#REF!</definedName>
    <definedName name="INE" localSheetId="13">#REF!</definedName>
    <definedName name="INE">#REF!</definedName>
    <definedName name="INECEL" localSheetId="9">#REF!</definedName>
    <definedName name="INECEL" localSheetId="10">#REF!</definedName>
    <definedName name="INECEL" localSheetId="8">#REF!</definedName>
    <definedName name="INECEL" localSheetId="3">#REF!</definedName>
    <definedName name="INECEL" localSheetId="6">#REF!</definedName>
    <definedName name="INECEL" localSheetId="12">#REF!</definedName>
    <definedName name="INECEL" localSheetId="13">#REF!</definedName>
    <definedName name="INECEL">#REF!</definedName>
    <definedName name="INF">[84]SUPUESTOS!A$21</definedName>
    <definedName name="INFISC1" localSheetId="9">#REF!</definedName>
    <definedName name="INFISC1" localSheetId="10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6">#REF!</definedName>
    <definedName name="INFISC1" localSheetId="12">#REF!</definedName>
    <definedName name="INFISC1" localSheetId="13">#REF!</definedName>
    <definedName name="INFISC1">#REF!</definedName>
    <definedName name="INFISC2" localSheetId="9">#REF!</definedName>
    <definedName name="INFISC2" localSheetId="10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6">#REF!</definedName>
    <definedName name="INFISC2" localSheetId="12">#REF!</definedName>
    <definedName name="INFISC2" localSheetId="13">#REF!</definedName>
    <definedName name="INFISC2">#REF!</definedName>
    <definedName name="Inflation">[83]CPI!$A$210:$M$354</definedName>
    <definedName name="info" localSheetId="9">#REF!</definedName>
    <definedName name="info" localSheetId="10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6">#REF!</definedName>
    <definedName name="info" localSheetId="12">#REF!</definedName>
    <definedName name="info" localSheetId="13">#REF!</definedName>
    <definedName name="info">#REF!</definedName>
    <definedName name="INFOGER" localSheetId="8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6">[58]BCP!#REF!</definedName>
    <definedName name="INFOGER">[58]BCP!#REF!</definedName>
    <definedName name="infonotes" localSheetId="9">#REF!</definedName>
    <definedName name="infonotes" localSheetId="10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6">#REF!</definedName>
    <definedName name="infonotes" localSheetId="12">#REF!</definedName>
    <definedName name="infonotes" localSheetId="13">#REF!</definedName>
    <definedName name="infonotes">#REF!</definedName>
    <definedName name="INGOES96" localSheetId="9">#REF!</definedName>
    <definedName name="INGOES96" localSheetId="10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6">#REF!</definedName>
    <definedName name="INGOES96" localSheetId="12">#REF!</definedName>
    <definedName name="INGOES96" localSheetId="13">#REF!</definedName>
    <definedName name="INGOES96">#REF!</definedName>
    <definedName name="INGRESOS" localSheetId="9">#REF!</definedName>
    <definedName name="INGRESOS" localSheetId="10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6">#REF!</definedName>
    <definedName name="INGRESOS" localSheetId="12">#REF!</definedName>
    <definedName name="INGRESOS" localSheetId="13">#REF!</definedName>
    <definedName name="INGRESOS">#REF!</definedName>
    <definedName name="INIT" localSheetId="9">#REF!</definedName>
    <definedName name="INIT" localSheetId="10">#REF!</definedName>
    <definedName name="INIT" localSheetId="8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9">#REF!</definedName>
    <definedName name="INMN" localSheetId="10">#REF!</definedName>
    <definedName name="INMN" localSheetId="8">#REF!</definedName>
    <definedName name="INMN" localSheetId="12">#REF!</definedName>
    <definedName name="INMN" localSheetId="13">#REF!</definedName>
    <definedName name="INMN">#REF!</definedName>
    <definedName name="INPROJ" localSheetId="9">#REF!</definedName>
    <definedName name="INPROJ" localSheetId="10">#REF!</definedName>
    <definedName name="INPROJ" localSheetId="8">#REF!</definedName>
    <definedName name="INPROJ" localSheetId="12">#REF!</definedName>
    <definedName name="INPROJ" localSheetId="13">#REF!</definedName>
    <definedName name="INPROJ">#REF!</definedName>
    <definedName name="INPUT_2" localSheetId="8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9">#REF!</definedName>
    <definedName name="INPUTSB" localSheetId="10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6">#REF!</definedName>
    <definedName name="INPUTSB" localSheetId="12">#REF!</definedName>
    <definedName name="INPUTSB" localSheetId="13">#REF!</definedName>
    <definedName name="INPUTSB">#REF!</definedName>
    <definedName name="Inst_ReportHeader" localSheetId="9">#REF!</definedName>
    <definedName name="Inst_ReportHeader" localSheetId="10">#REF!</definedName>
    <definedName name="Inst_ReportHeader" localSheetId="8">#REF!</definedName>
    <definedName name="Inst_ReportHeader" localSheetId="3">#REF!</definedName>
    <definedName name="Inst_ReportHeader" localSheetId="6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[117]Master!$AK$5:$AK$10</definedName>
    <definedName name="InstitutionName" localSheetId="9">#REF!</definedName>
    <definedName name="InstitutionName" localSheetId="10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6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9">#REF!</definedName>
    <definedName name="int" localSheetId="10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6">#REF!</definedName>
    <definedName name="int" localSheetId="12">#REF!</definedName>
    <definedName name="int" localSheetId="13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9">#REF!</definedName>
    <definedName name="INTERES" localSheetId="10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6">#REF!</definedName>
    <definedName name="INTERES" localSheetId="12">#REF!</definedName>
    <definedName name="INTERES" localSheetId="13">#REF!</definedName>
    <definedName name="INTERES">#REF!</definedName>
    <definedName name="INTEREST" localSheetId="9">#REF!</definedName>
    <definedName name="INTEREST" localSheetId="10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6">#REF!</definedName>
    <definedName name="INTEREST" localSheetId="12">#REF!</definedName>
    <definedName name="INTEREST" localSheetId="13">#REF!</definedName>
    <definedName name="INTEREST">#REF!</definedName>
    <definedName name="Interest_IDA">[98]NPV!$B$27</definedName>
    <definedName name="Interest_IDA1" localSheetId="9">#REF!</definedName>
    <definedName name="Interest_IDA1" localSheetId="10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8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6">[98]NPV!#REF!</definedName>
    <definedName name="Interest_NC">[98]NPV!#REF!</definedName>
    <definedName name="InterestRate" localSheetId="9">#REF!</definedName>
    <definedName name="InterestRate" localSheetId="10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12">#REF!</definedName>
    <definedName name="InterestRate" localSheetId="13">#REF!</definedName>
    <definedName name="InterestRate">#REF!</definedName>
    <definedName name="inthalf">[118]Sheet4!$C$58:$G$112</definedName>
    <definedName name="INTR_NEW" localSheetId="8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6">[57]Debt!#REF!</definedName>
    <definedName name="INTR_NEW">[57]Debt!#REF!</definedName>
    <definedName name="INTR_OLD" localSheetId="8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6">[57]Debt!#REF!</definedName>
    <definedName name="INTR_OLD">[57]Debt!#REF!</definedName>
    <definedName name="INTR_RAT" localSheetId="8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6">[57]Debt!#REF!</definedName>
    <definedName name="INTR_RAT">[57]Debt!#REF!</definedName>
    <definedName name="INTR_TOT" localSheetId="8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6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9">[22]Programa!#REF!</definedName>
    <definedName name="ipc98j" localSheetId="10">[22]Programa!#REF!</definedName>
    <definedName name="ipc98j" localSheetId="8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9">#REF!</definedName>
    <definedName name="ipc98s" localSheetId="10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6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9">#REF!</definedName>
    <definedName name="IRLS" localSheetId="10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6">#REF!</definedName>
    <definedName name="IRLS" localSheetId="12">#REF!</definedName>
    <definedName name="IRLS" localSheetId="13">#REF!</definedName>
    <definedName name="IRLS">#REF!</definedName>
    <definedName name="IRLS1" localSheetId="9">#REF!</definedName>
    <definedName name="IRLS1" localSheetId="10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6">#REF!</definedName>
    <definedName name="IRLS1" localSheetId="12">#REF!</definedName>
    <definedName name="IRLS1" localSheetId="13">#REF!</definedName>
    <definedName name="IRLS1">#REF!</definedName>
    <definedName name="IRP" localSheetId="9">#REF!</definedName>
    <definedName name="IRP" localSheetId="10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6">#REF!</definedName>
    <definedName name="IRP" localSheetId="12">#REF!</definedName>
    <definedName name="IRP" localSheetId="13">#REF!</definedName>
    <definedName name="IRP">#REF!</definedName>
    <definedName name="ISD" localSheetId="9">#REF!</definedName>
    <definedName name="ISD" localSheetId="10">#REF!</definedName>
    <definedName name="ISD" localSheetId="8">#REF!</definedName>
    <definedName name="ISD" localSheetId="12">#REF!</definedName>
    <definedName name="ISD" localSheetId="13">#REF!</definedName>
    <definedName name="ISD">#REF!</definedName>
    <definedName name="IsDB">[51]CIRRs!$C$68</definedName>
    <definedName name="ishocked" localSheetId="9">#REF!</definedName>
    <definedName name="ishocked" localSheetId="10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6">#REF!</definedName>
    <definedName name="ishocked" localSheetId="12">#REF!</definedName>
    <definedName name="ishocked" localSheetId="13">#REF!</definedName>
    <definedName name="ishocked">#REF!</definedName>
    <definedName name="ishocked2" localSheetId="9">#REF!</definedName>
    <definedName name="ishocked2" localSheetId="10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6">#REF!</definedName>
    <definedName name="ishocked2" localSheetId="12">#REF!</definedName>
    <definedName name="ishocked2" localSheetId="13">#REF!</definedName>
    <definedName name="ishocked2">#REF!</definedName>
    <definedName name="ISSS96" localSheetId="9">#REF!</definedName>
    <definedName name="ISSS96" localSheetId="10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6">#REF!</definedName>
    <definedName name="ISSS96" localSheetId="12">#REF!</definedName>
    <definedName name="ISSS96" localSheetId="13">#REF!</definedName>
    <definedName name="ISSS96">#REF!</definedName>
    <definedName name="ISTA96" localSheetId="9">#REF!</definedName>
    <definedName name="ISTA96" localSheetId="10">#REF!</definedName>
    <definedName name="ISTA96" localSheetId="8">#REF!</definedName>
    <definedName name="ISTA96" localSheetId="12">#REF!</definedName>
    <definedName name="ISTA96" localSheetId="13">#REF!</definedName>
    <definedName name="ISTA96">#REF!</definedName>
    <definedName name="istd" localSheetId="9">#REF!</definedName>
    <definedName name="istd" localSheetId="10">#REF!</definedName>
    <definedName name="istd" localSheetId="8">#REF!</definedName>
    <definedName name="istd" localSheetId="12">#REF!</definedName>
    <definedName name="istd" localSheetId="13">#REF!</definedName>
    <definedName name="istd">#REF!</definedName>
    <definedName name="Italy_wt">'[66]OECD wgt'!$B$8</definedName>
    <definedName name="ITL" localSheetId="9">#REF!</definedName>
    <definedName name="ITL" localSheetId="10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6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9" hidden="1">#REF!</definedName>
    <definedName name="iyiyiy" localSheetId="10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9">#REF!</definedName>
    <definedName name="JA" localSheetId="10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6">#REF!</definedName>
    <definedName name="JA" localSheetId="12">#REF!</definedName>
    <definedName name="JA" localSheetId="13">#REF!</definedName>
    <definedName name="JA">#REF!</definedName>
    <definedName name="jagu4" localSheetId="9">#REF!</definedName>
    <definedName name="jagu4" localSheetId="10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6">#REF!</definedName>
    <definedName name="jagu4" localSheetId="12">#REF!</definedName>
    <definedName name="jagu4" localSheetId="13">#REF!</definedName>
    <definedName name="jagu4">#REF!</definedName>
    <definedName name="JAPCRUDE87" localSheetId="9">#REF!</definedName>
    <definedName name="JAPCRUDE87" localSheetId="10">#REF!</definedName>
    <definedName name="JAPCRUDE87" localSheetId="8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9">#REF!</definedName>
    <definedName name="JAPCRUDE88" localSheetId="10">#REF!</definedName>
    <definedName name="JAPCRUDE88" localSheetId="8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9">#REF!</definedName>
    <definedName name="JAPPROD87" localSheetId="10">#REF!</definedName>
    <definedName name="JAPPROD87" localSheetId="8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9">#REF!</definedName>
    <definedName name="JAPPROD88" localSheetId="10">#REF!</definedName>
    <definedName name="JAPPROD88" localSheetId="8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9">#REF!</definedName>
    <definedName name="JAPTOT87" localSheetId="10">#REF!</definedName>
    <definedName name="JAPTOT87" localSheetId="8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9">#REF!</definedName>
    <definedName name="JAPTOT88" localSheetId="10">#REF!</definedName>
    <definedName name="JAPTOT88" localSheetId="8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9">#REF!</definedName>
    <definedName name="JHAN1" localSheetId="10">#REF!</definedName>
    <definedName name="JHAN1" localSheetId="8">#REF!</definedName>
    <definedName name="JHAN1" localSheetId="12">#REF!</definedName>
    <definedName name="JHAN1" localSheetId="13">#REF!</definedName>
    <definedName name="JHAN1">#REF!</definedName>
    <definedName name="JHAN2" localSheetId="9">#REF!</definedName>
    <definedName name="JHAN2" localSheetId="10">#REF!</definedName>
    <definedName name="JHAN2" localSheetId="8">#REF!</definedName>
    <definedName name="JHAN2" localSheetId="12">#REF!</definedName>
    <definedName name="JHAN2" localSheetId="13">#REF!</definedName>
    <definedName name="JHAN2">#REF!</definedName>
    <definedName name="JHAN3" localSheetId="9">#REF!</definedName>
    <definedName name="JHAN3" localSheetId="10">#REF!</definedName>
    <definedName name="JHAN3" localSheetId="8">#REF!</definedName>
    <definedName name="JHAN3" localSheetId="12">#REF!</definedName>
    <definedName name="JHAN3" localSheetId="13">#REF!</definedName>
    <definedName name="JHAN3">#REF!</definedName>
    <definedName name="JHAN4" localSheetId="9">#REF!</definedName>
    <definedName name="JHAN4" localSheetId="10">#REF!</definedName>
    <definedName name="JHAN4" localSheetId="8">#REF!</definedName>
    <definedName name="JHAN4" localSheetId="12">#REF!</definedName>
    <definedName name="JHAN4" localSheetId="13">#REF!</definedName>
    <definedName name="JHAN4">#REF!</definedName>
    <definedName name="Jin" localSheetId="8">'[35]Proposed arrangements'!#REF!</definedName>
    <definedName name="Jin">'[35]Proposed arrangements'!#REF!</definedName>
    <definedName name="JJ" localSheetId="9">#REF!</definedName>
    <definedName name="JJ" localSheetId="10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6">#REF!</definedName>
    <definedName name="JJ" localSheetId="12">#REF!</definedName>
    <definedName name="JJ" localSheetId="13">#REF!</definedName>
    <definedName name="JJ">#REF!</definedName>
    <definedName name="jjj" localSheetId="8" hidden="1">'[63]Fax a enviar'!#REF!</definedName>
    <definedName name="jjj" localSheetId="0" hidden="1">#REF!</definedName>
    <definedName name="jjj" localSheetId="1" hidden="1">#REF!</definedName>
    <definedName name="jjj" localSheetId="6" hidden="1">'[63]Fax a enviar'!#REF!</definedName>
    <definedName name="jjj" hidden="1">'[63]Fax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9" hidden="1">#REF!</definedName>
    <definedName name="JJJJJJJJJJ" localSheetId="10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9">#REF!</definedName>
    <definedName name="JPY" localSheetId="10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6">#REF!</definedName>
    <definedName name="JPY" localSheetId="12">#REF!</definedName>
    <definedName name="JPY" localSheetId="13">#REF!</definedName>
    <definedName name="JPY">#REF!</definedName>
    <definedName name="JR" localSheetId="9">#REF!</definedName>
    <definedName name="JR" localSheetId="10">#REF!</definedName>
    <definedName name="JR" localSheetId="8">#REF!</definedName>
    <definedName name="JR" localSheetId="3">#REF!</definedName>
    <definedName name="JR" localSheetId="6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10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6">#REF!</definedName>
    <definedName name="JUL._89" localSheetId="12">#REF!</definedName>
    <definedName name="JUL._89" localSheetId="13">#REF!</definedName>
    <definedName name="JUL._89">#REF!</definedName>
    <definedName name="JUN._89" localSheetId="9">#REF!</definedName>
    <definedName name="JUN._89" localSheetId="10">#REF!</definedName>
    <definedName name="JUN._89" localSheetId="8">#REF!</definedName>
    <definedName name="JUN._89" localSheetId="3">#REF!</definedName>
    <definedName name="JUN._89" localSheetId="6">#REF!</definedName>
    <definedName name="JUN._89" localSheetId="12">#REF!</definedName>
    <definedName name="JUN._89" localSheetId="13">#REF!</definedName>
    <definedName name="JUN._89">#REF!</definedName>
    <definedName name="JUNIO">'[103]Ranking Bancario'!$Z$4:$AD$54</definedName>
    <definedName name="JUROS" localSheetId="9">#REF!</definedName>
    <definedName name="JUROS" localSheetId="10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6">#REF!</definedName>
    <definedName name="JUROS" localSheetId="12">#REF!</definedName>
    <definedName name="JUROS" localSheetId="13">#REF!</definedName>
    <definedName name="JUROS">#REF!</definedName>
    <definedName name="jutjugyj" localSheetId="9" hidden="1">#REF!</definedName>
    <definedName name="jutjugyj" localSheetId="10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9">#REF!</definedName>
    <definedName name="KD" localSheetId="10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6">#REF!</definedName>
    <definedName name="KD" localSheetId="12">#REF!</definedName>
    <definedName name="KD" localSheetId="13">#REF!</definedName>
    <definedName name="KD">#REF!</definedName>
    <definedName name="KD1A" localSheetId="9">#REF!</definedName>
    <definedName name="KD1A" localSheetId="10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6">#REF!</definedName>
    <definedName name="KD1A" localSheetId="12">#REF!</definedName>
    <definedName name="KD1A" localSheetId="13">#REF!</definedName>
    <definedName name="KD1A">#REF!</definedName>
    <definedName name="khkh" localSheetId="8" hidden="1">'[90]Fax a enviar'!#REF!</definedName>
    <definedName name="khkh" localSheetId="3" hidden="1">'[90]Fax a enviar'!#REF!</definedName>
    <definedName name="khkh" localSheetId="6" hidden="1">'[90]Fax a enviar'!#REF!</definedName>
    <definedName name="khkh" hidden="1">'[90]Fax a enviar'!#REF!</definedName>
    <definedName name="KID">'[103]base de datos MODULO I'!$B$4:$E$49</definedName>
    <definedName name="kiiiiii" localSheetId="9" hidden="1">#REF!</definedName>
    <definedName name="kiiiiii" localSheetId="10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9">#REF!</definedName>
    <definedName name="kim" localSheetId="10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6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10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6">#REF!</definedName>
    <definedName name="KWD" localSheetId="12">#REF!</definedName>
    <definedName name="KWD" localSheetId="13">#REF!</definedName>
    <definedName name="KWD">#REF!</definedName>
    <definedName name="kykiyu" localSheetId="8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6" hidden="1">'[90]Fax a enviar'!#REF!</definedName>
    <definedName name="kykiyu" hidden="1">'[90]Fax a enviar'!#REF!</definedName>
    <definedName name="L" localSheetId="8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6">[109]DA!#REF!</definedName>
    <definedName name="L">[109]DA!#REF!</definedName>
    <definedName name="L_">#N/A</definedName>
    <definedName name="LastOpenedWorkSheet" localSheetId="9">#REF!</definedName>
    <definedName name="LastOpenedWorkSheet" localSheetId="10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12">#REF!</definedName>
    <definedName name="LastRefreshed" localSheetId="13">#REF!</definedName>
    <definedName name="LastRefreshed">#REF!</definedName>
    <definedName name="LD" localSheetId="9">#REF!</definedName>
    <definedName name="LD" localSheetId="10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6">#REF!</definedName>
    <definedName name="LD" localSheetId="12">#REF!</definedName>
    <definedName name="LD" localSheetId="13">#REF!</definedName>
    <definedName name="LD">#REF!</definedName>
    <definedName name="LD1A" localSheetId="9">#REF!</definedName>
    <definedName name="LD1A" localSheetId="10">#REF!</definedName>
    <definedName name="LD1A" localSheetId="8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9">#REF!</definedName>
    <definedName name="LE" localSheetId="10">#REF!</definedName>
    <definedName name="LE" localSheetId="8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9">#REF!</definedName>
    <definedName name="LE1A" localSheetId="10">#REF!</definedName>
    <definedName name="LE1A" localSheetId="8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9">#REF!</definedName>
    <definedName name="LEAP" localSheetId="10">#REF!</definedName>
    <definedName name="LEAP" localSheetId="8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9">#REF!</definedName>
    <definedName name="LEGC" localSheetId="10">#REF!</definedName>
    <definedName name="LEGC" localSheetId="8">#REF!</definedName>
    <definedName name="LEGC" localSheetId="12">#REF!</definedName>
    <definedName name="LEGC" localSheetId="13">#REF!</definedName>
    <definedName name="LEGC">#REF!</definedName>
    <definedName name="LG" localSheetId="9">#REF!</definedName>
    <definedName name="LG" localSheetId="10">#REF!</definedName>
    <definedName name="LG" localSheetId="8">#REF!</definedName>
    <definedName name="LG" localSheetId="12">#REF!</definedName>
    <definedName name="LG" localSheetId="13">#REF!</definedName>
    <definedName name="LG">#REF!</definedName>
    <definedName name="LGperc" localSheetId="9">#REF!</definedName>
    <definedName name="LGperc" localSheetId="10">#REF!</definedName>
    <definedName name="LGperc" localSheetId="8">#REF!</definedName>
    <definedName name="LGperc" localSheetId="12">#REF!</definedName>
    <definedName name="LGperc" localSheetId="13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9">#REF!</definedName>
    <definedName name="LIBRAE" localSheetId="10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6">#REF!</definedName>
    <definedName name="LIBRAE" localSheetId="12">#REF!</definedName>
    <definedName name="LIBRAE" localSheetId="13">#REF!</definedName>
    <definedName name="LIBRAE">#REF!</definedName>
    <definedName name="LINES" localSheetId="9">#REF!</definedName>
    <definedName name="LINES" localSheetId="10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6">#REF!</definedName>
    <definedName name="LINES" localSheetId="12">#REF!</definedName>
    <definedName name="LINES" localSheetId="13">#REF!</definedName>
    <definedName name="LINES">#REF!</definedName>
    <definedName name="liqc" localSheetId="9">[22]Programa!#REF!</definedName>
    <definedName name="liqc" localSheetId="10">[22]Programa!#REF!</definedName>
    <definedName name="liqc" localSheetId="8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6">[22]Programa!#REF!</definedName>
    <definedName name="liqc">[22]Programa!#REF!</definedName>
    <definedName name="liqd" localSheetId="9">[22]Programa!#REF!</definedName>
    <definedName name="liqd" localSheetId="10">[22]Programa!#REF!</definedName>
    <definedName name="liqd" localSheetId="8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6">[22]Programa!#REF!</definedName>
    <definedName name="liqd">[22]Programa!#REF!</definedName>
    <definedName name="Liquidez">'[49]Ranking Bancario'!$BV$5:$BZ$54</definedName>
    <definedName name="LIT" localSheetId="9">#REF!</definedName>
    <definedName name="LIT" localSheetId="10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6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9">#REF!</definedName>
    <definedName name="LITEURO" localSheetId="10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6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9">[56]Q3!#REF!</definedName>
    <definedName name="LLF" localSheetId="10">[56]Q3!#REF!</definedName>
    <definedName name="LLF" localSheetId="8">[56]Q3!#REF!</definedName>
    <definedName name="LLF" localSheetId="0">[56]Q3!#REF!</definedName>
    <definedName name="LLF" localSheetId="1">[56]Q3!#REF!</definedName>
    <definedName name="LLF">[56]Q3!#REF!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10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12">#REF!</definedName>
    <definedName name="lodnjkhdnbdv" localSheetId="13">#REF!</definedName>
    <definedName name="lodnjkhdnbdv">#REF!</definedName>
    <definedName name="lolololo" localSheetId="9">#REF!</definedName>
    <definedName name="lolololo" localSheetId="10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6">#REF!</definedName>
    <definedName name="lolololo" localSheetId="12">#REF!</definedName>
    <definedName name="lolololo" localSheetId="13">#REF!</definedName>
    <definedName name="lolololo">#REF!</definedName>
    <definedName name="LONAB96" localSheetId="9">#REF!</definedName>
    <definedName name="LONAB96" localSheetId="10">#REF!</definedName>
    <definedName name="LONAB96" localSheetId="8">#REF!</definedName>
    <definedName name="LONAB96" localSheetId="12">#REF!</definedName>
    <definedName name="LONAB96" localSheetId="13">#REF!</definedName>
    <definedName name="LONAB96">#REF!</definedName>
    <definedName name="LOOKUPMTH" localSheetId="9">#REF!</definedName>
    <definedName name="LOOKUPMTH" localSheetId="10">#REF!</definedName>
    <definedName name="LOOKUPMTH" localSheetId="8">#REF!</definedName>
    <definedName name="LOOKUPMTH" localSheetId="12">#REF!</definedName>
    <definedName name="LOOKUPMTH" localSheetId="13">#REF!</definedName>
    <definedName name="LOOKUPMTH">#REF!</definedName>
    <definedName name="Low_external" localSheetId="9">#REF!</definedName>
    <definedName name="Low_external" localSheetId="10">#REF!</definedName>
    <definedName name="Low_external" localSheetId="8">#REF!</definedName>
    <definedName name="Low_external" localSheetId="12">#REF!</definedName>
    <definedName name="Low_external" localSheetId="13">#REF!</definedName>
    <definedName name="Low_external">#REF!</definedName>
    <definedName name="Low_fiscal" localSheetId="9">#REF!</definedName>
    <definedName name="Low_fiscal" localSheetId="10">#REF!</definedName>
    <definedName name="Low_fiscal" localSheetId="8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9">#REF!</definedName>
    <definedName name="Low_growth_extended" localSheetId="10">#REF!</definedName>
    <definedName name="Low_growth_extended" localSheetId="8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9">#REF!</definedName>
    <definedName name="Low_growth_summary" localSheetId="10">#REF!</definedName>
    <definedName name="Low_growth_summary" localSheetId="8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9">#REF!</definedName>
    <definedName name="Low_monetary" localSheetId="10">#REF!</definedName>
    <definedName name="Low_monetary" localSheetId="8">#REF!</definedName>
    <definedName name="Low_monetary" localSheetId="12">#REF!</definedName>
    <definedName name="Low_monetary" localSheetId="13">#REF!</definedName>
    <definedName name="Low_monetary">#REF!</definedName>
    <definedName name="Low_real" localSheetId="9">#REF!</definedName>
    <definedName name="Low_real" localSheetId="10">#REF!</definedName>
    <definedName name="Low_real" localSheetId="8">#REF!</definedName>
    <definedName name="Low_real" localSheetId="12">#REF!</definedName>
    <definedName name="Low_real" localSheetId="13">#REF!</definedName>
    <definedName name="Low_real">#REF!</definedName>
    <definedName name="Low_summary" localSheetId="9">#REF!</definedName>
    <definedName name="Low_summary" localSheetId="10">#REF!</definedName>
    <definedName name="Low_summary" localSheetId="8">#REF!</definedName>
    <definedName name="Low_summary" localSheetId="12">#REF!</definedName>
    <definedName name="Low_summary" localSheetId="13">#REF!</definedName>
    <definedName name="Low_summary">#REF!</definedName>
    <definedName name="Lowest_Inter_Bank_Rate">'[67]Inter-Bank'!$M$5</definedName>
    <definedName name="LP" localSheetId="9">#REF!</definedName>
    <definedName name="LP" localSheetId="10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6">#REF!</definedName>
    <definedName name="LP" localSheetId="12">#REF!</definedName>
    <definedName name="LP" localSheetId="13">#REF!</definedName>
    <definedName name="LP">#REF!</definedName>
    <definedName name="LP1A" localSheetId="9">#REF!</definedName>
    <definedName name="LP1A" localSheetId="10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6">#REF!</definedName>
    <definedName name="LP1A" localSheetId="12">#REF!</definedName>
    <definedName name="LP1A" localSheetId="13">#REF!</definedName>
    <definedName name="LP1A">#REF!</definedName>
    <definedName name="LPEperc" localSheetId="9">#REF!</definedName>
    <definedName name="LPEperc" localSheetId="10">#REF!</definedName>
    <definedName name="LPEperc" localSheetId="8">#REF!</definedName>
    <definedName name="LPEperc" localSheetId="3">#REF!</definedName>
    <definedName name="LPEperc" localSheetId="6">#REF!</definedName>
    <definedName name="LPEperc" localSheetId="12">#REF!</definedName>
    <definedName name="LPEperc" localSheetId="13">#REF!</definedName>
    <definedName name="LPEperc">#REF!</definedName>
    <definedName name="LPperc" localSheetId="9">#REF!</definedName>
    <definedName name="LPperc" localSheetId="10">#REF!</definedName>
    <definedName name="LPperc" localSheetId="8">#REF!</definedName>
    <definedName name="LPperc" localSheetId="12">#REF!</definedName>
    <definedName name="LPperc" localSheetId="13">#REF!</definedName>
    <definedName name="LPperc">#REF!</definedName>
    <definedName name="LT" localSheetId="9">#REF!</definedName>
    <definedName name="LT" localSheetId="10">#REF!</definedName>
    <definedName name="LT" localSheetId="8">#REF!</definedName>
    <definedName name="LT" localSheetId="12">#REF!</definedName>
    <definedName name="LT" localSheetId="13">#REF!</definedName>
    <definedName name="LT">#REF!</definedName>
    <definedName name="LTcirr" localSheetId="9">#REF!</definedName>
    <definedName name="LTcirr" localSheetId="10">#REF!</definedName>
    <definedName name="LTcirr" localSheetId="8">#REF!</definedName>
    <definedName name="LTcirr" localSheetId="12">#REF!</definedName>
    <definedName name="LTcirr" localSheetId="13">#REF!</definedName>
    <definedName name="LTcirr">#REF!</definedName>
    <definedName name="LTr" localSheetId="9">#REF!</definedName>
    <definedName name="LTr" localSheetId="10">#REF!</definedName>
    <definedName name="LTr" localSheetId="8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9">#REF!</definedName>
    <definedName name="LUXF" localSheetId="10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6">#REF!</definedName>
    <definedName name="LUXF" localSheetId="12">#REF!</definedName>
    <definedName name="LUXF" localSheetId="13">#REF!</definedName>
    <definedName name="LUXF">#REF!</definedName>
    <definedName name="LUXF1" localSheetId="9">#REF!</definedName>
    <definedName name="LUXF1" localSheetId="10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6">#REF!</definedName>
    <definedName name="LUXF1" localSheetId="12">#REF!</definedName>
    <definedName name="LUXF1" localSheetId="13">#REF!</definedName>
    <definedName name="LUXF1">#REF!</definedName>
    <definedName name="Lyon">[64]Sheet3!$O$1</definedName>
    <definedName name="m">#N/A</definedName>
    <definedName name="MACRO" localSheetId="9">#REF!</definedName>
    <definedName name="MACRO" localSheetId="10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6">#REF!</definedName>
    <definedName name="MACRO" localSheetId="12">#REF!</definedName>
    <definedName name="MACRO" localSheetId="13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9">#REF!</definedName>
    <definedName name="Macro2" localSheetId="10">#REF!</definedName>
    <definedName name="Macro2" localSheetId="8">#REF!</definedName>
    <definedName name="Macro2" localSheetId="3">#REF!</definedName>
    <definedName name="Macro2" localSheetId="6">#REF!</definedName>
    <definedName name="Macro2" localSheetId="12">#REF!</definedName>
    <definedName name="Macro2" localSheetId="13">#REF!</definedName>
    <definedName name="Macro2">#REF!</definedName>
    <definedName name="Macro3" localSheetId="9">#REF!</definedName>
    <definedName name="Macro3" localSheetId="10">#REF!</definedName>
    <definedName name="Macro3" localSheetId="8">#REF!</definedName>
    <definedName name="Macro3" localSheetId="12">#REF!</definedName>
    <definedName name="Macro3" localSheetId="13">#REF!</definedName>
    <definedName name="Macro3">#REF!</definedName>
    <definedName name="Macro5" localSheetId="9">#REF!</definedName>
    <definedName name="Macro5" localSheetId="10">#REF!</definedName>
    <definedName name="Macro5" localSheetId="8">#REF!</definedName>
    <definedName name="Macro5" localSheetId="12">#REF!</definedName>
    <definedName name="Macro5" localSheetId="13">#REF!</definedName>
    <definedName name="Macro5">#REF!</definedName>
    <definedName name="Macro6" localSheetId="9">#REF!</definedName>
    <definedName name="Macro6" localSheetId="10">#REF!</definedName>
    <definedName name="Macro6" localSheetId="8">#REF!</definedName>
    <definedName name="Macro6" localSheetId="12">#REF!</definedName>
    <definedName name="Macro6" localSheetId="13">#REF!</definedName>
    <definedName name="Macro6">#REF!</definedName>
    <definedName name="MACROINPUT" localSheetId="9">#REF!</definedName>
    <definedName name="MACROINPUT" localSheetId="10">#REF!</definedName>
    <definedName name="MACROINPUT" localSheetId="8">#REF!</definedName>
    <definedName name="MACROINPUT" localSheetId="12">#REF!</definedName>
    <definedName name="MACROINPUT" localSheetId="13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9">#REF!</definedName>
    <definedName name="MALAX" localSheetId="10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6">#REF!</definedName>
    <definedName name="MALAX" localSheetId="12">#REF!</definedName>
    <definedName name="MALAX" localSheetId="13">#REF!</definedName>
    <definedName name="MALAX">#REF!</definedName>
    <definedName name="MALAX1" localSheetId="9">#REF!</definedName>
    <definedName name="MALAX1" localSheetId="10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6">#REF!</definedName>
    <definedName name="MALAX1" localSheetId="12">#REF!</definedName>
    <definedName name="MALAX1" localSheetId="13">#REF!</definedName>
    <definedName name="MALAX1">#REF!</definedName>
    <definedName name="Malaysia" localSheetId="9">#REF!</definedName>
    <definedName name="Malaysia" localSheetId="10">#REF!</definedName>
    <definedName name="Malaysia" localSheetId="8">#REF!</definedName>
    <definedName name="Malaysia" localSheetId="3">#REF!</definedName>
    <definedName name="Malaysia" localSheetId="6">#REF!</definedName>
    <definedName name="Malaysia" localSheetId="12">#REF!</definedName>
    <definedName name="Malaysia" localSheetId="13">#REF!</definedName>
    <definedName name="Malaysia">#REF!</definedName>
    <definedName name="MANUAL" localSheetId="9">#REF!</definedName>
    <definedName name="MANUAL" localSheetId="10">#REF!</definedName>
    <definedName name="MANUAL" localSheetId="8">#REF!</definedName>
    <definedName name="MANUAL" localSheetId="12">#REF!</definedName>
    <definedName name="MANUAL" localSheetId="13">#REF!</definedName>
    <definedName name="MANUAL">#REF!</definedName>
    <definedName name="mapa1" localSheetId="9">#REF!</definedName>
    <definedName name="mapa1" localSheetId="10">#REF!</definedName>
    <definedName name="mapa1" localSheetId="8">#REF!</definedName>
    <definedName name="mapa1" localSheetId="12">#REF!</definedName>
    <definedName name="mapa1" localSheetId="13">#REF!</definedName>
    <definedName name="mapa1">#REF!</definedName>
    <definedName name="mapa2" localSheetId="9">#REF!</definedName>
    <definedName name="mapa2" localSheetId="10">#REF!</definedName>
    <definedName name="mapa2" localSheetId="8">#REF!</definedName>
    <definedName name="mapa2" localSheetId="12">#REF!</definedName>
    <definedName name="mapa2" localSheetId="13">#REF!</definedName>
    <definedName name="mapa2">#REF!</definedName>
    <definedName name="mar" localSheetId="9">[22]Programa!#REF!</definedName>
    <definedName name="mar" localSheetId="10">[22]Programa!#REF!</definedName>
    <definedName name="mar" localSheetId="8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9">#REF!</definedName>
    <definedName name="MAR._89" localSheetId="10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6">#REF!</definedName>
    <definedName name="MAR._89" localSheetId="12">#REF!</definedName>
    <definedName name="MAR._89" localSheetId="13">#REF!</definedName>
    <definedName name="MAR._89">#REF!</definedName>
    <definedName name="Maturity_IDA">[98]NPV!$B$26</definedName>
    <definedName name="Maturity_IDA1" localSheetId="9">#REF!</definedName>
    <definedName name="Maturity_IDA1" localSheetId="10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8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6">[98]NPV!#REF!</definedName>
    <definedName name="Maturity_NC">[98]NPV!#REF!</definedName>
    <definedName name="may" localSheetId="9">[22]Programa!#REF!</definedName>
    <definedName name="may" localSheetId="10">[22]Programa!#REF!</definedName>
    <definedName name="may" localSheetId="8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6">[22]Programa!#REF!</definedName>
    <definedName name="may">[22]Programa!#REF!</definedName>
    <definedName name="MAY._89" localSheetId="9">#REF!</definedName>
    <definedName name="MAY._89" localSheetId="10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6">#REF!</definedName>
    <definedName name="MAY._89" localSheetId="12">#REF!</definedName>
    <definedName name="MAY._89" localSheetId="13">#REF!</definedName>
    <definedName name="MAY._89">#REF!</definedName>
    <definedName name="MCPI" localSheetId="9">#REF!</definedName>
    <definedName name="MCPI" localSheetId="10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6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10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6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10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6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10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6">#REF!</definedName>
    <definedName name="MCV_T1" localSheetId="12">#REF!</definedName>
    <definedName name="MCV_T1" localSheetId="13">#REF!</definedName>
    <definedName name="MCV_T1">#REF!</definedName>
    <definedName name="mdavila" localSheetId="9">#REF!</definedName>
    <definedName name="mdavila" localSheetId="10">#REF!</definedName>
    <definedName name="mdavila" localSheetId="8">#REF!</definedName>
    <definedName name="mdavila" localSheetId="3">#REF!</definedName>
    <definedName name="mdavila" localSheetId="6">#REF!</definedName>
    <definedName name="mdavila" localSheetId="12">#REF!</definedName>
    <definedName name="mdavila" localSheetId="13">#REF!</definedName>
    <definedName name="mdavila">#REF!</definedName>
    <definedName name="me" localSheetId="9">[22]Programa!#REF!</definedName>
    <definedName name="me" localSheetId="10">[22]Programa!#REF!</definedName>
    <definedName name="me" localSheetId="8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6">[22]Programa!#REF!</definedName>
    <definedName name="me">[22]Programa!#REF!</definedName>
    <definedName name="Mecon">'[86]graf 1'!$A$3:$C$28</definedName>
    <definedName name="MEDTERM" localSheetId="9">#REF!</definedName>
    <definedName name="MEDTERM" localSheetId="10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6">#REF!</definedName>
    <definedName name="MEDTERM" localSheetId="12">#REF!</definedName>
    <definedName name="MEDTERM" localSheetId="13">#REF!</definedName>
    <definedName name="MEDTERM">#REF!</definedName>
    <definedName name="MENORES" localSheetId="9">#REF!</definedName>
    <definedName name="MENORES" localSheetId="10">#REF!</definedName>
    <definedName name="MENORES" localSheetId="8">#REF!</definedName>
    <definedName name="MENORES" localSheetId="3">#REF!</definedName>
    <definedName name="MENORES" localSheetId="6">#REF!</definedName>
    <definedName name="MENORES" localSheetId="12">#REF!</definedName>
    <definedName name="MENORES" localSheetId="13">#REF!</definedName>
    <definedName name="MENORES">#REF!</definedName>
    <definedName name="Meses">[123]Codigos!$A$14:$B$25</definedName>
    <definedName name="MEX" localSheetId="9">#REF!</definedName>
    <definedName name="MEX" localSheetId="10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6">#REF!</definedName>
    <definedName name="MEX" localSheetId="12">#REF!</definedName>
    <definedName name="MEX" localSheetId="13">#REF!</definedName>
    <definedName name="MEX">#REF!</definedName>
    <definedName name="MFISCAL" localSheetId="8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6">'[39]Annual Raw Data'!#REF!</definedName>
    <definedName name="MFISCAL">'[39]Annual Raw Data'!#REF!</definedName>
    <definedName name="mflowsa" localSheetId="5">[17]!mflowsa</definedName>
    <definedName name="mflowsa" localSheetId="8">[17]!mflowsa</definedName>
    <definedName name="mflowsa" localSheetId="0">#REF!</definedName>
    <definedName name="mflowsa" localSheetId="1">#REF!</definedName>
    <definedName name="mflowsa" localSheetId="11">[17]!mflowsa</definedName>
    <definedName name="mflowsa" localSheetId="13">[17]!mflowsa</definedName>
    <definedName name="mflowsa">[17]!mflowsa</definedName>
    <definedName name="mflowsq" localSheetId="5">[17]!mflowsq</definedName>
    <definedName name="mflowsq" localSheetId="8">[17]!mflowsq</definedName>
    <definedName name="mflowsq" localSheetId="0">#REF!</definedName>
    <definedName name="mflowsq" localSheetId="1">#REF!</definedName>
    <definedName name="mflowsq" localSheetId="11">[17]!mflowsq</definedName>
    <definedName name="mflowsq" localSheetId="13">[17]!mflowsq</definedName>
    <definedName name="mflowsq">[17]!mflowsq</definedName>
    <definedName name="MICRO" localSheetId="9">#REF!</definedName>
    <definedName name="MICRO" localSheetId="10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6">#REF!</definedName>
    <definedName name="MICRO" localSheetId="12">#REF!</definedName>
    <definedName name="MICRO" localSheetId="13">#REF!</definedName>
    <definedName name="MICRO">#REF!</definedName>
    <definedName name="MIDDLE" localSheetId="9">#REF!</definedName>
    <definedName name="MIDDLE" localSheetId="10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6">#REF!</definedName>
    <definedName name="MIDDLE" localSheetId="12">#REF!</definedName>
    <definedName name="MIDDLE" localSheetId="13">#REF!</definedName>
    <definedName name="MIDDLE">#REF!</definedName>
    <definedName name="Million_b_d">[65]nonopec!$D$426:$D$426</definedName>
    <definedName name="MINISTÉRIO_DA_PREVIDÊNCIA_E_ASSISTÊNCIA_SOCIAL" localSheetId="9">#REF!</definedName>
    <definedName name="MINISTÉRIO_DA_PREVIDÊNCIA_E_ASSISTÊNCIA_SOCIAL" localSheetId="10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9">#REF!</definedName>
    <definedName name="MIRIAMA" localSheetId="10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6">#REF!</definedName>
    <definedName name="MIRIAMA" localSheetId="12">#REF!</definedName>
    <definedName name="MIRIAMA" localSheetId="13">#REF!</definedName>
    <definedName name="MIRIAMA">#REF!</definedName>
    <definedName name="MIRIAMB" localSheetId="9">#REF!</definedName>
    <definedName name="MIRIAMB" localSheetId="10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6">#REF!</definedName>
    <definedName name="MIRIAMB" localSheetId="12">#REF!</definedName>
    <definedName name="MIRIAMB" localSheetId="13">#REF!</definedName>
    <definedName name="MIRIAMB">#REF!</definedName>
    <definedName name="MISC3" localSheetId="9">#REF!</definedName>
    <definedName name="MISC3" localSheetId="10">#REF!</definedName>
    <definedName name="MISC3" localSheetId="8">#REF!</definedName>
    <definedName name="MISC3" localSheetId="12">#REF!</definedName>
    <definedName name="MISC3" localSheetId="13">#REF!</definedName>
    <definedName name="MISC3">#REF!</definedName>
    <definedName name="MISC4">[19]OUTPUT!#REF!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9">#REF!</definedName>
    <definedName name="MNDATES" localSheetId="10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6">#REF!</definedName>
    <definedName name="MNDATES" localSheetId="12">#REF!</definedName>
    <definedName name="MNDATES" localSheetId="13">#REF!</definedName>
    <definedName name="MNDATES">#REF!</definedName>
    <definedName name="MNP" localSheetId="8">[58]BCP!#REF!</definedName>
    <definedName name="MNP" localSheetId="0">#REF!</definedName>
    <definedName name="MNP" localSheetId="1">#REF!</definedName>
    <definedName name="MNP" localSheetId="6">[58]BCP!#REF!</definedName>
    <definedName name="MNP">[58]BCP!#REF!</definedName>
    <definedName name="Módulo2.completo">#N/A</definedName>
    <definedName name="MON_SM" localSheetId="9">#REF!</definedName>
    <definedName name="MON_SM" localSheetId="10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6">#REF!</definedName>
    <definedName name="MON_SM" localSheetId="12">#REF!</definedName>
    <definedName name="MON_SM" localSheetId="13">#REF!</definedName>
    <definedName name="MON_SM">#REF!</definedName>
    <definedName name="MONF_SM" localSheetId="9">#REF!</definedName>
    <definedName name="MONF_SM" localSheetId="10">#REF!</definedName>
    <definedName name="MONF_SM" localSheetId="8">#REF!</definedName>
    <definedName name="MONF_SM" localSheetId="3">#REF!</definedName>
    <definedName name="MONF_SM" localSheetId="6">#REF!</definedName>
    <definedName name="MONF_SM" localSheetId="12">#REF!</definedName>
    <definedName name="MONF_SM" localSheetId="13">#REF!</definedName>
    <definedName name="MONF_SM">#REF!</definedName>
    <definedName name="Month" localSheetId="9">#REF!</definedName>
    <definedName name="Month" localSheetId="10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6">#REF!</definedName>
    <definedName name="Month" localSheetId="12">#REF!</definedName>
    <definedName name="Month" localSheetId="13">#REF!</definedName>
    <definedName name="Month">#REF!</definedName>
    <definedName name="MonthIndex" localSheetId="9">#REF!</definedName>
    <definedName name="MonthIndex" localSheetId="10">#REF!</definedName>
    <definedName name="MonthIndex" localSheetId="8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[83]CPI!$A$403:$N$559</definedName>
    <definedName name="MONTHS">[78]MONTHLY!$BV$3:$CG$3</definedName>
    <definedName name="MONY" localSheetId="9">#REF!</definedName>
    <definedName name="MONY" localSheetId="10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6">#REF!</definedName>
    <definedName name="MONY" localSheetId="12">#REF!</definedName>
    <definedName name="MONY" localSheetId="13">#REF!</definedName>
    <definedName name="MONY">#REF!</definedName>
    <definedName name="moodys" localSheetId="8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6">'[124]Credit ratings on 1st issues'!#REF!</definedName>
    <definedName name="moodys">'[124]Credit ratings on 1st issues'!#REF!</definedName>
    <definedName name="MPETROLEO" localSheetId="9">#REF!</definedName>
    <definedName name="MPETROLEO" localSheetId="10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12">#REF!</definedName>
    <definedName name="MPETROLEO" localSheetId="13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5">[17]!mstocksa</definedName>
    <definedName name="mstocksa" localSheetId="8">[17]!mstocksa</definedName>
    <definedName name="mstocksa" localSheetId="0">#REF!</definedName>
    <definedName name="mstocksa" localSheetId="1">#REF!</definedName>
    <definedName name="mstocksa" localSheetId="11">[17]!mstocksa</definedName>
    <definedName name="mstocksa" localSheetId="13">[17]!mstocksa</definedName>
    <definedName name="mstocksa">[17]!mstocksa</definedName>
    <definedName name="mstocksq" localSheetId="5">[17]!mstocksq</definedName>
    <definedName name="mstocksq" localSheetId="8">[17]!mstocksq</definedName>
    <definedName name="mstocksq" localSheetId="0">#REF!</definedName>
    <definedName name="mstocksq" localSheetId="1">#REF!</definedName>
    <definedName name="mstocksq" localSheetId="11">[17]!mstocksq</definedName>
    <definedName name="mstocksq" localSheetId="13">[17]!mstocksq</definedName>
    <definedName name="mstocksq">[17]!mstocksq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10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6">#REF!</definedName>
    <definedName name="MUNI96" localSheetId="12">#REF!</definedName>
    <definedName name="MUNI96" localSheetId="13">#REF!</definedName>
    <definedName name="MUNI96">#REF!</definedName>
    <definedName name="Municipios" localSheetId="9">#REF!</definedName>
    <definedName name="Municipios" localSheetId="10">#REF!</definedName>
    <definedName name="Municipios" localSheetId="8">#REF!</definedName>
    <definedName name="Municipios" localSheetId="3">#REF!</definedName>
    <definedName name="Municipios" localSheetId="6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9">#REF!</definedName>
    <definedName name="names_w" localSheetId="10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6">#REF!</definedName>
    <definedName name="names_w" localSheetId="12">#REF!</definedName>
    <definedName name="names_w" localSheetId="13">#REF!</definedName>
    <definedName name="names_w">#REF!</definedName>
    <definedName name="NC_R" localSheetId="9">[56]Q1!#REF!</definedName>
    <definedName name="NC_R" localSheetId="10">[56]Q1!#REF!</definedName>
    <definedName name="NC_R" localSheetId="8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6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9">#REF!</definedName>
    <definedName name="NE" localSheetId="10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6">#REF!</definedName>
    <definedName name="NE" localSheetId="12">#REF!</definedName>
    <definedName name="NE" localSheetId="13">#REF!</definedName>
    <definedName name="NE">#REF!</definedName>
    <definedName name="NECESSIDADE_DE_FINANCIAMENTO" localSheetId="9">#REF!</definedName>
    <definedName name="NECESSIDADE_DE_FINANCIAMENTO" localSheetId="10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9">#REF!</definedName>
    <definedName name="NEperc" localSheetId="10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6">#REF!</definedName>
    <definedName name="NEperc" localSheetId="12">#REF!</definedName>
    <definedName name="NEperc" localSheetId="13">#REF!</definedName>
    <definedName name="NEperc">#REF!</definedName>
    <definedName name="Netherlands_wt">'[66]OECD wgt'!$B$26</definedName>
    <definedName name="new" localSheetId="9">#REF!</definedName>
    <definedName name="new" localSheetId="10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6">#REF!</definedName>
    <definedName name="new" localSheetId="12">#REF!</definedName>
    <definedName name="new" localSheetId="13">#REF!</definedName>
    <definedName name="new">#REF!</definedName>
    <definedName name="NEWSHEET" localSheetId="9">#REF!</definedName>
    <definedName name="NEWSHEET" localSheetId="10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6">#REF!</definedName>
    <definedName name="NEWSHEET" localSheetId="12">#REF!</definedName>
    <definedName name="NEWSHEET" localSheetId="13">#REF!</definedName>
    <definedName name="NEWSHEET">#REF!</definedName>
    <definedName name="nfa_by_bank" localSheetId="9">#REF!</definedName>
    <definedName name="nfa_by_bank" localSheetId="10">#REF!</definedName>
    <definedName name="nfa_by_bank" localSheetId="8">#REF!</definedName>
    <definedName name="nfa_by_bank" localSheetId="3">#REF!</definedName>
    <definedName name="nfa_by_bank" localSheetId="6">#REF!</definedName>
    <definedName name="nfa_by_bank" localSheetId="12">#REF!</definedName>
    <definedName name="nfa_by_bank" localSheetId="13">#REF!</definedName>
    <definedName name="nfa_by_bank">#REF!</definedName>
    <definedName name="NFB_R" localSheetId="9">[56]Q1!#REF!</definedName>
    <definedName name="NFB_R" localSheetId="10">[56]Q1!#REF!</definedName>
    <definedName name="NFB_R" localSheetId="8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6">[56]Q1!#REF!</definedName>
    <definedName name="NFB_R">[56]Q1!#REF!</definedName>
    <definedName name="NFB_R_GDP" localSheetId="9">[56]Q1!#REF!</definedName>
    <definedName name="NFB_R_GDP" localSheetId="10">[56]Q1!#REF!</definedName>
    <definedName name="NFB_R_GDP" localSheetId="8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6">[56]Q1!#REF!</definedName>
    <definedName name="NFB_R_GDP">[56]Q1!#REF!</definedName>
    <definedName name="NFI">#N/A</definedName>
    <definedName name="NFI_R">#N/A</definedName>
    <definedName name="NFIP" localSheetId="9">#REF!</definedName>
    <definedName name="NFIP" localSheetId="10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6">#REF!</definedName>
    <definedName name="NFIP" localSheetId="12">#REF!</definedName>
    <definedName name="NFIP" localSheetId="13">#REF!</definedName>
    <definedName name="NFIP">#REF!</definedName>
    <definedName name="NFPS_" localSheetId="9">[38]OPS!#REF!</definedName>
    <definedName name="NFPS_" localSheetId="10">[38]OPS!#REF!</definedName>
    <definedName name="NFPS_" localSheetId="8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6">[38]OPS!#REF!</definedName>
    <definedName name="NFPS_">[38]OPS!#REF!</definedName>
    <definedName name="NGDP">#N/A</definedName>
    <definedName name="NGDP_D" localSheetId="9">[56]Q3!#REF!</definedName>
    <definedName name="NGDP_D" localSheetId="10">[56]Q3!#REF!</definedName>
    <definedName name="NGDP_D" localSheetId="8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6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9">#REF!</definedName>
    <definedName name="NGDPA" localSheetId="10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6">#REF!</definedName>
    <definedName name="NGDPA" localSheetId="12">#REF!</definedName>
    <definedName name="NGDPA" localSheetId="13">#REF!</definedName>
    <definedName name="NGDPA">#REF!</definedName>
    <definedName name="NGK" localSheetId="9">#REF!</definedName>
    <definedName name="NGK" localSheetId="10">#REF!</definedName>
    <definedName name="NGK" localSheetId="8">#REF!</definedName>
    <definedName name="NGK" localSheetId="3">#REF!</definedName>
    <definedName name="NGK" localSheetId="6">#REF!</definedName>
    <definedName name="NGK" localSheetId="12">#REF!</definedName>
    <definedName name="NGK" localSheetId="13">#REF!</definedName>
    <definedName name="NGK">#REF!</definedName>
    <definedName name="NGNI" localSheetId="9">#REF!</definedName>
    <definedName name="NGNI" localSheetId="10">#REF!</definedName>
    <definedName name="NGNI" localSheetId="8">#REF!</definedName>
    <definedName name="NGNI" localSheetId="3">#REF!</definedName>
    <definedName name="NGNI" localSheetId="6">#REF!</definedName>
    <definedName name="NGNI" localSheetId="12">#REF!</definedName>
    <definedName name="NGNI" localSheetId="13">#REF!</definedName>
    <definedName name="NGNI">#REF!</definedName>
    <definedName name="NGPXO" localSheetId="9">#REF!</definedName>
    <definedName name="NGPXO" localSheetId="10">#REF!</definedName>
    <definedName name="NGPXO" localSheetId="8">#REF!</definedName>
    <definedName name="NGPXO" localSheetId="12">#REF!</definedName>
    <definedName name="NGPXO" localSheetId="13">#REF!</definedName>
    <definedName name="NGPXO">#REF!</definedName>
    <definedName name="NGPXO_R" localSheetId="9">#REF!</definedName>
    <definedName name="NGPXO_R" localSheetId="10">#REF!</definedName>
    <definedName name="NGPXO_R" localSheetId="8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9">[56]Q2!#REF!</definedName>
    <definedName name="NGSP" localSheetId="10">[56]Q2!#REF!</definedName>
    <definedName name="NGSP" localSheetId="8">[56]Q2!#REF!</definedName>
    <definedName name="NGSP" localSheetId="0">[56]Q2!#REF!</definedName>
    <definedName name="NGSP" localSheetId="1">[56]Q2!#REF!</definedName>
    <definedName name="NGSP">[56]Q2!#REF!</definedName>
    <definedName name="NI" localSheetId="9">[56]Q2!#REF!</definedName>
    <definedName name="NI" localSheetId="10">[56]Q2!#REF!</definedName>
    <definedName name="NI" localSheetId="8">[56]Q2!#REF!</definedName>
    <definedName name="NI" localSheetId="0">[56]Q2!#REF!</definedName>
    <definedName name="NI" localSheetId="1">[56]Q2!#REF!</definedName>
    <definedName name="NI">[56]Q2!#REF!</definedName>
    <definedName name="NI_GDP" localSheetId="9">[56]Q2!#REF!</definedName>
    <definedName name="NI_GDP" localSheetId="10">[56]Q2!#REF!</definedName>
    <definedName name="NI_GDP" localSheetId="8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9">[56]Q2!#REF!</definedName>
    <definedName name="NI_NGDP" localSheetId="10">[56]Q2!#REF!</definedName>
    <definedName name="NI_NGDP" localSheetId="8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9">[56]Q1!#REF!</definedName>
    <definedName name="NI_R" localSheetId="10">[56]Q1!#REF!</definedName>
    <definedName name="NI_R" localSheetId="8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9">[56]Q1!#REF!</definedName>
    <definedName name="NINV_R_GDP" localSheetId="10">[56]Q1!#REF!</definedName>
    <definedName name="NINV_R_GDP" localSheetId="8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9">[5]!njkg</definedName>
    <definedName name="njkg" localSheetId="10">[5]!njkg</definedName>
    <definedName name="njkg" localSheetId="8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0">#REF!</definedName>
    <definedName name="nmBlankRow" localSheetId="1">#REF!</definedName>
    <definedName name="nmBlankRow" localSheetId="6">[126]EDT!#REF!</definedName>
    <definedName name="nmBlankRow">[126]EDT!#REF!</definedName>
    <definedName name="nmColumnHeader">[126]EDT!$3:$3</definedName>
    <definedName name="nmData">[126]EDT!$B$4:$AA$36</definedName>
    <definedName name="NMG" localSheetId="9">#REF!</definedName>
    <definedName name="NMG" localSheetId="10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6">#REF!</definedName>
    <definedName name="NMG" localSheetId="12">#REF!</definedName>
    <definedName name="NMG" localSheetId="13">#REF!</definedName>
    <definedName name="NMG">#REF!</definedName>
    <definedName name="NMG_R" localSheetId="9">#REF!</definedName>
    <definedName name="NMG_R" localSheetId="10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6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8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6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9">[56]Q2!#REF!</definedName>
    <definedName name="NMS" localSheetId="10">[56]Q2!#REF!</definedName>
    <definedName name="NMS" localSheetId="8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6">[56]Q2!#REF!</definedName>
    <definedName name="NMS">[56]Q2!#REF!</definedName>
    <definedName name="NMS_R" localSheetId="9">[56]Q1!#REF!</definedName>
    <definedName name="NMS_R" localSheetId="10">[56]Q1!#REF!</definedName>
    <definedName name="NMS_R" localSheetId="8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6">[56]Q1!#REF!</definedName>
    <definedName name="NMS_R">[56]Q1!#REF!</definedName>
    <definedName name="nmScale" localSheetId="8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6">[126]EDT!#REF!</definedName>
    <definedName name="nmScale">[126]EDT!#REF!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0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6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9">#REF!</definedName>
    <definedName name="Noah" localSheetId="10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6">#REF!</definedName>
    <definedName name="Noah" localSheetId="12">#REF!</definedName>
    <definedName name="Noah" localSheetId="13">#REF!</definedName>
    <definedName name="Noah">#REF!</definedName>
    <definedName name="noclas1" localSheetId="9">#REF!</definedName>
    <definedName name="noclas1" localSheetId="10">#REF!</definedName>
    <definedName name="noclas1" localSheetId="8">#REF!</definedName>
    <definedName name="noclas1" localSheetId="3">#REF!</definedName>
    <definedName name="noclas1" localSheetId="6">#REF!</definedName>
    <definedName name="noclas1" localSheetId="12">#REF!</definedName>
    <definedName name="noclas1" localSheetId="13">#REF!</definedName>
    <definedName name="noclas1">#REF!</definedName>
    <definedName name="noclas2" localSheetId="9">#REF!</definedName>
    <definedName name="noclas2" localSheetId="10">#REF!</definedName>
    <definedName name="noclas2" localSheetId="8">#REF!</definedName>
    <definedName name="noclas2" localSheetId="3">#REF!</definedName>
    <definedName name="noclas2" localSheetId="6">#REF!</definedName>
    <definedName name="noclas2" localSheetId="12">#REF!</definedName>
    <definedName name="noclas2" localSheetId="13">#REF!</definedName>
    <definedName name="noclas2">#REF!</definedName>
    <definedName name="NOCLUB" localSheetId="9">#REF!</definedName>
    <definedName name="NOCLUB" localSheetId="10">#REF!</definedName>
    <definedName name="NOCLUB" localSheetId="8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9">#REF!</definedName>
    <definedName name="NOK" localSheetId="10">#REF!</definedName>
    <definedName name="NOK" localSheetId="8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9">#REF!</definedName>
    <definedName name="NONLEAP" localSheetId="10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6">#REF!</definedName>
    <definedName name="NONLEAP" localSheetId="12">#REF!</definedName>
    <definedName name="NONLEAP" localSheetId="13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9">#REF!</definedName>
    <definedName name="NOTA_EXPLICATIV" localSheetId="10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8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6">[128]UPLOAD!#REF!</definedName>
    <definedName name="Notes">[128]UPLOAD!#REF!</definedName>
    <definedName name="NOTITLES" localSheetId="9">#REF!</definedName>
    <definedName name="NOTITLES" localSheetId="10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6">#REF!</definedName>
    <definedName name="NOTITLES" localSheetId="12">#REF!</definedName>
    <definedName name="NOTITLES" localSheetId="13">#REF!</definedName>
    <definedName name="NOTITLES">#REF!</definedName>
    <definedName name="NOV._89" localSheetId="9">#REF!</definedName>
    <definedName name="NOV._89" localSheetId="10">#REF!</definedName>
    <definedName name="NOV._89" localSheetId="8">#REF!</definedName>
    <definedName name="NOV._89" localSheetId="3">#REF!</definedName>
    <definedName name="NOV._89" localSheetId="6">#REF!</definedName>
    <definedName name="NOV._89" localSheetId="12">#REF!</definedName>
    <definedName name="NOV._89" localSheetId="13">#REF!</definedName>
    <definedName name="NOV._89">#REF!</definedName>
    <definedName name="NSUMMARY">[65]nonopec!$D$157:$AD$204</definedName>
    <definedName name="NTDD_R" localSheetId="9">[56]Q1!#REF!</definedName>
    <definedName name="NTDD_R" localSheetId="10">[56]Q1!#REF!</definedName>
    <definedName name="NTDD_R" localSheetId="8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6">[56]Q1!#REF!</definedName>
    <definedName name="NTDD_R">[56]Q1!#REF!</definedName>
    <definedName name="NTDD_RG" localSheetId="5">[72]!NTDD_RG</definedName>
    <definedName name="NTDD_RG" localSheetId="8">[72]!NTDD_RG</definedName>
    <definedName name="NTDD_RG" localSheetId="0">#REF!</definedName>
    <definedName name="NTDD_RG" localSheetId="1">#REF!</definedName>
    <definedName name="NTDD_RG" localSheetId="11">[72]!NTDD_RG</definedName>
    <definedName name="NTDD_RG" localSheetId="13">[72]!NTDD_RG</definedName>
    <definedName name="NTDD_RG">[72]!NTDD_RG</definedName>
    <definedName name="NX">#N/A</definedName>
    <definedName name="NX_R">#N/A</definedName>
    <definedName name="NXG" localSheetId="9">#REF!</definedName>
    <definedName name="NXG" localSheetId="10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6">#REF!</definedName>
    <definedName name="NXG" localSheetId="12">#REF!</definedName>
    <definedName name="NXG" localSheetId="13">#REF!</definedName>
    <definedName name="NXG">#REF!</definedName>
    <definedName name="NXG_R" localSheetId="9">#REF!</definedName>
    <definedName name="NXG_R" localSheetId="10">#REF!</definedName>
    <definedName name="NXG_R" localSheetId="8">#REF!</definedName>
    <definedName name="NXG_R" localSheetId="3">#REF!</definedName>
    <definedName name="NXG_R" localSheetId="6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9">[56]Q2!#REF!</definedName>
    <definedName name="NXS" localSheetId="10">[56]Q2!#REF!</definedName>
    <definedName name="NXS" localSheetId="8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6">[56]Q2!#REF!</definedName>
    <definedName name="NXS">[56]Q2!#REF!</definedName>
    <definedName name="NXS_R" localSheetId="9">[56]Q1!#REF!</definedName>
    <definedName name="NXS_R" localSheetId="10">[56]Q1!#REF!</definedName>
    <definedName name="NXS_R" localSheetId="8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6">[56]Q1!#REF!</definedName>
    <definedName name="NXS_R">[56]Q1!#REF!</definedName>
    <definedName name="NYEAR2021" localSheetId="9">[89]Nickel!$B$583:$J$583</definedName>
    <definedName name="NYEAR2021" localSheetId="10">[89]Nickel!$B$583:$J$583</definedName>
    <definedName name="NYEAR2021" localSheetId="8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9">[89]Nickel!$K$583:$V$583</definedName>
    <definedName name="NYEAR2022" localSheetId="10">[89]Nickel!$K$583:$V$583</definedName>
    <definedName name="NYEAR2022" localSheetId="8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9">[89]Nickel!$W$583:$AH$583</definedName>
    <definedName name="NYEAR2023" localSheetId="10">[89]Nickel!$W$583:$AH$583</definedName>
    <definedName name="NYEAR2023" localSheetId="8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9">[89]Nickel!$AI$583:$AT$583</definedName>
    <definedName name="NYEAR2024" localSheetId="10">[89]Nickel!$AI$583:$AT$583</definedName>
    <definedName name="NYEAR2024" localSheetId="8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9">[89]Nickel!$AU$583:$BF$583</definedName>
    <definedName name="NYEAR2025" localSheetId="10">[89]Nickel!$AU$583:$BF$583</definedName>
    <definedName name="NYEAR2025" localSheetId="8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10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6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[65]nonopec!$D$1:$AD$28</definedName>
    <definedName name="OECD_Table" localSheetId="9">#REF!</definedName>
    <definedName name="OECD_Table" localSheetId="10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12">#REF!</definedName>
    <definedName name="OECD_Table" localSheetId="13">#REF!</definedName>
    <definedName name="OECD_Table">#REF!</definedName>
    <definedName name="oipio" localSheetId="9" hidden="1">#REF!</definedName>
    <definedName name="oipio" localSheetId="10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8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6" hidden="1">'[90]Fax a enviar'!#REF!</definedName>
    <definedName name="oiulfdgdgh" hidden="1">'[90]Fax a enviar'!#REF!</definedName>
    <definedName name="OK" localSheetId="9">#REF!</definedName>
    <definedName name="OK" localSheetId="10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6">#REF!</definedName>
    <definedName name="OK" localSheetId="12">#REF!</definedName>
    <definedName name="OK" localSheetId="13">#REF!</definedName>
    <definedName name="OK">#REF!</definedName>
    <definedName name="OnShow" localSheetId="5">'[129]SPNF Acuerdo Incl. Int.'!OnShow</definedName>
    <definedName name="OnShow" localSheetId="8">'[129]SPNF Acuerdo Incl. Int.'!OnShow</definedName>
    <definedName name="OnShow" localSheetId="0">#REF!</definedName>
    <definedName name="OnShow" localSheetId="1">#REF!</definedName>
    <definedName name="OnShow" localSheetId="11">'[129]SPNF Acuerdo Incl. Int.'!OnShow</definedName>
    <definedName name="OnShow" localSheetId="13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10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6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10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10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9">#REF!</definedName>
    <definedName name="OPOPOPOPO" localSheetId="10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10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9" hidden="1">#REF!</definedName>
    <definedName name="otra" localSheetId="10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9">#REF!</definedName>
    <definedName name="Otras_Residuales" localSheetId="10">#REF!</definedName>
    <definedName name="Otras_Residuales" localSheetId="8">#REF!</definedName>
    <definedName name="Otras_Residuales" localSheetId="3">#REF!</definedName>
    <definedName name="Otras_Residuales" localSheetId="6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9">#REF!</definedName>
    <definedName name="otras1" localSheetId="10">#REF!</definedName>
    <definedName name="otras1" localSheetId="8">#REF!</definedName>
    <definedName name="otras1" localSheetId="12">#REF!</definedName>
    <definedName name="otras1" localSheetId="13">#REF!</definedName>
    <definedName name="otras1">#REF!</definedName>
    <definedName name="OTRAS96" localSheetId="9">#REF!</definedName>
    <definedName name="OTRAS96" localSheetId="10">#REF!</definedName>
    <definedName name="OTRAS96" localSheetId="8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10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6">#REF!</definedName>
    <definedName name="otros" localSheetId="12">#REF!</definedName>
    <definedName name="otros" localSheetId="13">#REF!</definedName>
    <definedName name="otros">#REF!</definedName>
    <definedName name="OTROS_ORGANISMOS" localSheetId="9">#REF!</definedName>
    <definedName name="OTROS_ORGANISMOS" localSheetId="10">#REF!</definedName>
    <definedName name="OTROS_ORGANISMOS" localSheetId="8">#REF!</definedName>
    <definedName name="OTROS_ORGANISMOS" localSheetId="3">#REF!</definedName>
    <definedName name="OTROS_ORGANISMOS" localSheetId="6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9">#REF!</definedName>
    <definedName name="OTROS_ORGANISMOS_AUTONOMOS" localSheetId="10">#REF!</definedName>
    <definedName name="OTROS_ORGANISMOS_AUTONOMOS" localSheetId="8">#REF!</definedName>
    <definedName name="OTROS_ORGANISMOS_AUTONOMOS" localSheetId="3">#REF!</definedName>
    <definedName name="OTROS_ORGANISMOS_AUTONOMOS" localSheetId="6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9">#REF!</definedName>
    <definedName name="otros2000" localSheetId="10">#REF!</definedName>
    <definedName name="otros2000" localSheetId="8">#REF!</definedName>
    <definedName name="otros2000" localSheetId="12">#REF!</definedName>
    <definedName name="otros2000" localSheetId="13">#REF!</definedName>
    <definedName name="otros2000">#REF!</definedName>
    <definedName name="otros2001" localSheetId="9">#REF!</definedName>
    <definedName name="otros2001" localSheetId="10">#REF!</definedName>
    <definedName name="otros2001" localSheetId="8">#REF!</definedName>
    <definedName name="otros2001" localSheetId="12">#REF!</definedName>
    <definedName name="otros2001" localSheetId="13">#REF!</definedName>
    <definedName name="otros2001">#REF!</definedName>
    <definedName name="otros2002" localSheetId="9">#REF!</definedName>
    <definedName name="otros2002" localSheetId="10">#REF!</definedName>
    <definedName name="otros2002" localSheetId="8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0">#REF!</definedName>
    <definedName name="otros2003" localSheetId="8">#REF!</definedName>
    <definedName name="otros2003" localSheetId="12">#REF!</definedName>
    <definedName name="otros2003" localSheetId="13">#REF!</definedName>
    <definedName name="otros2003">#REF!</definedName>
    <definedName name="otros98" localSheetId="9">[22]Programa!#REF!</definedName>
    <definedName name="otros98" localSheetId="10">[22]Programa!#REF!</definedName>
    <definedName name="otros98" localSheetId="8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9">[22]Programa!#REF!</definedName>
    <definedName name="otros98j" localSheetId="10">[22]Programa!#REF!</definedName>
    <definedName name="otros98j" localSheetId="8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9">#REF!</definedName>
    <definedName name="otros98s" localSheetId="10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6">#REF!</definedName>
    <definedName name="otros98s" localSheetId="12">#REF!</definedName>
    <definedName name="otros98s" localSheetId="13">#REF!</definedName>
    <definedName name="otros98s">#REF!</definedName>
    <definedName name="otros99" localSheetId="9">#REF!</definedName>
    <definedName name="otros99" localSheetId="10">#REF!</definedName>
    <definedName name="otros99" localSheetId="8">#REF!</definedName>
    <definedName name="otros99" localSheetId="3">#REF!</definedName>
    <definedName name="otros99" localSheetId="6">#REF!</definedName>
    <definedName name="otros99" localSheetId="12">#REF!</definedName>
    <definedName name="otros99" localSheetId="13">#REF!</definedName>
    <definedName name="otros99">#REF!</definedName>
    <definedName name="out_red4" localSheetId="9">#REF!</definedName>
    <definedName name="out_red4" localSheetId="10">#REF!</definedName>
    <definedName name="out_red4" localSheetId="8">#REF!</definedName>
    <definedName name="out_red4" localSheetId="3">#REF!</definedName>
    <definedName name="out_red4" localSheetId="6">#REF!</definedName>
    <definedName name="out_red4" localSheetId="12">#REF!</definedName>
    <definedName name="out_red4" localSheetId="13">#REF!</definedName>
    <definedName name="out_red4">#REF!</definedName>
    <definedName name="out_sr3" localSheetId="9">#REF!</definedName>
    <definedName name="out_sr3" localSheetId="10">#REF!</definedName>
    <definedName name="out_sr3" localSheetId="8">#REF!</definedName>
    <definedName name="out_sr3" localSheetId="12">#REF!</definedName>
    <definedName name="out_sr3" localSheetId="13">#REF!</definedName>
    <definedName name="out_sr3">#REF!</definedName>
    <definedName name="OUTDS1" localSheetId="9">#REF!</definedName>
    <definedName name="OUTDS1" localSheetId="10">#REF!</definedName>
    <definedName name="OUTDS1" localSheetId="8">#REF!</definedName>
    <definedName name="OUTDS1" localSheetId="12">#REF!</definedName>
    <definedName name="OUTDS1" localSheetId="13">#REF!</definedName>
    <definedName name="OUTDS1">#REF!</definedName>
    <definedName name="OUTFISC" localSheetId="9">#REF!</definedName>
    <definedName name="OUTFISC" localSheetId="10">#REF!</definedName>
    <definedName name="OUTFISC" localSheetId="8">#REF!</definedName>
    <definedName name="OUTFISC" localSheetId="12">#REF!</definedName>
    <definedName name="OUTFISC" localSheetId="13">#REF!</definedName>
    <definedName name="OUTFISC">#REF!</definedName>
    <definedName name="OUTIMF" localSheetId="9">#REF!</definedName>
    <definedName name="OUTIMF" localSheetId="10">#REF!</definedName>
    <definedName name="OUTIMF" localSheetId="8">#REF!</definedName>
    <definedName name="OUTIMF" localSheetId="12">#REF!</definedName>
    <definedName name="OUTIMF" localSheetId="13">#REF!</definedName>
    <definedName name="OUTIMF">#REF!</definedName>
    <definedName name="OUTMN" localSheetId="9">#REF!</definedName>
    <definedName name="OUTMN" localSheetId="10">#REF!</definedName>
    <definedName name="OUTMN" localSheetId="8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8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8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8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8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8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8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8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8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8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9">#REF!</definedName>
    <definedName name="p2std" localSheetId="10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6">#REF!</definedName>
    <definedName name="p2std" localSheetId="12">#REF!</definedName>
    <definedName name="p2std" localSheetId="13">#REF!</definedName>
    <definedName name="p2std">#REF!</definedName>
    <definedName name="P3_1" localSheetId="9">OFFSET(#REF!,0,0,COUNT(#REF!),1)</definedName>
    <definedName name="P3_1" localSheetId="10">OFFSET(#REF!,0,0,COUNT(#REF!),1)</definedName>
    <definedName name="P3_1" localSheetId="8">OFFSET(#REF!,0,0,COUNT(#REF!),1)</definedName>
    <definedName name="P3_1" localSheetId="3">OFFSET(#REF!,0,0,COUNT(#REF!),1)</definedName>
    <definedName name="P3_1" localSheetId="6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8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8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8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8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8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8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8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8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8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8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8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8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8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8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9">#REF!</definedName>
    <definedName name="PAGINA_01" localSheetId="10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6">#REF!</definedName>
    <definedName name="PAGINA_01" localSheetId="12">#REF!</definedName>
    <definedName name="PAGINA_01" localSheetId="13">#REF!</definedName>
    <definedName name="PAGINA_01">#REF!</definedName>
    <definedName name="PAGINA_01_CONT." localSheetId="9">#REF!</definedName>
    <definedName name="PAGINA_01_CONT." localSheetId="10">#REF!</definedName>
    <definedName name="PAGINA_01_CONT." localSheetId="8">#REF!</definedName>
    <definedName name="PAGINA_01_CONT." localSheetId="3">#REF!</definedName>
    <definedName name="PAGINA_01_CONT." localSheetId="6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9">#REF!</definedName>
    <definedName name="PAGINA_02" localSheetId="10">#REF!</definedName>
    <definedName name="PAGINA_02" localSheetId="8">#REF!</definedName>
    <definedName name="PAGINA_02" localSheetId="3">#REF!</definedName>
    <definedName name="PAGINA_02" localSheetId="6">#REF!</definedName>
    <definedName name="PAGINA_02" localSheetId="12">#REF!</definedName>
    <definedName name="PAGINA_02" localSheetId="13">#REF!</definedName>
    <definedName name="PAGINA_02">#REF!</definedName>
    <definedName name="PAGINA_03" localSheetId="9">#REF!</definedName>
    <definedName name="PAGINA_03" localSheetId="10">#REF!</definedName>
    <definedName name="PAGINA_03" localSheetId="8">#REF!</definedName>
    <definedName name="PAGINA_03" localSheetId="12">#REF!</definedName>
    <definedName name="PAGINA_03" localSheetId="13">#REF!</definedName>
    <definedName name="PAGINA_03">#REF!</definedName>
    <definedName name="PAGINA_04" localSheetId="9">#REF!</definedName>
    <definedName name="PAGINA_04" localSheetId="10">#REF!</definedName>
    <definedName name="PAGINA_04" localSheetId="8">#REF!</definedName>
    <definedName name="PAGINA_04" localSheetId="12">#REF!</definedName>
    <definedName name="PAGINA_04" localSheetId="13">#REF!</definedName>
    <definedName name="PAGINA_04">#REF!</definedName>
    <definedName name="PAGINA_05" localSheetId="9">#REF!</definedName>
    <definedName name="PAGINA_05" localSheetId="10">#REF!</definedName>
    <definedName name="PAGINA_05" localSheetId="8">#REF!</definedName>
    <definedName name="PAGINA_05" localSheetId="12">#REF!</definedName>
    <definedName name="PAGINA_05" localSheetId="13">#REF!</definedName>
    <definedName name="PAGINA_05">#REF!</definedName>
    <definedName name="PAGINA_06" localSheetId="9">#REF!</definedName>
    <definedName name="PAGINA_06" localSheetId="10">#REF!</definedName>
    <definedName name="PAGINA_06" localSheetId="8">#REF!</definedName>
    <definedName name="PAGINA_06" localSheetId="12">#REF!</definedName>
    <definedName name="PAGINA_06" localSheetId="13">#REF!</definedName>
    <definedName name="PAGINA_06">#REF!</definedName>
    <definedName name="PAGINA_06_CONT." localSheetId="9">#REF!</definedName>
    <definedName name="PAGINA_06_CONT." localSheetId="10">#REF!</definedName>
    <definedName name="PAGINA_06_CONT." localSheetId="8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9">#REF!</definedName>
    <definedName name="PAGINA_07" localSheetId="10">#REF!</definedName>
    <definedName name="PAGINA_07" localSheetId="8">#REF!</definedName>
    <definedName name="PAGINA_07" localSheetId="12">#REF!</definedName>
    <definedName name="PAGINA_07" localSheetId="13">#REF!</definedName>
    <definedName name="PAGINA_07">#REF!</definedName>
    <definedName name="PAGINA_08" localSheetId="9">#REF!</definedName>
    <definedName name="PAGINA_08" localSheetId="10">#REF!</definedName>
    <definedName name="PAGINA_08" localSheetId="8">#REF!</definedName>
    <definedName name="PAGINA_08" localSheetId="12">#REF!</definedName>
    <definedName name="PAGINA_08" localSheetId="13">#REF!</definedName>
    <definedName name="PAGINA_08">#REF!</definedName>
    <definedName name="PAGINA_09" localSheetId="9">#REF!</definedName>
    <definedName name="PAGINA_09" localSheetId="10">#REF!</definedName>
    <definedName name="PAGINA_09" localSheetId="8">#REF!</definedName>
    <definedName name="PAGINA_09" localSheetId="12">#REF!</definedName>
    <definedName name="PAGINA_09" localSheetId="13">#REF!</definedName>
    <definedName name="PAGINA_09">#REF!</definedName>
    <definedName name="PAGINA_10" localSheetId="9">#REF!</definedName>
    <definedName name="PAGINA_10" localSheetId="10">#REF!</definedName>
    <definedName name="PAGINA_10" localSheetId="8">#REF!</definedName>
    <definedName name="PAGINA_10" localSheetId="12">#REF!</definedName>
    <definedName name="PAGINA_10" localSheetId="13">#REF!</definedName>
    <definedName name="PAGINA_10">#REF!</definedName>
    <definedName name="PAGINA_11" localSheetId="9">#REF!</definedName>
    <definedName name="PAGINA_11" localSheetId="10">#REF!</definedName>
    <definedName name="PAGINA_11" localSheetId="8">#REF!</definedName>
    <definedName name="PAGINA_11" localSheetId="12">#REF!</definedName>
    <definedName name="PAGINA_11" localSheetId="13">#REF!</definedName>
    <definedName name="PAGINA_11">#REF!</definedName>
    <definedName name="PAGINA_12" localSheetId="9">#REF!</definedName>
    <definedName name="PAGINA_12" localSheetId="10">#REF!</definedName>
    <definedName name="PAGINA_12" localSheetId="8">#REF!</definedName>
    <definedName name="PAGINA_12" localSheetId="12">#REF!</definedName>
    <definedName name="PAGINA_12" localSheetId="13">#REF!</definedName>
    <definedName name="PAGINA_12">#REF!</definedName>
    <definedName name="Pan_Bancario_50G" localSheetId="9">#REF!</definedName>
    <definedName name="Pan_Bancario_50G" localSheetId="10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9">#REF!</definedName>
    <definedName name="PARAMETROS" localSheetId="10">#REF!</definedName>
    <definedName name="PARAMETROS" localSheetId="8">#REF!</definedName>
    <definedName name="PARAMETROS" localSheetId="12">#REF!</definedName>
    <definedName name="PARAMETROS" localSheetId="13">#REF!</definedName>
    <definedName name="PARAMETROS">#REF!</definedName>
    <definedName name="Parmeshwar" localSheetId="9">[80]E!$AJ$98:$AX$115</definedName>
    <definedName name="Parmeshwar" localSheetId="10">[80]E!$AJ$98:$AX$115</definedName>
    <definedName name="Parmeshwar" localSheetId="8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9">[130]SPNF!#REF!</definedName>
    <definedName name="PARTIDA" localSheetId="10">[130]SPNF!#REF!</definedName>
    <definedName name="PARTIDA" localSheetId="8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6">[130]SPNF!#REF!</definedName>
    <definedName name="PARTIDA">[130]SPNF!#REF!</definedName>
    <definedName name="PAS" localSheetId="9">#REF!</definedName>
    <definedName name="PAS" localSheetId="10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6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9">#REF!</definedName>
    <definedName name="Pave" localSheetId="10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6">#REF!</definedName>
    <definedName name="Pave" localSheetId="12">#REF!</definedName>
    <definedName name="Pave" localSheetId="13">#REF!</definedName>
    <definedName name="Pave">#REF!</definedName>
    <definedName name="PAYCAP" localSheetId="9">#REF!</definedName>
    <definedName name="PAYCAP" localSheetId="10">#REF!</definedName>
    <definedName name="PAYCAP" localSheetId="8">#REF!</definedName>
    <definedName name="PAYCAP" localSheetId="3">#REF!</definedName>
    <definedName name="PAYCAP" localSheetId="6">#REF!</definedName>
    <definedName name="PAYCAP" localSheetId="12">#REF!</definedName>
    <definedName name="PAYCAP" localSheetId="13">#REF!</definedName>
    <definedName name="PAYCAP">#REF!</definedName>
    <definedName name="Paym_Cap" localSheetId="9">#REF!</definedName>
    <definedName name="Paym_Cap" localSheetId="10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6">#REF!</definedName>
    <definedName name="Paym_Cap" localSheetId="12">#REF!</definedName>
    <definedName name="Paym_Cap" localSheetId="13">#REF!</definedName>
    <definedName name="Paym_Cap">#REF!</definedName>
    <definedName name="pchBM" localSheetId="9">#REF!</definedName>
    <definedName name="pchBM" localSheetId="10">#REF!</definedName>
    <definedName name="pchBM" localSheetId="8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9">#REF!</definedName>
    <definedName name="pchBMG" localSheetId="10">#REF!</definedName>
    <definedName name="pchBMG" localSheetId="8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9">#REF!</definedName>
    <definedName name="pchBX" localSheetId="10">#REF!</definedName>
    <definedName name="pchBX" localSheetId="8">#REF!</definedName>
    <definedName name="pchBX" localSheetId="12">#REF!</definedName>
    <definedName name="pchBX" localSheetId="13">#REF!</definedName>
    <definedName name="pchBX">#REF!</definedName>
    <definedName name="pchBXG" localSheetId="9">#REF!</definedName>
    <definedName name="pchBXG" localSheetId="10">#REF!</definedName>
    <definedName name="pchBXG" localSheetId="8">#REF!</definedName>
    <definedName name="pchBXG" localSheetId="12">#REF!</definedName>
    <definedName name="pchBXG" localSheetId="13">#REF!</definedName>
    <definedName name="pchBXG">#REF!</definedName>
    <definedName name="pchNM_R" localSheetId="9">[56]Q1!#REF!</definedName>
    <definedName name="pchNM_R" localSheetId="10">[56]Q1!#REF!</definedName>
    <definedName name="pchNM_R" localSheetId="8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9">[56]Q1!#REF!</definedName>
    <definedName name="pchNMG_R" localSheetId="10">[56]Q1!#REF!</definedName>
    <definedName name="pchNMG_R" localSheetId="8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9">[56]Q1!#REF!</definedName>
    <definedName name="pchNX_R" localSheetId="10">[56]Q1!#REF!</definedName>
    <definedName name="pchNX_R" localSheetId="8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9">[56]Q1!#REF!</definedName>
    <definedName name="pchNXG_R" localSheetId="10">[56]Q1!#REF!</definedName>
    <definedName name="pchNXG_R" localSheetId="8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9">#REF!</definedName>
    <definedName name="PCPI" localSheetId="10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6">#REF!</definedName>
    <definedName name="PCPI" localSheetId="12">#REF!</definedName>
    <definedName name="PCPI" localSheetId="13">#REF!</definedName>
    <definedName name="PCPI">#REF!</definedName>
    <definedName name="PCPIE" localSheetId="9">#REF!</definedName>
    <definedName name="PCPIE" localSheetId="10">#REF!</definedName>
    <definedName name="PCPIE" localSheetId="8">#REF!</definedName>
    <definedName name="PCPIE" localSheetId="3">#REF!</definedName>
    <definedName name="PCPIE" localSheetId="6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9">#REF!</definedName>
    <definedName name="PEACEAGR" localSheetId="10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6">#REF!</definedName>
    <definedName name="PEACEAGR" localSheetId="12">#REF!</definedName>
    <definedName name="PEACEAGR" localSheetId="13">#REF!</definedName>
    <definedName name="PEACEAGR">#REF!</definedName>
    <definedName name="PERE96" localSheetId="9">#REF!</definedName>
    <definedName name="PERE96" localSheetId="10">#REF!</definedName>
    <definedName name="PERE96" localSheetId="8">#REF!</definedName>
    <definedName name="PERE96" localSheetId="3">#REF!</definedName>
    <definedName name="PERE96" localSheetId="6">#REF!</definedName>
    <definedName name="PERE96" localSheetId="12">#REF!</definedName>
    <definedName name="PERE96" localSheetId="13">#REF!</definedName>
    <definedName name="PERE96">#REF!</definedName>
    <definedName name="Petroecuador" localSheetId="9">#REF!</definedName>
    <definedName name="Petroecuador" localSheetId="10">#REF!</definedName>
    <definedName name="Petroecuador" localSheetId="8">#REF!</definedName>
    <definedName name="Petroecuador" localSheetId="3">#REF!</definedName>
    <definedName name="Petroecuador" localSheetId="6">#REF!</definedName>
    <definedName name="Petroecuador" localSheetId="12">#REF!</definedName>
    <definedName name="Petroecuador" localSheetId="13">#REF!</definedName>
    <definedName name="Petroecuador">#REF!</definedName>
    <definedName name="PEX">[84]SUPUESTOS!A$14</definedName>
    <definedName name="PF" localSheetId="9">#REF!</definedName>
    <definedName name="PF" localSheetId="10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6">#REF!</definedName>
    <definedName name="PF" localSheetId="12">#REF!</definedName>
    <definedName name="PF" localSheetId="13">#REF!</definedName>
    <definedName name="PF">#REF!</definedName>
    <definedName name="PFP" localSheetId="9">#REF!</definedName>
    <definedName name="PFP" localSheetId="10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6">#REF!</definedName>
    <definedName name="PFP" localSheetId="12">#REF!</definedName>
    <definedName name="PFP" localSheetId="13">#REF!</definedName>
    <definedName name="PFP">#REF!</definedName>
    <definedName name="pfp_table1" localSheetId="9">#REF!</definedName>
    <definedName name="pfp_table1" localSheetId="10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12">#REF!</definedName>
    <definedName name="pfp_table1" localSheetId="13">#REF!</definedName>
    <definedName name="pfp_table1">#REF!</definedName>
    <definedName name="pib" localSheetId="9">#REF!</definedName>
    <definedName name="pib" localSheetId="10">#REF!</definedName>
    <definedName name="pib" localSheetId="8">#REF!</definedName>
    <definedName name="pib" localSheetId="12">#REF!</definedName>
    <definedName name="pib" localSheetId="13">#REF!</definedName>
    <definedName name="pib">#REF!</definedName>
    <definedName name="pib_int" localSheetId="9">#REF!</definedName>
    <definedName name="pib_int" localSheetId="10">#REF!</definedName>
    <definedName name="pib_int" localSheetId="8">#REF!</definedName>
    <definedName name="pib_int" localSheetId="12">#REF!</definedName>
    <definedName name="pib_int" localSheetId="13">#REF!</definedName>
    <definedName name="pib_int">#REF!</definedName>
    <definedName name="pib98j" localSheetId="9">[22]Programa!#REF!</definedName>
    <definedName name="pib98j" localSheetId="10">[22]Programa!#REF!</definedName>
    <definedName name="pib98j" localSheetId="8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6">[22]Programa!#REF!</definedName>
    <definedName name="pib98j">[22]Programa!#REF!</definedName>
    <definedName name="pib98s" localSheetId="9">[22]Programa!#REF!</definedName>
    <definedName name="pib98s" localSheetId="10">[22]Programa!#REF!</definedName>
    <definedName name="pib98s" localSheetId="8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6">[22]Programa!#REF!</definedName>
    <definedName name="pib98s">[22]Programa!#REF!</definedName>
    <definedName name="PIBMENSAL" localSheetId="9">#REF!</definedName>
    <definedName name="PIBMENSAL" localSheetId="10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6">#REF!</definedName>
    <definedName name="PIBMENSAL" localSheetId="12">#REF!</definedName>
    <definedName name="PIBMENSAL" localSheetId="13">#REF!</definedName>
    <definedName name="PIBMENSAL">#REF!</definedName>
    <definedName name="PIBporSECT" localSheetId="9">#REF!</definedName>
    <definedName name="PIBporSECT" localSheetId="10">#REF!</definedName>
    <definedName name="PIBporSECT" localSheetId="8">#REF!</definedName>
    <definedName name="PIBporSECT" localSheetId="3">#REF!</definedName>
    <definedName name="PIBporSECT" localSheetId="6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9">#REF!</definedName>
    <definedName name="PIJIS" localSheetId="10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6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10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6">#REF!</definedName>
    <definedName name="PK" localSheetId="12">#REF!</definedName>
    <definedName name="PK" localSheetId="13">#REF!</definedName>
    <definedName name="PK">#REF!</definedName>
    <definedName name="plame" localSheetId="9">#REF!</definedName>
    <definedName name="plame" localSheetId="10">#REF!</definedName>
    <definedName name="plame" localSheetId="8">#REF!</definedName>
    <definedName name="plame" localSheetId="3">#REF!</definedName>
    <definedName name="plame" localSheetId="6">#REF!</definedName>
    <definedName name="plame" localSheetId="12">#REF!</definedName>
    <definedName name="plame" localSheetId="13">#REF!</definedName>
    <definedName name="plame">#REF!</definedName>
    <definedName name="plame2000" localSheetId="9">#REF!</definedName>
    <definedName name="plame2000" localSheetId="10">#REF!</definedName>
    <definedName name="plame2000" localSheetId="8">#REF!</definedName>
    <definedName name="plame2000" localSheetId="3">#REF!</definedName>
    <definedName name="plame2000" localSheetId="6">#REF!</definedName>
    <definedName name="plame2000" localSheetId="12">#REF!</definedName>
    <definedName name="plame2000" localSheetId="13">#REF!</definedName>
    <definedName name="plame2000">#REF!</definedName>
    <definedName name="plame2001" localSheetId="9">#REF!</definedName>
    <definedName name="plame2001" localSheetId="10">#REF!</definedName>
    <definedName name="plame2001" localSheetId="8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0">#REF!</definedName>
    <definedName name="plame2002" localSheetId="8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0">#REF!</definedName>
    <definedName name="plame2003" localSheetId="8">#REF!</definedName>
    <definedName name="plame2003" localSheetId="12">#REF!</definedName>
    <definedName name="plame2003" localSheetId="13">#REF!</definedName>
    <definedName name="plame2003">#REF!</definedName>
    <definedName name="plame98" localSheetId="9">[22]Programa!#REF!</definedName>
    <definedName name="plame98" localSheetId="10">[22]Programa!#REF!</definedName>
    <definedName name="plame98" localSheetId="8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9">[22]Programa!#REF!</definedName>
    <definedName name="plame98j" localSheetId="10">[22]Programa!#REF!</definedName>
    <definedName name="plame98j" localSheetId="8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9">#REF!</definedName>
    <definedName name="plame98s" localSheetId="10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6">#REF!</definedName>
    <definedName name="plame98s" localSheetId="12">#REF!</definedName>
    <definedName name="plame98s" localSheetId="13">#REF!</definedName>
    <definedName name="plame98s">#REF!</definedName>
    <definedName name="plame99" localSheetId="9">#REF!</definedName>
    <definedName name="plame99" localSheetId="10">#REF!</definedName>
    <definedName name="plame99" localSheetId="8">#REF!</definedName>
    <definedName name="plame99" localSheetId="3">#REF!</definedName>
    <definedName name="plame99" localSheetId="6">#REF!</definedName>
    <definedName name="plame99" localSheetId="12">#REF!</definedName>
    <definedName name="plame99" localSheetId="13">#REF!</definedName>
    <definedName name="plame99">#REF!</definedName>
    <definedName name="PLATA" localSheetId="9">#REF!</definedName>
    <definedName name="PLATA" localSheetId="10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6">#REF!</definedName>
    <definedName name="PLATA" localSheetId="12">#REF!</definedName>
    <definedName name="PLATA" localSheetId="13">#REF!</definedName>
    <definedName name="PLATA">#REF!</definedName>
    <definedName name="plazo" localSheetId="9">#REF!</definedName>
    <definedName name="plazo" localSheetId="10">#REF!</definedName>
    <definedName name="plazo" localSheetId="8">#REF!</definedName>
    <definedName name="plazo" localSheetId="12">#REF!</definedName>
    <definedName name="plazo" localSheetId="13">#REF!</definedName>
    <definedName name="plazo">#REF!</definedName>
    <definedName name="plazo2000" localSheetId="9">#REF!</definedName>
    <definedName name="plazo2000" localSheetId="10">#REF!</definedName>
    <definedName name="plazo2000" localSheetId="8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0">#REF!</definedName>
    <definedName name="plazo2001" localSheetId="8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0">#REF!</definedName>
    <definedName name="plazo2002" localSheetId="8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0">#REF!</definedName>
    <definedName name="plazo2003" localSheetId="8">#REF!</definedName>
    <definedName name="plazo2003" localSheetId="12">#REF!</definedName>
    <definedName name="plazo2003" localSheetId="13">#REF!</definedName>
    <definedName name="plazo2003">#REF!</definedName>
    <definedName name="plazo98" localSheetId="9">[22]Programa!#REF!</definedName>
    <definedName name="plazo98" localSheetId="10">[22]Programa!#REF!</definedName>
    <definedName name="plazo98" localSheetId="8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9">[22]Programa!#REF!</definedName>
    <definedName name="plazo98j" localSheetId="10">[22]Programa!#REF!</definedName>
    <definedName name="plazo98j" localSheetId="8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9">#REF!</definedName>
    <definedName name="plazo98s" localSheetId="10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6">#REF!</definedName>
    <definedName name="plazo98s" localSheetId="12">#REF!</definedName>
    <definedName name="plazo98s" localSheetId="13">#REF!</definedName>
    <definedName name="plazo98s">#REF!</definedName>
    <definedName name="plazo99" localSheetId="9">#REF!</definedName>
    <definedName name="plazo99" localSheetId="10">#REF!</definedName>
    <definedName name="plazo99" localSheetId="8">#REF!</definedName>
    <definedName name="plazo99" localSheetId="3">#REF!</definedName>
    <definedName name="plazo99" localSheetId="6">#REF!</definedName>
    <definedName name="plazo99" localSheetId="12">#REF!</definedName>
    <definedName name="plazo99" localSheetId="13">#REF!</definedName>
    <definedName name="plazo99">#REF!</definedName>
    <definedName name="POLLO" localSheetId="9">#REF!</definedName>
    <definedName name="POLLO" localSheetId="10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6">#REF!</definedName>
    <definedName name="POLLO" localSheetId="12">#REF!</definedName>
    <definedName name="POLLO" localSheetId="13">#REF!</definedName>
    <definedName name="POLLO">#REF!</definedName>
    <definedName name="poooooooooo" localSheetId="8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6" hidden="1">'[90]Fax a enviar'!#REF!</definedName>
    <definedName name="poooooooooo" hidden="1">'[90]Fax a enviar'!#REF!</definedName>
    <definedName name="POPO" localSheetId="9">#REF!</definedName>
    <definedName name="POPO" localSheetId="10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6">#REF!</definedName>
    <definedName name="POPO" localSheetId="12">#REF!</definedName>
    <definedName name="POPO" localSheetId="13">#REF!</definedName>
    <definedName name="POPO">#REF!</definedName>
    <definedName name="PORT" localSheetId="9">#REF!</definedName>
    <definedName name="PORT" localSheetId="10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6">#REF!</definedName>
    <definedName name="PORT" localSheetId="12">#REF!</definedName>
    <definedName name="PORT" localSheetId="13">#REF!</definedName>
    <definedName name="PORT">#REF!</definedName>
    <definedName name="Ports" localSheetId="9">#REF!</definedName>
    <definedName name="Ports" localSheetId="10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6">#REF!</definedName>
    <definedName name="Ports" localSheetId="12">#REF!</definedName>
    <definedName name="Ports" localSheetId="13">#REF!</definedName>
    <definedName name="Ports">#REF!</definedName>
    <definedName name="Portugal_wt">'[66]OECD wgt'!$B$30</definedName>
    <definedName name="posnet2" localSheetId="9">#REF!</definedName>
    <definedName name="posnet2" localSheetId="10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6">#REF!</definedName>
    <definedName name="posnet2" localSheetId="12">#REF!</definedName>
    <definedName name="posnet2" localSheetId="13">#REF!</definedName>
    <definedName name="posnet2">#REF!</definedName>
    <definedName name="POTENCIAL" localSheetId="9">#REF!</definedName>
    <definedName name="POTENCIAL" localSheetId="10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12">#REF!</definedName>
    <definedName name="POTENCIAL" localSheetId="13">#REF!</definedName>
    <definedName name="POTENCIAL">#REF!</definedName>
    <definedName name="PP" localSheetId="9">#REF!</definedName>
    <definedName name="PP" localSheetId="10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6">#REF!</definedName>
    <definedName name="PP" localSheetId="12">#REF!</definedName>
    <definedName name="PP" localSheetId="13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10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10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9">#REF!</definedName>
    <definedName name="Preparar_Reporte" localSheetId="10">#REF!</definedName>
    <definedName name="Preparar_Reporte" localSheetId="8">#REF!</definedName>
    <definedName name="Preparar_Reporte" localSheetId="3">#REF!</definedName>
    <definedName name="Preparar_Reporte" localSheetId="6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8">[65]nonopec!#REF!</definedName>
    <definedName name="PRES1" localSheetId="3">[65]nonopec!#REF!</definedName>
    <definedName name="PRES1" localSheetId="6">[65]nonopec!#REF!</definedName>
    <definedName name="PRES1">[65]nonopec!#REF!</definedName>
    <definedName name="PRES2" localSheetId="8">[65]nonopec!#REF!</definedName>
    <definedName name="PRES2" localSheetId="3">[65]nonopec!#REF!</definedName>
    <definedName name="PRES2" localSheetId="6">[65]nonopec!#REF!</definedName>
    <definedName name="PRES2">[65]nonopec!#REF!</definedName>
    <definedName name="PRES3">[65]nonopec!#REF!</definedName>
    <definedName name="presion" localSheetId="9">#REF!</definedName>
    <definedName name="presion" localSheetId="10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6">#REF!</definedName>
    <definedName name="presion" localSheetId="12">#REF!</definedName>
    <definedName name="presion" localSheetId="13">#REF!</definedName>
    <definedName name="presion">#REF!</definedName>
    <definedName name="PRICE" localSheetId="9">#REF!</definedName>
    <definedName name="PRICE" localSheetId="10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6">#REF!</definedName>
    <definedName name="PRICE" localSheetId="12">#REF!</definedName>
    <definedName name="PRICE" localSheetId="13">#REF!</definedName>
    <definedName name="PRICE">#REF!</definedName>
    <definedName name="PRICETAB" localSheetId="9">#REF!</definedName>
    <definedName name="PRICETAB" localSheetId="10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6">#REF!</definedName>
    <definedName name="PRICETAB" localSheetId="12">#REF!</definedName>
    <definedName name="PRICETAB" localSheetId="13">#REF!</definedName>
    <definedName name="PRICETAB">#REF!</definedName>
    <definedName name="print" localSheetId="9">#REF!</definedName>
    <definedName name="print" localSheetId="10">#REF!</definedName>
    <definedName name="print" localSheetId="8">#REF!</definedName>
    <definedName name="print" localSheetId="12">#REF!</definedName>
    <definedName name="print" localSheetId="13">#REF!</definedName>
    <definedName name="print">#REF!</definedName>
    <definedName name="Print_Area_MI" localSheetId="9">#REF!</definedName>
    <definedName name="Print_Area_MI" localSheetId="10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9">#REF!</definedName>
    <definedName name="Print_Titles_MI" localSheetId="10">#REF!</definedName>
    <definedName name="Print_Titles_MI" localSheetId="8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9">#REF!</definedName>
    <definedName name="Print1" localSheetId="10">#REF!</definedName>
    <definedName name="Print1" localSheetId="8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9">#REF!</definedName>
    <definedName name="PRINTMACRO" localSheetId="10">#REF!</definedName>
    <definedName name="PRINTMACRO" localSheetId="8">#REF!</definedName>
    <definedName name="PRINTMACRO" localSheetId="12">#REF!</definedName>
    <definedName name="PRINTMACRO" localSheetId="13">#REF!</definedName>
    <definedName name="PRINTMACRO">#REF!</definedName>
    <definedName name="PrintThis_Links">[105]Links!$A$1:$F$33</definedName>
    <definedName name="PRIV0" localSheetId="9">#REF!</definedName>
    <definedName name="PRIV0" localSheetId="10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6">#REF!</definedName>
    <definedName name="PRIV0" localSheetId="12">#REF!</definedName>
    <definedName name="PRIV0" localSheetId="13">#REF!</definedName>
    <definedName name="PRIV0">#REF!</definedName>
    <definedName name="PRIV00" localSheetId="9">#REF!</definedName>
    <definedName name="PRIV00" localSheetId="10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6">#REF!</definedName>
    <definedName name="PRIV00" localSheetId="12">#REF!</definedName>
    <definedName name="PRIV00" localSheetId="13">#REF!</definedName>
    <definedName name="PRIV00">#REF!</definedName>
    <definedName name="PRIV1" localSheetId="9">#REF!</definedName>
    <definedName name="PRIV1" localSheetId="10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6">#REF!</definedName>
    <definedName name="PRIV1" localSheetId="12">#REF!</definedName>
    <definedName name="PRIV1" localSheetId="13">#REF!</definedName>
    <definedName name="PRIV1">#REF!</definedName>
    <definedName name="PRIV11" localSheetId="9">#REF!</definedName>
    <definedName name="PRIV11" localSheetId="10">#REF!</definedName>
    <definedName name="PRIV11" localSheetId="8">#REF!</definedName>
    <definedName name="PRIV11" localSheetId="12">#REF!</definedName>
    <definedName name="PRIV11" localSheetId="13">#REF!</definedName>
    <definedName name="PRIV11">#REF!</definedName>
    <definedName name="PRIV2" localSheetId="9">#REF!</definedName>
    <definedName name="PRIV2" localSheetId="10">#REF!</definedName>
    <definedName name="PRIV2" localSheetId="8">#REF!</definedName>
    <definedName name="PRIV2" localSheetId="12">#REF!</definedName>
    <definedName name="PRIV2" localSheetId="13">#REF!</definedName>
    <definedName name="PRIV2">#REF!</definedName>
    <definedName name="PRIV22" localSheetId="9">#REF!</definedName>
    <definedName name="PRIV22" localSheetId="10">#REF!</definedName>
    <definedName name="PRIV22" localSheetId="8">#REF!</definedName>
    <definedName name="PRIV22" localSheetId="12">#REF!</definedName>
    <definedName name="PRIV22" localSheetId="13">#REF!</definedName>
    <definedName name="PRIV22">#REF!</definedName>
    <definedName name="priv2ycredito" localSheetId="9">#REF!</definedName>
    <definedName name="priv2ycredito" localSheetId="10">#REF!</definedName>
    <definedName name="priv2ycredito" localSheetId="8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9">#REF!</definedName>
    <definedName name="priv2yposnet2ycredito" localSheetId="10">#REF!</definedName>
    <definedName name="priv2yposnet2ycredito" localSheetId="8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9">#REF!</definedName>
    <definedName name="PRIV3" localSheetId="10">#REF!</definedName>
    <definedName name="PRIV3" localSheetId="8">#REF!</definedName>
    <definedName name="PRIV3" localSheetId="12">#REF!</definedName>
    <definedName name="PRIV3" localSheetId="13">#REF!</definedName>
    <definedName name="PRIV3">#REF!</definedName>
    <definedName name="PRIV33" localSheetId="9">#REF!</definedName>
    <definedName name="PRIV33" localSheetId="10">#REF!</definedName>
    <definedName name="PRIV33" localSheetId="8">#REF!</definedName>
    <definedName name="PRIV33" localSheetId="12">#REF!</definedName>
    <definedName name="PRIV33" localSheetId="13">#REF!</definedName>
    <definedName name="PRIV33">#REF!</definedName>
    <definedName name="PRMONTH" localSheetId="9">#REF!</definedName>
    <definedName name="PRMONTH" localSheetId="10">#REF!</definedName>
    <definedName name="PRMONTH" localSheetId="8">#REF!</definedName>
    <definedName name="PRMONTH" localSheetId="12">#REF!</definedName>
    <definedName name="PRMONTH" localSheetId="13">#REF!</definedName>
    <definedName name="PRMONTH">#REF!</definedName>
    <definedName name="prn">[98]FSUOUT!$B$2:$V$32</definedName>
    <definedName name="Product" localSheetId="9">#REF!</definedName>
    <definedName name="Product" localSheetId="10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6">#REF!</definedName>
    <definedName name="Product" localSheetId="12">#REF!</definedName>
    <definedName name="Product" localSheetId="13">#REF!</definedName>
    <definedName name="Product">#REF!</definedName>
    <definedName name="PROG" localSheetId="9">#REF!</definedName>
    <definedName name="PROG" localSheetId="10">#REF!</definedName>
    <definedName name="PROG" localSheetId="8">#REF!</definedName>
    <definedName name="PROG" localSheetId="3">#REF!</definedName>
    <definedName name="PROG" localSheetId="6">#REF!</definedName>
    <definedName name="PROG" localSheetId="12">#REF!</definedName>
    <definedName name="PROG" localSheetId="13">#REF!</definedName>
    <definedName name="PROG">#REF!</definedName>
    <definedName name="Prog1998" localSheetId="8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6">'[131]2003'!#REF!</definedName>
    <definedName name="Prog1998">'[131]2003'!#REF!</definedName>
    <definedName name="progra" localSheetId="9">#REF!</definedName>
    <definedName name="progra" localSheetId="10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6">#REF!</definedName>
    <definedName name="progra" localSheetId="12">#REF!</definedName>
    <definedName name="progra" localSheetId="13">#REF!</definedName>
    <definedName name="progra">#REF!</definedName>
    <definedName name="proj00" localSheetId="8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6">[132]sources!#REF!</definedName>
    <definedName name="proj00">[132]sources!#REF!</definedName>
    <definedName name="PROJ98" localSheetId="9">#REF!</definedName>
    <definedName name="PROJ98" localSheetId="10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6">#REF!</definedName>
    <definedName name="PROJ98" localSheetId="12">#REF!</definedName>
    <definedName name="PROJ98" localSheetId="13">#REF!</definedName>
    <definedName name="PROJ98">#REF!</definedName>
    <definedName name="prom">[61]Promedio!$CD$90</definedName>
    <definedName name="promgraf" localSheetId="8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6">[133]GRAFPROM!#REF!</definedName>
    <definedName name="promgraf">[133]GRAFPROM!#REF!</definedName>
    <definedName name="Prop.Demanda">'[49]Ranking Bancario'!$AH$4:$AL$54</definedName>
    <definedName name="Province" localSheetId="9">#REF!</definedName>
    <definedName name="Province" localSheetId="10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6">#REF!</definedName>
    <definedName name="Province" localSheetId="12">#REF!</definedName>
    <definedName name="Province" localSheetId="13">#REF!</definedName>
    <definedName name="Province">#REF!</definedName>
    <definedName name="Province_Details" localSheetId="9">#REF!</definedName>
    <definedName name="Province_Details" localSheetId="10">#REF!</definedName>
    <definedName name="Province_Details" localSheetId="8">#REF!</definedName>
    <definedName name="Province_Details" localSheetId="3">#REF!</definedName>
    <definedName name="Province_Details" localSheetId="6">#REF!</definedName>
    <definedName name="Province_Details" localSheetId="12">#REF!</definedName>
    <definedName name="Province_Details" localSheetId="13">#REF!</definedName>
    <definedName name="Province_Details">#REF!</definedName>
    <definedName name="prphalf">[118]Sheet4!$C$3:$G$57</definedName>
    <definedName name="PRPINTSEPT">[134]STOCK!$D$4:$W$102</definedName>
    <definedName name="prueba" localSheetId="9">[5]!prueba</definedName>
    <definedName name="prueba" localSheetId="10">[5]!prueba</definedName>
    <definedName name="prueba" localSheetId="8">[5]!prueba</definedName>
    <definedName name="prueba" localSheetId="0">[5]!prueba</definedName>
    <definedName name="prueba" localSheetId="1">[5]!prueba</definedName>
    <definedName name="prueba">[5]!prueba</definedName>
    <definedName name="PRYEAR" localSheetId="9">#REF!</definedName>
    <definedName name="PRYEAR" localSheetId="10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6">#REF!</definedName>
    <definedName name="PRYEAR" localSheetId="12">#REF!</definedName>
    <definedName name="PRYEAR" localSheetId="13">#REF!</definedName>
    <definedName name="PRYEAR">#REF!</definedName>
    <definedName name="PS" localSheetId="9">#REF!</definedName>
    <definedName name="PS" localSheetId="10">#REF!</definedName>
    <definedName name="PS" localSheetId="8">#REF!</definedName>
    <definedName name="PS" localSheetId="3">#REF!</definedName>
    <definedName name="PS" localSheetId="6">#REF!</definedName>
    <definedName name="PS" localSheetId="12">#REF!</definedName>
    <definedName name="PS" localSheetId="13">#REF!</definedName>
    <definedName name="PS">#REF!</definedName>
    <definedName name="psbr" localSheetId="8">'[135]Input PSBR;Q-F'!#REF!</definedName>
    <definedName name="psbr" localSheetId="3">'[135]Input PSBR;Q-F'!#REF!</definedName>
    <definedName name="psbr" localSheetId="6">'[135]Input PSBR;Q-F'!#REF!</definedName>
    <definedName name="psbr">'[135]Input PSBR;Q-F'!#REF!</definedName>
    <definedName name="PSBR_TRIM" localSheetId="8">'[136]Resultado BC'!#REF!</definedName>
    <definedName name="PSBR_TRIM" localSheetId="3">'[136]Resultado BC'!#REF!</definedName>
    <definedName name="PSBR_TRIM" localSheetId="6">'[136]Resultado BC'!#REF!</definedName>
    <definedName name="PSBR_TRIM">'[136]Resultado BC'!#REF!</definedName>
    <definedName name="pshocked" localSheetId="9">#REF!</definedName>
    <definedName name="pshocked" localSheetId="10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6">#REF!</definedName>
    <definedName name="pshocked" localSheetId="12">#REF!</definedName>
    <definedName name="pshocked" localSheetId="13">#REF!</definedName>
    <definedName name="pshocked">#REF!</definedName>
    <definedName name="PSperc" localSheetId="9">#REF!</definedName>
    <definedName name="PSperc" localSheetId="10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6">#REF!</definedName>
    <definedName name="PSperc" localSheetId="12">#REF!</definedName>
    <definedName name="PSperc" localSheetId="13">#REF!</definedName>
    <definedName name="PSperc">#REF!</definedName>
    <definedName name="Pstd" localSheetId="9">#REF!</definedName>
    <definedName name="Pstd" localSheetId="10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6">#REF!</definedName>
    <definedName name="Pstd" localSheetId="12">#REF!</definedName>
    <definedName name="Pstd" localSheetId="13">#REF!</definedName>
    <definedName name="Pstd">#REF!</definedName>
    <definedName name="PTA" localSheetId="9">#REF!</definedName>
    <definedName name="PTA" localSheetId="10">#REF!</definedName>
    <definedName name="PTA" localSheetId="8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9">#REF!</definedName>
    <definedName name="PTAEURO" localSheetId="10">#REF!</definedName>
    <definedName name="PTAEURO" localSheetId="8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9">#REF!</definedName>
    <definedName name="PTAS" localSheetId="10">#REF!</definedName>
    <definedName name="PTAS" localSheetId="8">#REF!</definedName>
    <definedName name="PTAS" localSheetId="12">#REF!</definedName>
    <definedName name="PTAS" localSheetId="13">#REF!</definedName>
    <definedName name="PTAS">#REF!</definedName>
    <definedName name="PTE" localSheetId="9">#REF!</definedName>
    <definedName name="PTE" localSheetId="10">#REF!</definedName>
    <definedName name="PTE" localSheetId="8">#REF!</definedName>
    <definedName name="PTE" localSheetId="12">#REF!</definedName>
    <definedName name="PTE" localSheetId="13">#REF!</definedName>
    <definedName name="PTE">#REF!</definedName>
    <definedName name="PUBL00" localSheetId="9">#REF!</definedName>
    <definedName name="PUBL00" localSheetId="10">#REF!</definedName>
    <definedName name="PUBL00" localSheetId="8">#REF!</definedName>
    <definedName name="PUBL00" localSheetId="12">#REF!</definedName>
    <definedName name="PUBL00" localSheetId="13">#REF!</definedName>
    <definedName name="PUBL00">#REF!</definedName>
    <definedName name="PUBL11" localSheetId="9">#REF!</definedName>
    <definedName name="PUBL11" localSheetId="10">#REF!</definedName>
    <definedName name="PUBL11" localSheetId="8">#REF!</definedName>
    <definedName name="PUBL11" localSheetId="12">#REF!</definedName>
    <definedName name="PUBL11" localSheetId="13">#REF!</definedName>
    <definedName name="PUBL11">#REF!</definedName>
    <definedName name="PUBL2" localSheetId="9">#REF!</definedName>
    <definedName name="PUBL2" localSheetId="10">#REF!</definedName>
    <definedName name="PUBL2" localSheetId="8">#REF!</definedName>
    <definedName name="PUBL2" localSheetId="12">#REF!</definedName>
    <definedName name="PUBL2" localSheetId="13">#REF!</definedName>
    <definedName name="PUBL2">#REF!</definedName>
    <definedName name="PUBL22" localSheetId="9">#REF!</definedName>
    <definedName name="PUBL22" localSheetId="10">#REF!</definedName>
    <definedName name="PUBL22" localSheetId="8">#REF!</definedName>
    <definedName name="PUBL22" localSheetId="12">#REF!</definedName>
    <definedName name="PUBL22" localSheetId="13">#REF!</definedName>
    <definedName name="PUBL22">#REF!</definedName>
    <definedName name="PUBL33" localSheetId="9">#REF!</definedName>
    <definedName name="PUBL33" localSheetId="10">#REF!</definedName>
    <definedName name="PUBL33" localSheetId="8">#REF!</definedName>
    <definedName name="PUBL33" localSheetId="12">#REF!</definedName>
    <definedName name="PUBL33" localSheetId="13">#REF!</definedName>
    <definedName name="PUBL33">#REF!</definedName>
    <definedName name="PUBL5" localSheetId="9">#REF!</definedName>
    <definedName name="PUBL5" localSheetId="10">#REF!</definedName>
    <definedName name="PUBL5" localSheetId="8">#REF!</definedName>
    <definedName name="PUBL5" localSheetId="12">#REF!</definedName>
    <definedName name="PUBL5" localSheetId="13">#REF!</definedName>
    <definedName name="PUBL5">#REF!</definedName>
    <definedName name="PUBL55" localSheetId="9">#REF!</definedName>
    <definedName name="PUBL55" localSheetId="10">#REF!</definedName>
    <definedName name="PUBL55" localSheetId="8">#REF!</definedName>
    <definedName name="PUBL55" localSheetId="12">#REF!</definedName>
    <definedName name="PUBL55" localSheetId="13">#REF!</definedName>
    <definedName name="PUBL55">#REF!</definedName>
    <definedName name="PUBL6" localSheetId="9">#REF!</definedName>
    <definedName name="PUBL6" localSheetId="10">#REF!</definedName>
    <definedName name="PUBL6" localSheetId="8">#REF!</definedName>
    <definedName name="PUBL6" localSheetId="12">#REF!</definedName>
    <definedName name="PUBL6" localSheetId="13">#REF!</definedName>
    <definedName name="PUBL6">#REF!</definedName>
    <definedName name="PUBL66" localSheetId="9">#REF!</definedName>
    <definedName name="PUBL66" localSheetId="10">#REF!</definedName>
    <definedName name="PUBL66" localSheetId="8">#REF!</definedName>
    <definedName name="PUBL66" localSheetId="12">#REF!</definedName>
    <definedName name="PUBL66" localSheetId="13">#REF!</definedName>
    <definedName name="PUBL66">#REF!</definedName>
    <definedName name="Public_Sector" localSheetId="9">#REF!</definedName>
    <definedName name="Public_Sector" localSheetId="10">#REF!</definedName>
    <definedName name="Public_Sector" localSheetId="8">#REF!</definedName>
    <definedName name="Public_Sector" localSheetId="12">#REF!</definedName>
    <definedName name="Public_Sector" localSheetId="13">#REF!</definedName>
    <definedName name="Public_Sector">#REF!</definedName>
    <definedName name="pyg" localSheetId="9">#REF!</definedName>
    <definedName name="pyg" localSheetId="10">#REF!</definedName>
    <definedName name="pyg" localSheetId="8">#REF!</definedName>
    <definedName name="pyg" localSheetId="12">#REF!</definedName>
    <definedName name="pyg" localSheetId="13">#REF!</definedName>
    <definedName name="pyg">#REF!</definedName>
    <definedName name="PYGCAJA" localSheetId="9">#REF!</definedName>
    <definedName name="PYGCAJA" localSheetId="10">#REF!</definedName>
    <definedName name="PYGCAJA" localSheetId="8">#REF!</definedName>
    <definedName name="PYGCAJA" localSheetId="12">#REF!</definedName>
    <definedName name="PYGCAJA" localSheetId="13">#REF!</definedName>
    <definedName name="PYGCAJA">#REF!</definedName>
    <definedName name="PYGE" localSheetId="9">#REF!</definedName>
    <definedName name="PYGE" localSheetId="10">#REF!</definedName>
    <definedName name="PYGE" localSheetId="8">#REF!</definedName>
    <definedName name="PYGE" localSheetId="12">#REF!</definedName>
    <definedName name="PYGE" localSheetId="13">#REF!</definedName>
    <definedName name="PYGE">#REF!</definedName>
    <definedName name="PYGI" localSheetId="9">#REF!</definedName>
    <definedName name="PYGI" localSheetId="10">#REF!</definedName>
    <definedName name="PYGI" localSheetId="8">#REF!</definedName>
    <definedName name="PYGI" localSheetId="12">#REF!</definedName>
    <definedName name="PYGI" localSheetId="13">#REF!</definedName>
    <definedName name="PYGI">#REF!</definedName>
    <definedName name="q" localSheetId="9">[41]raw!$A$1:$N$232</definedName>
    <definedName name="q" localSheetId="10">[41]raw!$A$1:$N$232</definedName>
    <definedName name="q" localSheetId="8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9">#REF!</definedName>
    <definedName name="Q_5" localSheetId="10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6">#REF!</definedName>
    <definedName name="Q_5" localSheetId="12">#REF!</definedName>
    <definedName name="Q_5" localSheetId="13">#REF!</definedName>
    <definedName name="Q_5">#REF!</definedName>
    <definedName name="Q_6" localSheetId="9">#REF!</definedName>
    <definedName name="Q_6" localSheetId="10">#REF!</definedName>
    <definedName name="Q_6" localSheetId="8">#REF!</definedName>
    <definedName name="Q_6" localSheetId="3">#REF!</definedName>
    <definedName name="Q_6" localSheetId="6">#REF!</definedName>
    <definedName name="Q_6" localSheetId="12">#REF!</definedName>
    <definedName name="Q_6" localSheetId="13">#REF!</definedName>
    <definedName name="Q_6">#REF!</definedName>
    <definedName name="Q_7" localSheetId="9">#REF!</definedName>
    <definedName name="Q_7" localSheetId="10">#REF!</definedName>
    <definedName name="Q_7" localSheetId="8">#REF!</definedName>
    <definedName name="Q_7" localSheetId="3">#REF!</definedName>
    <definedName name="Q_7" localSheetId="6">#REF!</definedName>
    <definedName name="Q_7" localSheetId="12">#REF!</definedName>
    <definedName name="Q_7" localSheetId="13">#REF!</definedName>
    <definedName name="Q_7">#REF!</definedName>
    <definedName name="Q6_" localSheetId="9">#REF!</definedName>
    <definedName name="Q6_" localSheetId="10">#REF!</definedName>
    <definedName name="Q6_" localSheetId="8">#REF!</definedName>
    <definedName name="Q6_" localSheetId="12">#REF!</definedName>
    <definedName name="Q6_" localSheetId="13">#REF!</definedName>
    <definedName name="Q6_">#REF!</definedName>
    <definedName name="qawde" localSheetId="9">#REF!</definedName>
    <definedName name="qawde" localSheetId="10">#REF!</definedName>
    <definedName name="qawde" localSheetId="8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10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6">#REF!</definedName>
    <definedName name="R_" localSheetId="12">#REF!</definedName>
    <definedName name="R_" localSheetId="13">#REF!</definedName>
    <definedName name="R_">#REF!</definedName>
    <definedName name="RA" localSheetId="9">#REF!</definedName>
    <definedName name="RA" localSheetId="10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6">#REF!</definedName>
    <definedName name="RA" localSheetId="12">#REF!</definedName>
    <definedName name="RA" localSheetId="13">#REF!</definedName>
    <definedName name="RA">#REF!</definedName>
    <definedName name="RAA" localSheetId="9">#REF!</definedName>
    <definedName name="RAA" localSheetId="10">#REF!</definedName>
    <definedName name="RAA" localSheetId="8">#REF!</definedName>
    <definedName name="RAA" localSheetId="3">#REF!</definedName>
    <definedName name="RAA" localSheetId="6">#REF!</definedName>
    <definedName name="RAA" localSheetId="12">#REF!</definedName>
    <definedName name="RAA" localSheetId="13">#REF!</definedName>
    <definedName name="RAA">#REF!</definedName>
    <definedName name="raaesrr" localSheetId="9">#REF!</definedName>
    <definedName name="raaesrr" localSheetId="10">#REF!</definedName>
    <definedName name="raaesrr" localSheetId="8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9">#REF!</definedName>
    <definedName name="raas" localSheetId="10">#REF!</definedName>
    <definedName name="raas" localSheetId="8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9">'[38]CGvt Rev'!#REF!</definedName>
    <definedName name="RANGLIST" localSheetId="10">'[38]CGvt Rev'!#REF!</definedName>
    <definedName name="RANGLIST" localSheetId="8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9">#REF!</definedName>
    <definedName name="rave" localSheetId="10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6">#REF!</definedName>
    <definedName name="rave" localSheetId="12">#REF!</definedName>
    <definedName name="rave" localSheetId="13">#REF!</definedName>
    <definedName name="rave">#REF!</definedName>
    <definedName name="RD" localSheetId="9">#REF!</definedName>
    <definedName name="RD" localSheetId="10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6">#REF!</definedName>
    <definedName name="RD" localSheetId="12">#REF!</definedName>
    <definedName name="RD" localSheetId="13">#REF!</definedName>
    <definedName name="RD">#REF!</definedName>
    <definedName name="RD1A" localSheetId="9">#REF!</definedName>
    <definedName name="RD1A" localSheetId="10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6">#REF!</definedName>
    <definedName name="RD1A" localSheetId="12">#REF!</definedName>
    <definedName name="RD1A" localSheetId="13">#REF!</definedName>
    <definedName name="RD1A">#REF!</definedName>
    <definedName name="RDDic03">[93]ROE!$B$136</definedName>
    <definedName name="RDDic03_2" localSheetId="9">[94]ROE!$B$136</definedName>
    <definedName name="RDDic03_2" localSheetId="10">[94]ROE!$B$136</definedName>
    <definedName name="RDDic03_2" localSheetId="8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9">#REF!</definedName>
    <definedName name="RDPESO" localSheetId="10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6">#REF!</definedName>
    <definedName name="RDPESO" localSheetId="12">#REF!</definedName>
    <definedName name="RDPESO" localSheetId="13">#REF!</definedName>
    <definedName name="RDPESO">#REF!</definedName>
    <definedName name="RDPESO1" localSheetId="9">#REF!</definedName>
    <definedName name="RDPESO1" localSheetId="10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6">#REF!</definedName>
    <definedName name="RDPESO1" localSheetId="12">#REF!</definedName>
    <definedName name="RDPESO1" localSheetId="13">#REF!</definedName>
    <definedName name="RDPESO1">#REF!</definedName>
    <definedName name="RDPESO2" localSheetId="9">#REF!</definedName>
    <definedName name="RDPESO2" localSheetId="10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6">#REF!</definedName>
    <definedName name="RDPESO2" localSheetId="12">#REF!</definedName>
    <definedName name="RDPESO2" localSheetId="13">#REF!</definedName>
    <definedName name="RDPESO2">#REF!</definedName>
    <definedName name="RDPESO3" localSheetId="9">#REF!</definedName>
    <definedName name="RDPESO3" localSheetId="10">#REF!</definedName>
    <definedName name="RDPESO3" localSheetId="8">#REF!</definedName>
    <definedName name="RDPESO3" localSheetId="12">#REF!</definedName>
    <definedName name="RDPESO3" localSheetId="13">#REF!</definedName>
    <definedName name="RDPESO3">#REF!</definedName>
    <definedName name="RE" localSheetId="9">#REF!</definedName>
    <definedName name="RE" localSheetId="10">#REF!</definedName>
    <definedName name="RE" localSheetId="8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9">#REF!</definedName>
    <definedName name="Realprint" localSheetId="10">#REF!</definedName>
    <definedName name="Realprint" localSheetId="8">#REF!</definedName>
    <definedName name="Realprint" localSheetId="12">#REF!</definedName>
    <definedName name="Realprint" localSheetId="13">#REF!</definedName>
    <definedName name="Realprint">#REF!</definedName>
    <definedName name="realtab" localSheetId="9">#REF!</definedName>
    <definedName name="realtab" localSheetId="10">#REF!</definedName>
    <definedName name="realtab" localSheetId="8">#REF!</definedName>
    <definedName name="realtab" localSheetId="12">#REF!</definedName>
    <definedName name="realtab" localSheetId="13">#REF!</definedName>
    <definedName name="realtab">#REF!</definedName>
    <definedName name="red" localSheetId="9">#REF!</definedName>
    <definedName name="red" localSheetId="10">#REF!</definedName>
    <definedName name="red" localSheetId="8">#REF!</definedName>
    <definedName name="red" localSheetId="12">#REF!</definedName>
    <definedName name="red" localSheetId="13">#REF!</definedName>
    <definedName name="red">#REF!</definedName>
    <definedName name="RED_BOP" localSheetId="9">#REF!</definedName>
    <definedName name="RED_BOP" localSheetId="10">#REF!</definedName>
    <definedName name="RED_BOP" localSheetId="8">#REF!</definedName>
    <definedName name="RED_BOP" localSheetId="12">#REF!</definedName>
    <definedName name="RED_BOP" localSheetId="13">#REF!</definedName>
    <definedName name="RED_BOP">#REF!</definedName>
    <definedName name="red_cpi" localSheetId="9">#REF!</definedName>
    <definedName name="red_cpi" localSheetId="10">#REF!</definedName>
    <definedName name="red_cpi" localSheetId="8">#REF!</definedName>
    <definedName name="red_cpi" localSheetId="12">#REF!</definedName>
    <definedName name="red_cpi" localSheetId="13">#REF!</definedName>
    <definedName name="red_cpi">#REF!</definedName>
    <definedName name="RED_D" localSheetId="9">#REF!</definedName>
    <definedName name="RED_D" localSheetId="10">#REF!</definedName>
    <definedName name="RED_D" localSheetId="8">#REF!</definedName>
    <definedName name="RED_D" localSheetId="12">#REF!</definedName>
    <definedName name="RED_D" localSheetId="13">#REF!</definedName>
    <definedName name="RED_D">#REF!</definedName>
    <definedName name="RED_DS" localSheetId="9">#REF!</definedName>
    <definedName name="RED_DS" localSheetId="10">#REF!</definedName>
    <definedName name="RED_DS" localSheetId="8">#REF!</definedName>
    <definedName name="RED_DS" localSheetId="12">#REF!</definedName>
    <definedName name="RED_DS" localSheetId="13">#REF!</definedName>
    <definedName name="RED_DS">#REF!</definedName>
    <definedName name="red_gdp_exp" localSheetId="9">#REF!</definedName>
    <definedName name="red_gdp_exp" localSheetId="10">#REF!</definedName>
    <definedName name="red_gdp_exp" localSheetId="8">#REF!</definedName>
    <definedName name="red_gdp_exp" localSheetId="12">#REF!</definedName>
    <definedName name="red_gdp_exp" localSheetId="13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8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9">#REF!</definedName>
    <definedName name="RED_NATCPI" localSheetId="10">#REF!</definedName>
    <definedName name="RED_NATCPI" localSheetId="8">#REF!</definedName>
    <definedName name="RED_NATCPI" localSheetId="12">#REF!</definedName>
    <definedName name="RED_NATCPI" localSheetId="13">#REF!</definedName>
    <definedName name="RED_NATCPI">#REF!</definedName>
    <definedName name="RED_TBCPI" localSheetId="9">#REF!</definedName>
    <definedName name="RED_TBCPI" localSheetId="10">#REF!</definedName>
    <definedName name="RED_TBCPI" localSheetId="8">#REF!</definedName>
    <definedName name="RED_TBCPI" localSheetId="12">#REF!</definedName>
    <definedName name="RED_TBCPI" localSheetId="13">#REF!</definedName>
    <definedName name="RED_TBCPI">#REF!</definedName>
    <definedName name="RED_TRD" localSheetId="9">#REF!</definedName>
    <definedName name="RED_TRD" localSheetId="10">#REF!</definedName>
    <definedName name="RED_TRD" localSheetId="8">#REF!</definedName>
    <definedName name="RED_TRD" localSheetId="12">#REF!</definedName>
    <definedName name="RED_TRD" localSheetId="13">#REF!</definedName>
    <definedName name="RED_TRD">#REF!</definedName>
    <definedName name="red42b" localSheetId="9">'[42]RED Table 41'!$A$7:$I$114</definedName>
    <definedName name="red42b" localSheetId="10">'[42]RED Table 41'!$A$7:$I$114</definedName>
    <definedName name="red42b" localSheetId="8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9">#REF!</definedName>
    <definedName name="REDTbl3" localSheetId="10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6">#REF!</definedName>
    <definedName name="REDTbl3" localSheetId="12">#REF!</definedName>
    <definedName name="REDTbl3" localSheetId="13">#REF!</definedName>
    <definedName name="REDTbl3">#REF!</definedName>
    <definedName name="REDTbl4" localSheetId="9">#REF!</definedName>
    <definedName name="REDTbl4" localSheetId="10">#REF!</definedName>
    <definedName name="REDTbl4" localSheetId="8">#REF!</definedName>
    <definedName name="REDTbl4" localSheetId="3">#REF!</definedName>
    <definedName name="REDTbl4" localSheetId="6">#REF!</definedName>
    <definedName name="REDTbl4" localSheetId="12">#REF!</definedName>
    <definedName name="REDTbl4" localSheetId="13">#REF!</definedName>
    <definedName name="REDTbl4">#REF!</definedName>
    <definedName name="REDTbl5" localSheetId="9">#REF!</definedName>
    <definedName name="REDTbl5" localSheetId="10">#REF!</definedName>
    <definedName name="REDTbl5" localSheetId="8">#REF!</definedName>
    <definedName name="REDTbl5" localSheetId="3">#REF!</definedName>
    <definedName name="REDTbl5" localSheetId="6">#REF!</definedName>
    <definedName name="REDTbl5" localSheetId="12">#REF!</definedName>
    <definedName name="REDTbl5" localSheetId="13">#REF!</definedName>
    <definedName name="REDTbl5">#REF!</definedName>
    <definedName name="REDTbl6" localSheetId="9">#REF!</definedName>
    <definedName name="REDTbl6" localSheetId="10">#REF!</definedName>
    <definedName name="REDTbl6" localSheetId="8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0">#REF!</definedName>
    <definedName name="REDTbl7" localSheetId="8">#REF!</definedName>
    <definedName name="REDTbl7" localSheetId="12">#REF!</definedName>
    <definedName name="REDTbl7" localSheetId="13">#REF!</definedName>
    <definedName name="REDTbl7">#REF!</definedName>
    <definedName name="REDUC">[64]Sheet1!$I$1</definedName>
    <definedName name="reducido">#N/A</definedName>
    <definedName name="REF" localSheetId="9">#REF!</definedName>
    <definedName name="REF" localSheetId="10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6">#REF!</definedName>
    <definedName name="REF" localSheetId="12">#REF!</definedName>
    <definedName name="REF" localSheetId="13">#REF!</definedName>
    <definedName name="REF">#REF!</definedName>
    <definedName name="REFERENCIA1">[61]ARBOL!$E$10:$BK$10</definedName>
    <definedName name="Region" localSheetId="9">#REF!</definedName>
    <definedName name="Region" localSheetId="10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6">#REF!</definedName>
    <definedName name="Region" localSheetId="12">#REF!</definedName>
    <definedName name="Region" localSheetId="13">#REF!</definedName>
    <definedName name="Region">#REF!</definedName>
    <definedName name="Region_Province_Details" localSheetId="9">#REF!</definedName>
    <definedName name="Region_Province_Details" localSheetId="10">#REF!</definedName>
    <definedName name="Region_Province_Details" localSheetId="8">#REF!</definedName>
    <definedName name="Region_Province_Details" localSheetId="3">#REF!</definedName>
    <definedName name="Region_Province_Details" localSheetId="6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9">#REF!</definedName>
    <definedName name="registro" localSheetId="10">#REF!</definedName>
    <definedName name="registro" localSheetId="8">#REF!</definedName>
    <definedName name="registro" localSheetId="3">#REF!</definedName>
    <definedName name="registro" localSheetId="6">#REF!</definedName>
    <definedName name="registro" localSheetId="12">#REF!</definedName>
    <definedName name="registro" localSheetId="13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9">[22]Programa!#REF!</definedName>
    <definedName name="renegocia" localSheetId="10">[22]Programa!#REF!</definedName>
    <definedName name="renegocia" localSheetId="8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9">#REF!</definedName>
    <definedName name="REPORT" localSheetId="10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6">#REF!</definedName>
    <definedName name="REPORT" localSheetId="12">#REF!</definedName>
    <definedName name="REPORT" localSheetId="13">#REF!</definedName>
    <definedName name="REPORT">#REF!</definedName>
    <definedName name="REPORT1" localSheetId="9">#REF!</definedName>
    <definedName name="REPORT1" localSheetId="10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6">#REF!</definedName>
    <definedName name="REPORT1" localSheetId="12">#REF!</definedName>
    <definedName name="REPORT1" localSheetId="13">#REF!</definedName>
    <definedName name="REPORT1">#REF!</definedName>
    <definedName name="rerer" localSheetId="9" hidden="1">#REF!</definedName>
    <definedName name="rerer" localSheetId="10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[61]RESUMEN!$C$5</definedName>
    <definedName name="RESERVA" localSheetId="9">#REF!</definedName>
    <definedName name="RESERVA" localSheetId="10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6">#REF!</definedName>
    <definedName name="RESERVA" localSheetId="12">#REF!</definedName>
    <definedName name="RESERVA" localSheetId="13">#REF!</definedName>
    <definedName name="RESERVA">#REF!</definedName>
    <definedName name="RESERVAS" localSheetId="9">#REF!</definedName>
    <definedName name="RESERVAS" localSheetId="10">#REF!</definedName>
    <definedName name="RESERVAS" localSheetId="8">#REF!</definedName>
    <definedName name="RESERVAS" localSheetId="3">#REF!</definedName>
    <definedName name="RESERVAS" localSheetId="6">#REF!</definedName>
    <definedName name="RESERVAS" localSheetId="12">#REF!</definedName>
    <definedName name="RESERVAS" localSheetId="13">#REF!</definedName>
    <definedName name="RESERVAS">#REF!</definedName>
    <definedName name="RESTFINSYS" localSheetId="9">#REF!</definedName>
    <definedName name="RESTFINSYS" localSheetId="10">#REF!</definedName>
    <definedName name="RESTFINSYS" localSheetId="8">#REF!</definedName>
    <definedName name="RESTFINSYS" localSheetId="3">#REF!</definedName>
    <definedName name="RESTFINSYS" localSheetId="6">#REF!</definedName>
    <definedName name="RESTFINSYS" localSheetId="12">#REF!</definedName>
    <definedName name="RESTFINSYS" localSheetId="13">#REF!</definedName>
    <definedName name="RESTFINSYS">#REF!</definedName>
    <definedName name="RESTNFPS" localSheetId="9">#REF!</definedName>
    <definedName name="RESTNFPS" localSheetId="10">#REF!</definedName>
    <definedName name="RESTNFPS" localSheetId="8">#REF!</definedName>
    <definedName name="RESTNFPS" localSheetId="12">#REF!</definedName>
    <definedName name="RESTNFPS" localSheetId="13">#REF!</definedName>
    <definedName name="RESTNFPS">#REF!</definedName>
    <definedName name="RESTNFPS_" localSheetId="9">#REF!</definedName>
    <definedName name="RESTNFPS_" localSheetId="10">#REF!</definedName>
    <definedName name="RESTNFPS_" localSheetId="8">#REF!</definedName>
    <definedName name="RESTNFPS_" localSheetId="12">#REF!</definedName>
    <definedName name="RESTNFPS_" localSheetId="13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9">#REF!</definedName>
    <definedName name="RESUMEN11" localSheetId="10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6">#REF!</definedName>
    <definedName name="RESUMEN11" localSheetId="12">#REF!</definedName>
    <definedName name="RESUMEN11" localSheetId="13">#REF!</definedName>
    <definedName name="RESUMEN11">#REF!</definedName>
    <definedName name="RESUMEN2" localSheetId="9">#REF!</definedName>
    <definedName name="RESUMEN2" localSheetId="10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6">#REF!</definedName>
    <definedName name="RESUMEN2" localSheetId="12">#REF!</definedName>
    <definedName name="RESUMEN2" localSheetId="13">#REF!</definedName>
    <definedName name="RESUMEN2">#REF!</definedName>
    <definedName name="RESUMEN3" localSheetId="9">#REF!</definedName>
    <definedName name="RESUMEN3" localSheetId="10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6">#REF!</definedName>
    <definedName name="RESUMEN3" localSheetId="12">#REF!</definedName>
    <definedName name="RESUMEN3" localSheetId="13">#REF!</definedName>
    <definedName name="RESUMEN3">#REF!</definedName>
    <definedName name="RESUMEN4" localSheetId="9">#REF!</definedName>
    <definedName name="RESUMEN4" localSheetId="10">#REF!</definedName>
    <definedName name="RESUMEN4" localSheetId="8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9">#REF!</definedName>
    <definedName name="RESUMEN5" localSheetId="10">#REF!</definedName>
    <definedName name="RESUMEN5" localSheetId="8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9">#REF!</definedName>
    <definedName name="RESUMEN6" localSheetId="10">#REF!</definedName>
    <definedName name="RESUMEN6" localSheetId="8">#REF!</definedName>
    <definedName name="RESUMEN6" localSheetId="12">#REF!</definedName>
    <definedName name="RESUMEN6" localSheetId="13">#REF!</definedName>
    <definedName name="RESUMEN6">#REF!</definedName>
    <definedName name="RESUMEN7" localSheetId="9">#REF!</definedName>
    <definedName name="RESUMEN7" localSheetId="10">#REF!</definedName>
    <definedName name="RESUMEN7" localSheetId="8">#REF!</definedName>
    <definedName name="RESUMEN7" localSheetId="12">#REF!</definedName>
    <definedName name="RESUMEN7" localSheetId="13">#REF!</definedName>
    <definedName name="RESUMEN7">#REF!</definedName>
    <definedName name="RESUMEN9" localSheetId="9">#REF!</definedName>
    <definedName name="RESUMEN9" localSheetId="10">#REF!</definedName>
    <definedName name="RESUMEN9" localSheetId="8">#REF!</definedName>
    <definedName name="RESUMEN9" localSheetId="12">#REF!</definedName>
    <definedName name="RESUMEN9" localSheetId="13">#REF!</definedName>
    <definedName name="RESUMEN9">#REF!</definedName>
    <definedName name="retre" hidden="1">'[90]Fax a enviar'!#REF!</definedName>
    <definedName name="revenue">[64]Sheet3!$A$747:$IV$747</definedName>
    <definedName name="REVENUE_" localSheetId="9">'[38]CGvt Rev'!#REF!</definedName>
    <definedName name="REVENUE_" localSheetId="10">'[38]CGvt Rev'!#REF!</definedName>
    <definedName name="REVENUE_" localSheetId="8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6">'[38]CGvt Rev'!#REF!</definedName>
    <definedName name="REVENUE_">'[38]CGvt Rev'!#REF!</definedName>
    <definedName name="Revisions">[64]Sheet1!$B$4:$M$46</definedName>
    <definedName name="rf" localSheetId="9">[22]Programa!#REF!</definedName>
    <definedName name="rf" localSheetId="10">[22]Programa!#REF!</definedName>
    <definedName name="rf" localSheetId="8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6">[22]Programa!#REF!</definedName>
    <definedName name="rf">[22]Programa!#REF!</definedName>
    <definedName name="RFSP" localSheetId="9">#REF!</definedName>
    <definedName name="RFSP" localSheetId="10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6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9" hidden="1">#REF!</definedName>
    <definedName name="rgdfgd" localSheetId="10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9">#REF!</definedName>
    <definedName name="RGDPA" localSheetId="10">#REF!</definedName>
    <definedName name="RGDPA" localSheetId="8">#REF!</definedName>
    <definedName name="RGDPA" localSheetId="3">#REF!</definedName>
    <definedName name="RGDPA" localSheetId="6">#REF!</definedName>
    <definedName name="RGDPA" localSheetId="12">#REF!</definedName>
    <definedName name="RGDPA" localSheetId="13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9">#REF!</definedName>
    <definedName name="RgFdPartCsource" localSheetId="10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0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0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[141]EERProfile!$L$2</definedName>
    <definedName name="RgFdReptCSeries" localSheetId="9">#REF!</definedName>
    <definedName name="RgFdReptCSeries" localSheetId="10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0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0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0">#REF!</definedName>
    <definedName name="RgFdReptEsource" localSheetId="8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[141]EERProfile!$G$2</definedName>
    <definedName name="RgFdSAMethod" localSheetId="9">#REF!</definedName>
    <definedName name="RgFdSAMethod" localSheetId="10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0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6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0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0">#REF!</definedName>
    <definedName name="RgFdTbEper" localSheetId="8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0">#REF!</definedName>
    <definedName name="RGFdTbFoot" localSheetId="8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0">#REF!</definedName>
    <definedName name="RgFdTbFreq" localSheetId="8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0">#REF!</definedName>
    <definedName name="RgFdTbFreqVal" localSheetId="8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0">#REF!</definedName>
    <definedName name="RgFdTbSendto" localSheetId="8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0">#REF!</definedName>
    <definedName name="RgFdWgtMethod" localSheetId="8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0">#REF!</definedName>
    <definedName name="RGSPA" localSheetId="8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9" hidden="1">#REF!</definedName>
    <definedName name="ri" localSheetId="10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9">#REF!</definedName>
    <definedName name="right" localSheetId="10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6">#REF!</definedName>
    <definedName name="right" localSheetId="12">#REF!</definedName>
    <definedName name="right" localSheetId="13">#REF!</definedName>
    <definedName name="right">#REF!</definedName>
    <definedName name="RIN" localSheetId="9">#REF!</definedName>
    <definedName name="RIN" localSheetId="10">#REF!</definedName>
    <definedName name="RIN" localSheetId="8">#REF!</definedName>
    <definedName name="RIN" localSheetId="3">#REF!</definedName>
    <definedName name="RIN" localSheetId="6">#REF!</definedName>
    <definedName name="RIN" localSheetId="12">#REF!</definedName>
    <definedName name="RIN" localSheetId="13">#REF!</definedName>
    <definedName name="RIN">#REF!</definedName>
    <definedName name="rindex" localSheetId="9">#REF!</definedName>
    <definedName name="rindex" localSheetId="10">#REF!</definedName>
    <definedName name="rindex" localSheetId="8">#REF!</definedName>
    <definedName name="rindex" localSheetId="12">#REF!</definedName>
    <definedName name="rindex" localSheetId="13">#REF!</definedName>
    <definedName name="rindex">#REF!</definedName>
    <definedName name="rinfinpriv" localSheetId="9">#REF!</definedName>
    <definedName name="rinfinpriv" localSheetId="10">#REF!</definedName>
    <definedName name="rinfinpriv" localSheetId="8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0">#REF!</definedName>
    <definedName name="RIQFIN" localSheetId="8">#REF!</definedName>
    <definedName name="RIQFIN" localSheetId="12">#REF!</definedName>
    <definedName name="RIQFIN" localSheetId="13">#REF!</definedName>
    <definedName name="RIQFIN">#REF!</definedName>
    <definedName name="riqueza" localSheetId="9">[22]Programa!#REF!</definedName>
    <definedName name="riqueza" localSheetId="10">[22]Programa!#REF!</definedName>
    <definedName name="riqueza" localSheetId="8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8">[142]Hoja2!$1:$1048576</definedName>
    <definedName name="rita">[142]Hoja2!$1:$1048576</definedName>
    <definedName name="rjyktuk" localSheetId="9">[5]!rjyktuk</definedName>
    <definedName name="rjyktuk" localSheetId="10">[5]!rjyktuk</definedName>
    <definedName name="rjyktuk" localSheetId="8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9">#REF!</definedName>
    <definedName name="RNGNM" localSheetId="10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6">#REF!</definedName>
    <definedName name="RNGNM" localSheetId="12">#REF!</definedName>
    <definedName name="RNGNM" localSheetId="13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9">#REF!</definedName>
    <definedName name="Rows_Table" localSheetId="10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6">#REF!</definedName>
    <definedName name="Rows_Table" localSheetId="12">#REF!</definedName>
    <definedName name="Rows_Table" localSheetId="13">#REF!</definedName>
    <definedName name="Rows_Table">#REF!</definedName>
    <definedName name="RP98RE" localSheetId="9">#REF!</definedName>
    <definedName name="RP98RE" localSheetId="10">#REF!</definedName>
    <definedName name="RP98RE" localSheetId="8">#REF!</definedName>
    <definedName name="RP98RE" localSheetId="3">#REF!</definedName>
    <definedName name="RP98RE" localSheetId="6">#REF!</definedName>
    <definedName name="RP98RE" localSheetId="12">#REF!</definedName>
    <definedName name="RP98RE" localSheetId="13">#REF!</definedName>
    <definedName name="RP98RE">#REF!</definedName>
    <definedName name="RPJun02">[93]ROE!$B$136</definedName>
    <definedName name="RPJun02_2" localSheetId="9">[94]ROE!$B$136</definedName>
    <definedName name="RPJun02_2" localSheetId="10">[94]ROE!$B$136</definedName>
    <definedName name="RPJun02_2" localSheetId="8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9">#REF!</definedName>
    <definedName name="RR" localSheetId="10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6">#REF!</definedName>
    <definedName name="RR" localSheetId="12">#REF!</definedName>
    <definedName name="RR" localSheetId="13">#REF!</definedName>
    <definedName name="RR">#REF!</definedName>
    <definedName name="rrasrra" localSheetId="9">#REF!</definedName>
    <definedName name="rrasrra" localSheetId="10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6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10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6">#REF!</definedName>
    <definedName name="RS" localSheetId="12">#REF!</definedName>
    <definedName name="RS" localSheetId="13">#REF!</definedName>
    <definedName name="RS">#REF!</definedName>
    <definedName name="RS1A" localSheetId="9">#REF!</definedName>
    <definedName name="RS1A" localSheetId="10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6">#REF!</definedName>
    <definedName name="RS1A" localSheetId="12">#REF!</definedName>
    <definedName name="RS1A" localSheetId="13">#REF!</definedName>
    <definedName name="RS1A">#REF!</definedName>
    <definedName name="RSB" localSheetId="9">#REF!</definedName>
    <definedName name="RSB" localSheetId="10">#REF!</definedName>
    <definedName name="RSB" localSheetId="8">#REF!</definedName>
    <definedName name="RSB" localSheetId="3">#REF!</definedName>
    <definedName name="RSB" localSheetId="6">#REF!</definedName>
    <definedName name="RSB" localSheetId="12">#REF!</definedName>
    <definedName name="RSB" localSheetId="13">#REF!</definedName>
    <definedName name="RSB">#REF!</definedName>
    <definedName name="RSB_AHAP_40R" localSheetId="9">#REF!</definedName>
    <definedName name="RSB_AHAP_40R" localSheetId="10">#REF!</definedName>
    <definedName name="RSB_AHAP_40R" localSheetId="8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8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8">#REF!</definedName>
    <definedName name="RSB_SOCFIN_40R" localSheetId="12">#REF!</definedName>
    <definedName name="RSB_SOCFIN_40R" localSheetId="13">#REF!</definedName>
    <definedName name="RSB_SOCFIN_40R">#REF!</definedName>
    <definedName name="rstd" localSheetId="9">#REF!</definedName>
    <definedName name="rstd" localSheetId="10">#REF!</definedName>
    <definedName name="rstd" localSheetId="8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10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6">#REF!</definedName>
    <definedName name="RUIZ" localSheetId="12">#REF!</definedName>
    <definedName name="RUIZ" localSheetId="13">#REF!</definedName>
    <definedName name="RUIZ">#REF!</definedName>
    <definedName name="Rwvu.PLA2." localSheetId="8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6" hidden="1">'[50]COP FED'!#REF!</definedName>
    <definedName name="Rwvu.PLA2." hidden="1">'[50]COP FED'!#REF!</definedName>
    <definedName name="rx" localSheetId="9" hidden="1">#REF!</definedName>
    <definedName name="rx" localSheetId="10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12" hidden="1">#REF!</definedName>
    <definedName name="rx" localSheetId="13" hidden="1">#REF!</definedName>
    <definedName name="rx" hidden="1">#REF!</definedName>
    <definedName name="rXDR">[51]CIRRs!$C$109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9">#REF!</definedName>
    <definedName name="S_" localSheetId="10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6">#REF!</definedName>
    <definedName name="S_" localSheetId="12">#REF!</definedName>
    <definedName name="S_" localSheetId="13">#REF!</definedName>
    <definedName name="S_">#REF!</definedName>
    <definedName name="S_1A" localSheetId="9">#REF!</definedName>
    <definedName name="S_1A" localSheetId="10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6">#REF!</definedName>
    <definedName name="S_1A" localSheetId="12">#REF!</definedName>
    <definedName name="S_1A" localSheetId="13">#REF!</definedName>
    <definedName name="S_1A">#REF!</definedName>
    <definedName name="SA_Tab" localSheetId="9">#REF!</definedName>
    <definedName name="SA_Tab" localSheetId="10">#REF!</definedName>
    <definedName name="SA_Tab" localSheetId="8">#REF!</definedName>
    <definedName name="SA_Tab" localSheetId="3">#REF!</definedName>
    <definedName name="SA_Tab" localSheetId="6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10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6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9">#REF!</definedName>
    <definedName name="Salida_Recimp99" localSheetId="10">#REF!</definedName>
    <definedName name="Salida_Recimp99" localSheetId="8">#REF!</definedName>
    <definedName name="Salida_Recimp99" localSheetId="3">#REF!</definedName>
    <definedName name="Salida_Recimp99" localSheetId="6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9">#REF!</definedName>
    <definedName name="SALO" localSheetId="10">#REF!</definedName>
    <definedName name="SALO" localSheetId="8">#REF!</definedName>
    <definedName name="SALO" localSheetId="3">#REF!</definedName>
    <definedName name="SALO" localSheetId="6">#REF!</definedName>
    <definedName name="SALO" localSheetId="12">#REF!</definedName>
    <definedName name="SALO" localSheetId="13">#REF!</definedName>
    <definedName name="SALO">#REF!</definedName>
    <definedName name="SAR" localSheetId="9">#REF!</definedName>
    <definedName name="SAR" localSheetId="10">#REF!</definedName>
    <definedName name="SAR" localSheetId="8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9">#REF!</definedName>
    <definedName name="sbn" localSheetId="10">#REF!</definedName>
    <definedName name="sbn" localSheetId="8">#REF!</definedName>
    <definedName name="sbn" localSheetId="12">#REF!</definedName>
    <definedName name="sbn" localSheetId="13">#REF!</definedName>
    <definedName name="sbn">#REF!</definedName>
    <definedName name="Scale" localSheetId="9">#REF!</definedName>
    <definedName name="Scale" localSheetId="10">#REF!</definedName>
    <definedName name="Scale" localSheetId="8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9">#REF!</definedName>
    <definedName name="ScaleLabel" localSheetId="10">#REF!</definedName>
    <definedName name="ScaleLabel" localSheetId="8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9">#REF!</definedName>
    <definedName name="ScaleType" localSheetId="10">#REF!</definedName>
    <definedName name="ScaleType" localSheetId="8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9">'[143]BOP Summary'!$AU$1</definedName>
    <definedName name="SCEN2" localSheetId="10">'[143]BOP Summary'!$AU$1</definedName>
    <definedName name="SCEN2" localSheetId="8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9">#REF!</definedName>
    <definedName name="SCHILL" localSheetId="10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6">#REF!</definedName>
    <definedName name="SCHILL" localSheetId="12">#REF!</definedName>
    <definedName name="SCHILL" localSheetId="13">#REF!</definedName>
    <definedName name="SCHILL">#REF!</definedName>
    <definedName name="SCHILL1" localSheetId="9">#REF!</definedName>
    <definedName name="SCHILL1" localSheetId="10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6">#REF!</definedName>
    <definedName name="SCHILL1" localSheetId="12">#REF!</definedName>
    <definedName name="SCHILL1" localSheetId="13">#REF!</definedName>
    <definedName name="SCHILL1">#REF!</definedName>
    <definedName name="SCOTT1" localSheetId="9">#REF!</definedName>
    <definedName name="SCOTT1" localSheetId="10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6">#REF!</definedName>
    <definedName name="SCOTT1" localSheetId="12">#REF!</definedName>
    <definedName name="SCOTT1" localSheetId="13">#REF!</definedName>
    <definedName name="SCOTT1">#REF!</definedName>
    <definedName name="sd" localSheetId="9">#REF!</definedName>
    <definedName name="sd" localSheetId="10">#REF!</definedName>
    <definedName name="sd" localSheetId="8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11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10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9">#REF!</definedName>
    <definedName name="sds_gdp_origin" localSheetId="10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8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6" hidden="1">'[90]Fax a enviar'!#REF!</definedName>
    <definedName name="sdsd" hidden="1">'[90]Fax a enviar'!#REF!</definedName>
    <definedName name="sdsds" localSheetId="9" hidden="1">#REF!</definedName>
    <definedName name="sdsds" localSheetId="10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9">#REF!</definedName>
    <definedName name="SECIND" localSheetId="10">#REF!</definedName>
    <definedName name="SECIND" localSheetId="8">#REF!</definedName>
    <definedName name="SECIND" localSheetId="3">#REF!</definedName>
    <definedName name="SECIND" localSheetId="6">#REF!</definedName>
    <definedName name="SECIND" localSheetId="12">#REF!</definedName>
    <definedName name="SECIND" localSheetId="13">#REF!</definedName>
    <definedName name="SECIND">#REF!</definedName>
    <definedName name="SECTORES" localSheetId="9">[130]SPNF!#REF!</definedName>
    <definedName name="SECTORES" localSheetId="10">[130]SPNF!#REF!</definedName>
    <definedName name="SECTORES" localSheetId="8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6">[130]SPNF!#REF!</definedName>
    <definedName name="SECTORES">[130]SPNF!#REF!</definedName>
    <definedName name="seguimiento" localSheetId="9">#REF!</definedName>
    <definedName name="seguimiento" localSheetId="10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6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10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6">#REF!</definedName>
    <definedName name="sei" localSheetId="12">#REF!</definedName>
    <definedName name="sei" localSheetId="13">#REF!</definedName>
    <definedName name="sei">#REF!</definedName>
    <definedName name="SEK" localSheetId="9">#REF!</definedName>
    <definedName name="SEK" localSheetId="10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6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9">#REF!</definedName>
    <definedName name="Selected_Economic_and_Financial_Indicators" localSheetId="10">#REF!</definedName>
    <definedName name="Selected_Economic_and_Financial_Indicators" localSheetId="8">#REF!</definedName>
    <definedName name="Selected_Economic_and_Financial_Indicators" localSheetId="3">#REF!</definedName>
    <definedName name="Selected_Economic_and_Financial_Indicators" localSheetId="6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9">#REF!</definedName>
    <definedName name="SelNE" localSheetId="10">#REF!</definedName>
    <definedName name="SelNE" localSheetId="8">#REF!</definedName>
    <definedName name="SelNE" localSheetId="12">#REF!</definedName>
    <definedName name="SelNE" localSheetId="13">#REF!</definedName>
    <definedName name="SelNE">#REF!</definedName>
    <definedName name="SelNEperc" localSheetId="9">#REF!</definedName>
    <definedName name="SelNEperc" localSheetId="10">#REF!</definedName>
    <definedName name="SelNEperc" localSheetId="8">#REF!</definedName>
    <definedName name="SelNEperc" localSheetId="12">#REF!</definedName>
    <definedName name="SelNEperc" localSheetId="13">#REF!</definedName>
    <definedName name="SelNEperc">#REF!</definedName>
    <definedName name="SEMANAL" localSheetId="9">#REF!</definedName>
    <definedName name="SEMANAL" localSheetId="10">#REF!</definedName>
    <definedName name="SEMANAL" localSheetId="8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9">#REF!</definedName>
    <definedName name="SEP._89" localSheetId="10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6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10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6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0">#REF!</definedName>
    <definedName name="SHEET_B._DATA_FROM_TO_OTHER_FILES" localSheetId="8">#REF!</definedName>
    <definedName name="SHEET_B._DATA_FROM_TO_OTHER_FILES" localSheetId="3">#REF!</definedName>
    <definedName name="SHEET_B._DATA_FROM_TO_OTHER_FILES" localSheetId="6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0">#REF!</definedName>
    <definedName name="SHEET_C._RAW_DATA1" localSheetId="8">#REF!</definedName>
    <definedName name="SHEET_C._RAW_DATA1" localSheetId="3">#REF!</definedName>
    <definedName name="SHEET_C._RAW_DATA1" localSheetId="6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0">#REF!</definedName>
    <definedName name="SHEET_C._RAW_DATA2" localSheetId="8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0">#REF!</definedName>
    <definedName name="SHEET_D._DATA_TRANSFORMATIONS" localSheetId="8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0">#REF!</definedName>
    <definedName name="SHEET_E._FINAL_TABLES" localSheetId="8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9">#REF!</definedName>
    <definedName name="SID" localSheetId="10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6">#REF!</definedName>
    <definedName name="SID" localSheetId="12">#REF!</definedName>
    <definedName name="SID" localSheetId="13">#REF!</definedName>
    <definedName name="SID">#REF!</definedName>
    <definedName name="SIDXGOB">'[84]SFISCAL-MOD'!$A$146:$IV$146</definedName>
    <definedName name="SING" localSheetId="9">#REF!</definedName>
    <definedName name="SING" localSheetId="10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6">#REF!</definedName>
    <definedName name="SING" localSheetId="12">#REF!</definedName>
    <definedName name="SING" localSheetId="13">#REF!</definedName>
    <definedName name="SING">#REF!</definedName>
    <definedName name="SING1" localSheetId="9">#REF!</definedName>
    <definedName name="SING1" localSheetId="10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6">#REF!</definedName>
    <definedName name="SING1" localSheetId="12">#REF!</definedName>
    <definedName name="SING1" localSheetId="13">#REF!</definedName>
    <definedName name="SING1">#REF!</definedName>
    <definedName name="SISBANCARIO" localSheetId="9">#REF!</definedName>
    <definedName name="SISBANCARIO" localSheetId="10">#REF!</definedName>
    <definedName name="SISBANCARIO" localSheetId="8">#REF!</definedName>
    <definedName name="SISBANCARIO" localSheetId="3">#REF!</definedName>
    <definedName name="SISBANCARIO" localSheetId="6">#REF!</definedName>
    <definedName name="SISBANCARIO" localSheetId="12">#REF!</definedName>
    <definedName name="SISBANCARIO" localSheetId="13">#REF!</definedName>
    <definedName name="SISBANCARIO">#REF!</definedName>
    <definedName name="sisfin1" localSheetId="9">#REF!</definedName>
    <definedName name="sisfin1" localSheetId="10">#REF!</definedName>
    <definedName name="sisfin1" localSheetId="8">#REF!</definedName>
    <definedName name="sisfin1" localSheetId="12">#REF!</definedName>
    <definedName name="sisfin1" localSheetId="13">#REF!</definedName>
    <definedName name="sisfin1">#REF!</definedName>
    <definedName name="sisfin2" localSheetId="9">#REF!</definedName>
    <definedName name="sisfin2" localSheetId="10">#REF!</definedName>
    <definedName name="sisfin2" localSheetId="8">#REF!</definedName>
    <definedName name="sisfin2" localSheetId="12">#REF!</definedName>
    <definedName name="sisfin2" localSheetId="13">#REF!</definedName>
    <definedName name="sisfin2">#REF!</definedName>
    <definedName name="SISTEMA_BANCARIO_NACIONAL" localSheetId="9">#REF!</definedName>
    <definedName name="SISTEMA_BANCARIO_NACIONAL" localSheetId="10">#REF!</definedName>
    <definedName name="SISTEMA_BANCARIO_NACIONAL" localSheetId="8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9">#REF!</definedName>
    <definedName name="sksksksk" localSheetId="10">#REF!</definedName>
    <definedName name="sksksksk" localSheetId="8">#REF!</definedName>
    <definedName name="sksksksk" localSheetId="12">#REF!</definedName>
    <definedName name="sksksksk" localSheetId="13">#REF!</definedName>
    <definedName name="sksksksk">#REF!</definedName>
    <definedName name="snp" localSheetId="8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9">#REF!</definedName>
    <definedName name="SortRange" localSheetId="10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12">#REF!</definedName>
    <definedName name="SortRange" localSheetId="13">#REF!</definedName>
    <definedName name="SortRange">#REF!</definedName>
    <definedName name="SP" localSheetId="9">#REF!</definedName>
    <definedName name="SP" localSheetId="10">#REF!</definedName>
    <definedName name="SP" localSheetId="8">#REF!</definedName>
    <definedName name="SP" localSheetId="3">#REF!</definedName>
    <definedName name="SP" localSheetId="6">#REF!</definedName>
    <definedName name="SP" localSheetId="12">#REF!</definedName>
    <definedName name="SP" localSheetId="13">#REF!</definedName>
    <definedName name="SP">#REF!</definedName>
    <definedName name="Spain_wt">'[66]OECD wgt'!$B$31</definedName>
    <definedName name="SPG" localSheetId="9">#REF!</definedName>
    <definedName name="SPG" localSheetId="10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6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5">'[129]SPNF Acuerdo Incl. Int.'!spnf</definedName>
    <definedName name="spnf" localSheetId="8">'[129]SPNF Acuerdo Incl. Int.'!spnf</definedName>
    <definedName name="spnf" localSheetId="0">#REF!</definedName>
    <definedName name="spnf" localSheetId="1">#REF!</definedName>
    <definedName name="spnf" localSheetId="11">'[129]SPNF Acuerdo Incl. Int.'!spnf</definedName>
    <definedName name="spnf" localSheetId="13">'[129]SPNF Acuerdo Incl. Int.'!spnf</definedName>
    <definedName name="spnf">'[129]SPNF Acuerdo Incl. Int.'!spnf</definedName>
    <definedName name="Spread_Between_Highest_and_Lowest_Rates">'[67]Inter-Bank'!$N$5</definedName>
    <definedName name="SPSS" localSheetId="9">#REF!</definedName>
    <definedName name="SPSS" localSheetId="10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6">#REF!</definedName>
    <definedName name="SPSS" localSheetId="12">#REF!</definedName>
    <definedName name="SPSS" localSheetId="13">#REF!</definedName>
    <definedName name="SPSS">#REF!</definedName>
    <definedName name="SRTable" localSheetId="9">#REF!</definedName>
    <definedName name="SRTable" localSheetId="10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6">#REF!</definedName>
    <definedName name="SRTable" localSheetId="12">#REF!</definedName>
    <definedName name="SRTable" localSheetId="13">#REF!</definedName>
    <definedName name="SRTable">#REF!</definedName>
    <definedName name="srtable1" localSheetId="9">#REF!</definedName>
    <definedName name="srtable1" localSheetId="10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6">#REF!</definedName>
    <definedName name="srtable1" localSheetId="12">#REF!</definedName>
    <definedName name="srtable1" localSheetId="13">#REF!</definedName>
    <definedName name="srtable1">#REF!</definedName>
    <definedName name="srtbl" localSheetId="9">#REF!</definedName>
    <definedName name="srtbl" localSheetId="10">#REF!</definedName>
    <definedName name="srtbl" localSheetId="8">#REF!</definedName>
    <definedName name="srtbl" localSheetId="12">#REF!</definedName>
    <definedName name="srtbl" localSheetId="13">#REF!</definedName>
    <definedName name="srtbl">#REF!</definedName>
    <definedName name="SS">[144]IMATA!$B$45:$B$108</definedName>
    <definedName name="SSperc" localSheetId="9">#REF!</definedName>
    <definedName name="SSperc" localSheetId="10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6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10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6">#REF!</definedName>
    <definedName name="Staff" localSheetId="12">#REF!</definedName>
    <definedName name="Staff" localSheetId="13">#REF!</definedName>
    <definedName name="Staff">#REF!</definedName>
    <definedName name="staffrp" localSheetId="9">#REF!</definedName>
    <definedName name="staffrp" localSheetId="10">#REF!</definedName>
    <definedName name="staffrp" localSheetId="8">#REF!</definedName>
    <definedName name="staffrp" localSheetId="3">#REF!</definedName>
    <definedName name="staffrp" localSheetId="6">#REF!</definedName>
    <definedName name="staffrp" localSheetId="12">#REF!</definedName>
    <definedName name="staffrp" localSheetId="13">#REF!</definedName>
    <definedName name="staffrp">#REF!</definedName>
    <definedName name="START" localSheetId="9">#REF!</definedName>
    <definedName name="START" localSheetId="10">#REF!</definedName>
    <definedName name="START" localSheetId="8">#REF!</definedName>
    <definedName name="START" localSheetId="3">#REF!</definedName>
    <definedName name="START" localSheetId="6">#REF!</definedName>
    <definedName name="START" localSheetId="12">#REF!</definedName>
    <definedName name="START" localSheetId="13">#REF!</definedName>
    <definedName name="START">#REF!</definedName>
    <definedName name="StartPosition" localSheetId="9">#REF!</definedName>
    <definedName name="StartPosition" localSheetId="10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9">#REF!</definedName>
    <definedName name="STFQTAB" localSheetId="10">#REF!</definedName>
    <definedName name="STFQTAB" localSheetId="8">#REF!</definedName>
    <definedName name="STFQTAB" localSheetId="12">#REF!</definedName>
    <definedName name="STFQTAB" localSheetId="13">#REF!</definedName>
    <definedName name="STFQTAB">#REF!</definedName>
    <definedName name="STOCK">[134]STOCK!$D$4:$K$69</definedName>
    <definedName name="stocksumm" localSheetId="9">#REF!</definedName>
    <definedName name="stocksumm" localSheetId="10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6">#REF!</definedName>
    <definedName name="stocksumm" localSheetId="12">#REF!</definedName>
    <definedName name="stocksumm" localSheetId="13">#REF!</definedName>
    <definedName name="stocksumm">#REF!</definedName>
    <definedName name="STOP" localSheetId="9">#REF!</definedName>
    <definedName name="STOP" localSheetId="10">#REF!</definedName>
    <definedName name="STOP" localSheetId="8">#REF!</definedName>
    <definedName name="STOP" localSheetId="3">#REF!</definedName>
    <definedName name="STOP" localSheetId="6">#REF!</definedName>
    <definedName name="STOP" localSheetId="12">#REF!</definedName>
    <definedName name="STOP" localSheetId="13">#REF!</definedName>
    <definedName name="STOP">#REF!</definedName>
    <definedName name="STTAB4" localSheetId="9">#REF!</definedName>
    <definedName name="STTAB4" localSheetId="10">#REF!</definedName>
    <definedName name="STTAB4" localSheetId="8">#REF!</definedName>
    <definedName name="STTAB4" localSheetId="3">#REF!</definedName>
    <definedName name="STTAB4" localSheetId="6">#REF!</definedName>
    <definedName name="STTAB4" localSheetId="12">#REF!</definedName>
    <definedName name="STTAB4" localSheetId="13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9">[112]NA!#REF!</definedName>
    <definedName name="SUMGDP" localSheetId="10">[112]NA!#REF!</definedName>
    <definedName name="SUMGDP" localSheetId="8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6">[112]NA!#REF!</definedName>
    <definedName name="SUMGDP">[112]NA!#REF!</definedName>
    <definedName name="SUMTAB">[145]CPI:NA!$A$272:$R$990</definedName>
    <definedName name="SUPLI" localSheetId="9">#REF!</definedName>
    <definedName name="SUPLI" localSheetId="10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6">#REF!</definedName>
    <definedName name="SUPLI" localSheetId="12">#REF!</definedName>
    <definedName name="SUPLI" localSheetId="13">#REF!</definedName>
    <definedName name="SUPLI">#REF!</definedName>
    <definedName name="SUPLIDORES" localSheetId="9">#REF!</definedName>
    <definedName name="SUPLIDORES" localSheetId="10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12">#REF!</definedName>
    <definedName name="SUPLIDORES" localSheetId="13">#REF!</definedName>
    <definedName name="SUPLIDORES">#REF!</definedName>
    <definedName name="SUPPLY">[78]MONTHLY!$A$87:$Q$193</definedName>
    <definedName name="SUPPLY2">[78]MONTHLY!$A$422:$Z$477</definedName>
    <definedName name="SUPUES" localSheetId="9">#REF!</definedName>
    <definedName name="SUPUES" localSheetId="10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6">#REF!</definedName>
    <definedName name="SUPUES" localSheetId="12">#REF!</definedName>
    <definedName name="SUPUES" localSheetId="13">#REF!</definedName>
    <definedName name="SUPUES">#REF!</definedName>
    <definedName name="supuestos" localSheetId="9">#REF!</definedName>
    <definedName name="supuestos" localSheetId="10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6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9">#REF!</definedName>
    <definedName name="SwitchColor" localSheetId="10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6">#REF!</definedName>
    <definedName name="SwitchColor" localSheetId="12">#REF!</definedName>
    <definedName name="SwitchColor" localSheetId="13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6" hidden="1">'[50]COP FED'!#REF!</definedName>
    <definedName name="Swvu.PLA1." hidden="1">'[50]COP FED'!#REF!</definedName>
    <definedName name="Swvu.PLA2." hidden="1">'[50]COP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9">#REF!</definedName>
    <definedName name="Tab_2" localSheetId="10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6">#REF!</definedName>
    <definedName name="Tab_2" localSheetId="12">#REF!</definedName>
    <definedName name="Tab_2" localSheetId="13">#REF!</definedName>
    <definedName name="Tab_2">#REF!</definedName>
    <definedName name="Tab_Assumptions" localSheetId="9">#REF!</definedName>
    <definedName name="Tab_Assumptions" localSheetId="10">#REF!</definedName>
    <definedName name="Tab_Assumptions" localSheetId="8">#REF!</definedName>
    <definedName name="Tab_Assumptions" localSheetId="3">#REF!</definedName>
    <definedName name="Tab_Assumptions" localSheetId="6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9">#REF!</definedName>
    <definedName name="Tab_results" localSheetId="10">#REF!</definedName>
    <definedName name="Tab_results" localSheetId="8">#REF!</definedName>
    <definedName name="Tab_results" localSheetId="3">#REF!</definedName>
    <definedName name="Tab_results" localSheetId="6">#REF!</definedName>
    <definedName name="Tab_results" localSheetId="12">#REF!</definedName>
    <definedName name="Tab_results" localSheetId="13">#REF!</definedName>
    <definedName name="Tab_results">#REF!</definedName>
    <definedName name="Tab1_A" localSheetId="9">#REF!</definedName>
    <definedName name="Tab1_A" localSheetId="10">#REF!</definedName>
    <definedName name="Tab1_A" localSheetId="8">#REF!</definedName>
    <definedName name="Tab1_A" localSheetId="12">#REF!</definedName>
    <definedName name="Tab1_A" localSheetId="13">#REF!</definedName>
    <definedName name="Tab1_A">#REF!</definedName>
    <definedName name="Tab1_B" localSheetId="9">#REF!</definedName>
    <definedName name="Tab1_B" localSheetId="10">#REF!</definedName>
    <definedName name="Tab1_B" localSheetId="8">#REF!</definedName>
    <definedName name="Tab1_B" localSheetId="12">#REF!</definedName>
    <definedName name="Tab1_B" localSheetId="13">#REF!</definedName>
    <definedName name="Tab1_B">#REF!</definedName>
    <definedName name="tab1a" localSheetId="9">#REF!</definedName>
    <definedName name="tab1a" localSheetId="10">#REF!</definedName>
    <definedName name="tab1a" localSheetId="8">#REF!</definedName>
    <definedName name="tab1a" localSheetId="12">#REF!</definedName>
    <definedName name="tab1a" localSheetId="13">#REF!</definedName>
    <definedName name="tab1a">#REF!</definedName>
    <definedName name="tab1b" localSheetId="9">#REF!</definedName>
    <definedName name="tab1b" localSheetId="10">#REF!</definedName>
    <definedName name="tab1b" localSheetId="8">#REF!</definedName>
    <definedName name="tab1b" localSheetId="12">#REF!</definedName>
    <definedName name="tab1b" localSheetId="13">#REF!</definedName>
    <definedName name="tab1b">#REF!</definedName>
    <definedName name="TAB1CK" localSheetId="9">#REF!</definedName>
    <definedName name="TAB1CK" localSheetId="10">#REF!</definedName>
    <definedName name="TAB1CK" localSheetId="8">#REF!</definedName>
    <definedName name="TAB1CK" localSheetId="12">#REF!</definedName>
    <definedName name="TAB1CK" localSheetId="13">#REF!</definedName>
    <definedName name="TAB1CK">#REF!</definedName>
    <definedName name="Tab2_DSA" localSheetId="8">[146]Output_1!#REF!</definedName>
    <definedName name="Tab2_DSA">[146]Output_1!#REF!</definedName>
    <definedName name="Tab25a" localSheetId="9">#REF!</definedName>
    <definedName name="Tab25a" localSheetId="10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6">#REF!</definedName>
    <definedName name="Tab25a" localSheetId="12">#REF!</definedName>
    <definedName name="Tab25a" localSheetId="13">#REF!</definedName>
    <definedName name="Tab25a">#REF!</definedName>
    <definedName name="Tab25b" localSheetId="9">#REF!</definedName>
    <definedName name="Tab25b" localSheetId="10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6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0">#REF!</definedName>
    <definedName name="TAB2A" localSheetId="8">#REF!</definedName>
    <definedName name="TAB2A" localSheetId="3">#REF!</definedName>
    <definedName name="TAB2A" localSheetId="6">#REF!</definedName>
    <definedName name="TAB2A" localSheetId="12">#REF!</definedName>
    <definedName name="TAB2A" localSheetId="13">#REF!</definedName>
    <definedName name="TAB2A">#REF!</definedName>
    <definedName name="tab2GC" localSheetId="9">#REF!</definedName>
    <definedName name="tab2GC" localSheetId="10">#REF!</definedName>
    <definedName name="tab2GC" localSheetId="8">#REF!</definedName>
    <definedName name="tab2GC" localSheetId="12">#REF!</definedName>
    <definedName name="tab2GC" localSheetId="13">#REF!</definedName>
    <definedName name="tab2GC">#REF!</definedName>
    <definedName name="tab3BPS" localSheetId="9">#REF!</definedName>
    <definedName name="tab3BPS" localSheetId="10">#REF!</definedName>
    <definedName name="tab3BPS" localSheetId="8">#REF!</definedName>
    <definedName name="tab3BPS" localSheetId="12">#REF!</definedName>
    <definedName name="tab3BPS" localSheetId="13">#REF!</definedName>
    <definedName name="tab3BPS">#REF!</definedName>
    <definedName name="tab4Int" localSheetId="9">#REF!</definedName>
    <definedName name="tab4Int" localSheetId="10">#REF!</definedName>
    <definedName name="tab4Int" localSheetId="8">#REF!</definedName>
    <definedName name="tab4Int" localSheetId="12">#REF!</definedName>
    <definedName name="tab4Int" localSheetId="13">#REF!</definedName>
    <definedName name="tab4Int">#REF!</definedName>
    <definedName name="TAB5A" localSheetId="9">#REF!</definedName>
    <definedName name="TAB5A" localSheetId="10">#REF!</definedName>
    <definedName name="TAB5A" localSheetId="8">#REF!</definedName>
    <definedName name="TAB5A" localSheetId="12">#REF!</definedName>
    <definedName name="TAB5A" localSheetId="13">#REF!</definedName>
    <definedName name="TAB5A">#REF!</definedName>
    <definedName name="tab5Emp" localSheetId="9">#REF!</definedName>
    <definedName name="tab5Emp" localSheetId="10">#REF!</definedName>
    <definedName name="tab5Emp" localSheetId="8">#REF!</definedName>
    <definedName name="tab5Emp" localSheetId="12">#REF!</definedName>
    <definedName name="tab5Emp" localSheetId="13">#REF!</definedName>
    <definedName name="tab5Emp">#REF!</definedName>
    <definedName name="TAB6A" localSheetId="8">'[39]Annual Tables'!#REF!</definedName>
    <definedName name="TAB6A">'[39]Annual Tables'!#REF!</definedName>
    <definedName name="TAB6B" localSheetId="8">'[39]Annual Tables'!#REF!</definedName>
    <definedName name="TAB6B">'[39]Annual Tables'!#REF!</definedName>
    <definedName name="tab6BCU" localSheetId="9">#REF!</definedName>
    <definedName name="tab6BCU" localSheetId="10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6">#REF!</definedName>
    <definedName name="tab6BCU" localSheetId="12">#REF!</definedName>
    <definedName name="tab6BCU" localSheetId="13">#REF!</definedName>
    <definedName name="tab6BCU">#REF!</definedName>
    <definedName name="TAB6C" localSheetId="9">#REF!</definedName>
    <definedName name="TAB6C" localSheetId="10">#REF!</definedName>
    <definedName name="TAB6C" localSheetId="8">#REF!</definedName>
    <definedName name="TAB6C" localSheetId="3">#REF!</definedName>
    <definedName name="TAB6C" localSheetId="6">#REF!</definedName>
    <definedName name="TAB6C" localSheetId="12">#REF!</definedName>
    <definedName name="TAB6C" localSheetId="13">#REF!</definedName>
    <definedName name="TAB6C">#REF!</definedName>
    <definedName name="TAB7A" localSheetId="9">#REF!</definedName>
    <definedName name="TAB7A" localSheetId="10">#REF!</definedName>
    <definedName name="TAB7A" localSheetId="8">#REF!</definedName>
    <definedName name="TAB7A" localSheetId="3">#REF!</definedName>
    <definedName name="TAB7A" localSheetId="6">#REF!</definedName>
    <definedName name="TAB7A" localSheetId="12">#REF!</definedName>
    <definedName name="TAB7A" localSheetId="13">#REF!</definedName>
    <definedName name="TAB7A">#REF!</definedName>
    <definedName name="tab7DGI" localSheetId="9">#REF!</definedName>
    <definedName name="tab7DGI" localSheetId="10">#REF!</definedName>
    <definedName name="tab7DGI" localSheetId="8">#REF!</definedName>
    <definedName name="tab7DGI" localSheetId="12">#REF!</definedName>
    <definedName name="tab7DGI" localSheetId="13">#REF!</definedName>
    <definedName name="tab7DGI">#REF!</definedName>
    <definedName name="Tabasic" localSheetId="9">#REF!</definedName>
    <definedName name="Tabasic" localSheetId="10">#REF!</definedName>
    <definedName name="Tabasic" localSheetId="8">#REF!</definedName>
    <definedName name="Tabasic" localSheetId="12">#REF!</definedName>
    <definedName name="Tabasic" localSheetId="13">#REF!</definedName>
    <definedName name="Tabasic">#REF!</definedName>
    <definedName name="Tabe" localSheetId="9">#REF!</definedName>
    <definedName name="Tabe" localSheetId="10">#REF!</definedName>
    <definedName name="Tabe" localSheetId="8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10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6">#REF!</definedName>
    <definedName name="Table" localSheetId="12">#REF!</definedName>
    <definedName name="Table" localSheetId="13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 localSheetId="8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0">#REF!</definedName>
    <definedName name="Table_28._Guatemala___Selected_Wage_Indicators_1" localSheetId="8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0">#REF!</definedName>
    <definedName name="Table_28a._Guatemala___Selected_Wage_Indicators_1" localSheetId="8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9">#REF!</definedName>
    <definedName name="Table_3.5b" localSheetId="10">#REF!</definedName>
    <definedName name="Table_3.5b" localSheetId="8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 localSheetId="10">#REF!</definedName>
    <definedName name="Table_30a._Guatemala___Selected_Employment_and_Labor_Productivity_Indicators" localSheetId="8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0">#REF!</definedName>
    <definedName name="Table_31._Guatemala___Selected_Wage_and_Employment_Indicators_1" localSheetId="8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0">#REF!</definedName>
    <definedName name="Table_33.__Guatemala__Indicators_of_Competitiveness" localSheetId="8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0">#REF!</definedName>
    <definedName name="Table_4._Guatemala___Consumer_Price_Indices__1" localSheetId="8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0">#REF!</definedName>
    <definedName name="Table_4SR" localSheetId="8">#REF!</definedName>
    <definedName name="Table_4SR" localSheetId="12">#REF!</definedName>
    <definedName name="Table_4SR" localSheetId="13">#REF!</definedName>
    <definedName name="Table_4SR">#REF!</definedName>
    <definedName name="Table_5a" localSheetId="9">#REF!</definedName>
    <definedName name="Table_5a" localSheetId="10">#REF!</definedName>
    <definedName name="Table_5a" localSheetId="8">#REF!</definedName>
    <definedName name="Table_5a" localSheetId="12">#REF!</definedName>
    <definedName name="Table_5a" localSheetId="13">#REF!</definedName>
    <definedName name="Table_5a">#REF!</definedName>
    <definedName name="Table_7SR" localSheetId="9">#REF!</definedName>
    <definedName name="Table_7SR" localSheetId="10">#REF!</definedName>
    <definedName name="Table_7SR" localSheetId="8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 localSheetId="10">#REF!</definedName>
    <definedName name="Table_debt" localSheetId="8">#REF!</definedName>
    <definedName name="Table_debt" localSheetId="12">#REF!</definedName>
    <definedName name="Table_debt" localSheetId="13">#REF!</definedName>
    <definedName name="Table_debt">#REF!</definedName>
    <definedName name="Table_Template" localSheetId="9">#REF!</definedName>
    <definedName name="Table_Template" localSheetId="10">#REF!</definedName>
    <definedName name="Table_Template" localSheetId="8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9">#REF!</definedName>
    <definedName name="table1" localSheetId="10">#REF!</definedName>
    <definedName name="table1" localSheetId="8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'[148]150dp'!$A$1:$F$58</definedName>
    <definedName name="table11" localSheetId="9">#REF!</definedName>
    <definedName name="table11" localSheetId="10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6">#REF!</definedName>
    <definedName name="table11" localSheetId="12">#REF!</definedName>
    <definedName name="table11" localSheetId="13">#REF!</definedName>
    <definedName name="table11">#REF!</definedName>
    <definedName name="table11?" localSheetId="9">#REF!</definedName>
    <definedName name="table11?" localSheetId="10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6">#REF!</definedName>
    <definedName name="table11?" localSheetId="12">#REF!</definedName>
    <definedName name="table11?" localSheetId="13">#REF!</definedName>
    <definedName name="table11?">#REF!</definedName>
    <definedName name="table12" localSheetId="9">#REF!</definedName>
    <definedName name="table12" localSheetId="10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6">#REF!</definedName>
    <definedName name="table12" localSheetId="12">#REF!</definedName>
    <definedName name="table12" localSheetId="13">#REF!</definedName>
    <definedName name="table12">#REF!</definedName>
    <definedName name="table13" localSheetId="9">#REF!</definedName>
    <definedName name="table13" localSheetId="10">#REF!</definedName>
    <definedName name="table13" localSheetId="8">#REF!</definedName>
    <definedName name="table13" localSheetId="12">#REF!</definedName>
    <definedName name="table13" localSheetId="13">#REF!</definedName>
    <definedName name="table13">#REF!</definedName>
    <definedName name="table15" localSheetId="9">#REF!</definedName>
    <definedName name="table15" localSheetId="10">#REF!</definedName>
    <definedName name="table15" localSheetId="8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0">#REF!</definedName>
    <definedName name="table16" localSheetId="8">#REF!</definedName>
    <definedName name="table16" localSheetId="12">#REF!</definedName>
    <definedName name="table16" localSheetId="13">#REF!</definedName>
    <definedName name="table16">#REF!</definedName>
    <definedName name="table17" localSheetId="9">#REF!</definedName>
    <definedName name="table17" localSheetId="10">#REF!</definedName>
    <definedName name="table17" localSheetId="8">#REF!</definedName>
    <definedName name="table17" localSheetId="12">#REF!</definedName>
    <definedName name="table17" localSheetId="13">#REF!</definedName>
    <definedName name="table17">#REF!</definedName>
    <definedName name="table18" localSheetId="9">#REF!</definedName>
    <definedName name="table18" localSheetId="10">#REF!</definedName>
    <definedName name="table18" localSheetId="8">#REF!</definedName>
    <definedName name="table18" localSheetId="12">#REF!</definedName>
    <definedName name="table18" localSheetId="13">#REF!</definedName>
    <definedName name="table18">#REF!</definedName>
    <definedName name="table19" localSheetId="9">#REF!</definedName>
    <definedName name="table19" localSheetId="10">#REF!</definedName>
    <definedName name="table19" localSheetId="8">#REF!</definedName>
    <definedName name="table19" localSheetId="12">#REF!</definedName>
    <definedName name="table19" localSheetId="13">#REF!</definedName>
    <definedName name="table19">#REF!</definedName>
    <definedName name="Table2" localSheetId="9">#REF!</definedName>
    <definedName name="Table2" localSheetId="10">#REF!</definedName>
    <definedName name="Table2" localSheetId="8">#REF!</definedName>
    <definedName name="Table2" localSheetId="12">#REF!</definedName>
    <definedName name="Table2" localSheetId="13">#REF!</definedName>
    <definedName name="Table2">#REF!</definedName>
    <definedName name="table20" localSheetId="9">#REF!</definedName>
    <definedName name="table20" localSheetId="10">#REF!</definedName>
    <definedName name="table20" localSheetId="8">#REF!</definedName>
    <definedName name="table20" localSheetId="12">#REF!</definedName>
    <definedName name="table20" localSheetId="13">#REF!</definedName>
    <definedName name="table20">#REF!</definedName>
    <definedName name="table21" localSheetId="9">#REF!</definedName>
    <definedName name="table21" localSheetId="10">#REF!</definedName>
    <definedName name="table21" localSheetId="8">#REF!</definedName>
    <definedName name="table21" localSheetId="12">#REF!</definedName>
    <definedName name="table21" localSheetId="13">#REF!</definedName>
    <definedName name="table21">#REF!</definedName>
    <definedName name="table22a" localSheetId="9">#REF!</definedName>
    <definedName name="table22a" localSheetId="10">#REF!</definedName>
    <definedName name="table22a" localSheetId="8">#REF!</definedName>
    <definedName name="table22a" localSheetId="12">#REF!</definedName>
    <definedName name="table22a" localSheetId="13">#REF!</definedName>
    <definedName name="table22a">#REF!</definedName>
    <definedName name="table22b" localSheetId="9">#REF!</definedName>
    <definedName name="table22b" localSheetId="10">#REF!</definedName>
    <definedName name="table22b" localSheetId="8">#REF!</definedName>
    <definedName name="table22b" localSheetId="12">#REF!</definedName>
    <definedName name="table22b" localSheetId="13">#REF!</definedName>
    <definedName name="table22b">#REF!</definedName>
    <definedName name="table25" localSheetId="9">#REF!</definedName>
    <definedName name="table25" localSheetId="10">#REF!</definedName>
    <definedName name="table25" localSheetId="8">#REF!</definedName>
    <definedName name="table25" localSheetId="12">#REF!</definedName>
    <definedName name="table25" localSheetId="13">#REF!</definedName>
    <definedName name="table25">#REF!</definedName>
    <definedName name="table26" localSheetId="9">#REF!</definedName>
    <definedName name="table26" localSheetId="10">#REF!</definedName>
    <definedName name="table26" localSheetId="8">#REF!</definedName>
    <definedName name="table26" localSheetId="12">#REF!</definedName>
    <definedName name="table26" localSheetId="13">#REF!</definedName>
    <definedName name="table26">#REF!</definedName>
    <definedName name="table3">'[149]Table 8'!$A$3:$K$61</definedName>
    <definedName name="table4" localSheetId="9">#REF!</definedName>
    <definedName name="table4" localSheetId="10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6">#REF!</definedName>
    <definedName name="table4" localSheetId="12">#REF!</definedName>
    <definedName name="table4" localSheetId="13">#REF!</definedName>
    <definedName name="table4">#REF!</definedName>
    <definedName name="table41" localSheetId="9">#REF!</definedName>
    <definedName name="table41" localSheetId="10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6">#REF!</definedName>
    <definedName name="table41" localSheetId="12">#REF!</definedName>
    <definedName name="table41" localSheetId="13">#REF!</definedName>
    <definedName name="table41">#REF!</definedName>
    <definedName name="Table5" localSheetId="8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6">[150]Stfrprtables!#REF!</definedName>
    <definedName name="Table5">[150]Stfrprtables!#REF!</definedName>
    <definedName name="table6" localSheetId="9">#REF!</definedName>
    <definedName name="table6" localSheetId="10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6">#REF!</definedName>
    <definedName name="table6" localSheetId="12">#REF!</definedName>
    <definedName name="table6" localSheetId="13">#REF!</definedName>
    <definedName name="table6">#REF!</definedName>
    <definedName name="table7" localSheetId="9">#REF!</definedName>
    <definedName name="table7" localSheetId="10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6">#REF!</definedName>
    <definedName name="table7" localSheetId="12">#REF!</definedName>
    <definedName name="table7" localSheetId="13">#REF!</definedName>
    <definedName name="table7">#REF!</definedName>
    <definedName name="Table8">'[45]shared data'!$A$1:$E$32</definedName>
    <definedName name="table9" localSheetId="9">#REF!</definedName>
    <definedName name="table9" localSheetId="10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6">#REF!</definedName>
    <definedName name="table9" localSheetId="12">#REF!</definedName>
    <definedName name="table9" localSheetId="13">#REF!</definedName>
    <definedName name="table9">#REF!</definedName>
    <definedName name="TableA" localSheetId="9">#REF!</definedName>
    <definedName name="TableA" localSheetId="10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6">#REF!</definedName>
    <definedName name="TableA" localSheetId="12">#REF!</definedName>
    <definedName name="TableA" localSheetId="13">#REF!</definedName>
    <definedName name="TableA">#REF!</definedName>
    <definedName name="TableB1" localSheetId="9">#REF!</definedName>
    <definedName name="TableB1" localSheetId="10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6">#REF!</definedName>
    <definedName name="TableB1" localSheetId="12">#REF!</definedName>
    <definedName name="TableB1" localSheetId="13">#REF!</definedName>
    <definedName name="TableB1">#REF!</definedName>
    <definedName name="TableB2" localSheetId="9">#REF!</definedName>
    <definedName name="TableB2" localSheetId="10">#REF!</definedName>
    <definedName name="TableB2" localSheetId="8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9">#REF!</definedName>
    <definedName name="TableB3" localSheetId="10">#REF!</definedName>
    <definedName name="TableB3" localSheetId="8">#REF!</definedName>
    <definedName name="TableB3" localSheetId="12">#REF!</definedName>
    <definedName name="TableB3" localSheetId="13">#REF!</definedName>
    <definedName name="TableB3">#REF!</definedName>
    <definedName name="TableC1" localSheetId="9">#REF!</definedName>
    <definedName name="TableC1" localSheetId="10">#REF!</definedName>
    <definedName name="TableC1" localSheetId="8">#REF!</definedName>
    <definedName name="TableC1" localSheetId="12">#REF!</definedName>
    <definedName name="TableC1" localSheetId="13">#REF!</definedName>
    <definedName name="TableC1">#REF!</definedName>
    <definedName name="TableC2" localSheetId="9">#REF!</definedName>
    <definedName name="TableC2" localSheetId="10">#REF!</definedName>
    <definedName name="TableC2" localSheetId="8">#REF!</definedName>
    <definedName name="TableC2" localSheetId="12">#REF!</definedName>
    <definedName name="TableC2" localSheetId="13">#REF!</definedName>
    <definedName name="TableC2">#REF!</definedName>
    <definedName name="TableC3" localSheetId="9">#REF!</definedName>
    <definedName name="TableC3" localSheetId="10">#REF!</definedName>
    <definedName name="TableC3" localSheetId="8">#REF!</definedName>
    <definedName name="TableC3" localSheetId="12">#REF!</definedName>
    <definedName name="TableC3" localSheetId="13">#REF!</definedName>
    <definedName name="TableC3">#REF!</definedName>
    <definedName name="tabreal" localSheetId="9">#REF!</definedName>
    <definedName name="tabreal" localSheetId="10">#REF!</definedName>
    <definedName name="tabreal" localSheetId="8">#REF!</definedName>
    <definedName name="tabreal" localSheetId="12">#REF!</definedName>
    <definedName name="tabreal" localSheetId="13">#REF!</definedName>
    <definedName name="tabreal">#REF!</definedName>
    <definedName name="TAME" localSheetId="9">#REF!</definedName>
    <definedName name="TAME" localSheetId="10">#REF!</definedName>
    <definedName name="TAME" localSheetId="8">#REF!</definedName>
    <definedName name="TAME" localSheetId="12">#REF!</definedName>
    <definedName name="TAME" localSheetId="13">#REF!</definedName>
    <definedName name="TAME">#REF!</definedName>
    <definedName name="TASA" localSheetId="9">#REF!</definedName>
    <definedName name="TASA" localSheetId="10">#REF!</definedName>
    <definedName name="TASA" localSheetId="8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9">#REF!</definedName>
    <definedName name="TASAS" localSheetId="10">#REF!</definedName>
    <definedName name="TASAS" localSheetId="8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[151]A!$A$1:$T$54</definedName>
    <definedName name="Tbl_GFN" localSheetId="9">[152]Table_GEF!$B$2:$T$53</definedName>
    <definedName name="Tbl_GFN" localSheetId="10">[152]Table_GEF!$B$2:$T$53</definedName>
    <definedName name="Tbl_GFN" localSheetId="8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9">#REF!</definedName>
    <definedName name="TD" localSheetId="10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6">#REF!</definedName>
    <definedName name="TD" localSheetId="12">#REF!</definedName>
    <definedName name="TD" localSheetId="13">#REF!</definedName>
    <definedName name="TD">#REF!</definedName>
    <definedName name="TD1A" localSheetId="9">#REF!</definedName>
    <definedName name="TD1A" localSheetId="10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6">#REF!</definedName>
    <definedName name="TD1A" localSheetId="12">#REF!</definedName>
    <definedName name="TD1A" localSheetId="13">#REF!</definedName>
    <definedName name="TD1A">#REF!</definedName>
    <definedName name="TDATE" localSheetId="9">#REF!</definedName>
    <definedName name="TDATE" localSheetId="10">#REF!</definedName>
    <definedName name="TDATE" localSheetId="8">#REF!</definedName>
    <definedName name="TDATE" localSheetId="3">#REF!</definedName>
    <definedName name="TDATE" localSheetId="6">#REF!</definedName>
    <definedName name="TDATE" localSheetId="12">#REF!</definedName>
    <definedName name="TDATE" localSheetId="13">#REF!</definedName>
    <definedName name="TDATE">#REF!</definedName>
    <definedName name="teetwetw" localSheetId="9" hidden="1">#REF!</definedName>
    <definedName name="teetwetw" localSheetId="10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9">#REF!</definedName>
    <definedName name="TELAS" localSheetId="10">#REF!</definedName>
    <definedName name="TELAS" localSheetId="8">#REF!</definedName>
    <definedName name="TELAS" localSheetId="12">#REF!</definedName>
    <definedName name="TELAS" localSheetId="13">#REF!</definedName>
    <definedName name="TELAS">#REF!</definedName>
    <definedName name="Template_Table" localSheetId="9">#REF!</definedName>
    <definedName name="Template_Table" localSheetId="10">#REF!</definedName>
    <definedName name="Template_Table" localSheetId="8">#REF!</definedName>
    <definedName name="Template_Table" localSheetId="12">#REF!</definedName>
    <definedName name="Template_Table" localSheetId="13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8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6" hidden="1">'[96]Fax a enviar'!#REF!</definedName>
    <definedName name="tetetwe" hidden="1">'[96]Fax a enviar'!#REF!</definedName>
    <definedName name="TEXTO1" localSheetId="9">#REF!</definedName>
    <definedName name="TEXTO1" localSheetId="10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6">#REF!</definedName>
    <definedName name="TEXTO1" localSheetId="12">#REF!</definedName>
    <definedName name="TEXTO1" localSheetId="13">#REF!</definedName>
    <definedName name="TEXTO1">#REF!</definedName>
    <definedName name="TEXTO2" localSheetId="9">#REF!</definedName>
    <definedName name="TEXTO2" localSheetId="10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6">#REF!</definedName>
    <definedName name="TEXTO2" localSheetId="12">#REF!</definedName>
    <definedName name="TEXTO2" localSheetId="13">#REF!</definedName>
    <definedName name="TEXTO2">#REF!</definedName>
    <definedName name="textToday" localSheetId="9">#REF!</definedName>
    <definedName name="textToday" localSheetId="10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12">#REF!</definedName>
    <definedName name="textToday" localSheetId="13">#REF!</definedName>
    <definedName name="textToday">#REF!</definedName>
    <definedName name="TIPOCAMBIO" localSheetId="9">#REF!</definedName>
    <definedName name="TIPOCAMBIO" localSheetId="10">#REF!</definedName>
    <definedName name="TIPOCAMBIO" localSheetId="8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9">#REF!</definedName>
    <definedName name="TITLES" localSheetId="10">#REF!</definedName>
    <definedName name="TITLES" localSheetId="8">#REF!</definedName>
    <definedName name="TITLES" localSheetId="12">#REF!</definedName>
    <definedName name="TITLES" localSheetId="13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8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8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9">#REF!</definedName>
    <definedName name="títulos" localSheetId="10">#REF!</definedName>
    <definedName name="títulos" localSheetId="8">#REF!</definedName>
    <definedName name="títulos" localSheetId="12">#REF!</definedName>
    <definedName name="títulos" localSheetId="13">#REF!</definedName>
    <definedName name="títulos">#REF!</definedName>
    <definedName name="_xlnm.Print_Titles" localSheetId="9">#REF!</definedName>
    <definedName name="_xlnm.Print_Titles" localSheetId="10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9">#REF!</definedName>
    <definedName name="TM" localSheetId="10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6">#REF!</definedName>
    <definedName name="TM" localSheetId="12">#REF!</definedName>
    <definedName name="TM" localSheetId="13">#REF!</definedName>
    <definedName name="TM">#REF!</definedName>
    <definedName name="TM_D" localSheetId="9">#REF!</definedName>
    <definedName name="TM_D" localSheetId="10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6">#REF!</definedName>
    <definedName name="TM_D" localSheetId="12">#REF!</definedName>
    <definedName name="TM_D" localSheetId="13">#REF!</definedName>
    <definedName name="TM_D">#REF!</definedName>
    <definedName name="TM_DPCH" localSheetId="9">#REF!</definedName>
    <definedName name="TM_DPCH" localSheetId="10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6">#REF!</definedName>
    <definedName name="TM_DPCH" localSheetId="12">#REF!</definedName>
    <definedName name="TM_DPCH" localSheetId="13">#REF!</definedName>
    <definedName name="TM_DPCH">#REF!</definedName>
    <definedName name="TM_R" localSheetId="9">#REF!</definedName>
    <definedName name="TM_R" localSheetId="10">#REF!</definedName>
    <definedName name="TM_R" localSheetId="8">#REF!</definedName>
    <definedName name="TM_R" localSheetId="12">#REF!</definedName>
    <definedName name="TM_R" localSheetId="13">#REF!</definedName>
    <definedName name="TM_R">#REF!</definedName>
    <definedName name="TM_RPCH" localSheetId="9">#REF!</definedName>
    <definedName name="TM_RPCH" localSheetId="10">#REF!</definedName>
    <definedName name="TM_RPCH" localSheetId="8">#REF!</definedName>
    <definedName name="TM_RPCH" localSheetId="12">#REF!</definedName>
    <definedName name="TM_RPCH" localSheetId="13">#REF!</definedName>
    <definedName name="TM_RPCH">#REF!</definedName>
    <definedName name="TMG" localSheetId="9">#REF!</definedName>
    <definedName name="TMG" localSheetId="10">#REF!</definedName>
    <definedName name="TMG" localSheetId="8">#REF!</definedName>
    <definedName name="TMG" localSheetId="12">#REF!</definedName>
    <definedName name="TMG" localSheetId="13">#REF!</definedName>
    <definedName name="TMG">#REF!</definedName>
    <definedName name="TMG_D">[75]Q5!$E$23:$AH$23</definedName>
    <definedName name="TMG_DPCH" localSheetId="9">#REF!</definedName>
    <definedName name="TMG_DPCH" localSheetId="10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6">#REF!</definedName>
    <definedName name="TMG_DPCH" localSheetId="12">#REF!</definedName>
    <definedName name="TMG_DPCH" localSheetId="13">#REF!</definedName>
    <definedName name="TMG_DPCH">#REF!</definedName>
    <definedName name="TMG_R" localSheetId="9">#REF!</definedName>
    <definedName name="TMG_R" localSheetId="10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6">#REF!</definedName>
    <definedName name="TMG_R" localSheetId="12">#REF!</definedName>
    <definedName name="TMG_R" localSheetId="13">#REF!</definedName>
    <definedName name="TMG_R">#REF!</definedName>
    <definedName name="TMG_RPCH" localSheetId="9">#REF!</definedName>
    <definedName name="TMG_RPCH" localSheetId="10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6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9">#REF!</definedName>
    <definedName name="TMGO_D" localSheetId="10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6">#REF!</definedName>
    <definedName name="TMGO_D" localSheetId="12">#REF!</definedName>
    <definedName name="TMGO_D" localSheetId="13">#REF!</definedName>
    <definedName name="TMGO_D">#REF!</definedName>
    <definedName name="TMGO_DPCH" localSheetId="9">#REF!</definedName>
    <definedName name="TMGO_DPCH" localSheetId="10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12">#REF!</definedName>
    <definedName name="TMGO_DPCH" localSheetId="13">#REF!</definedName>
    <definedName name="TMGO_DPCH">#REF!</definedName>
    <definedName name="TMGO_R" localSheetId="9">#REF!</definedName>
    <definedName name="TMGO_R" localSheetId="10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6">#REF!</definedName>
    <definedName name="TMGO_R" localSheetId="12">#REF!</definedName>
    <definedName name="TMGO_R" localSheetId="13">#REF!</definedName>
    <definedName name="TMGO_R">#REF!</definedName>
    <definedName name="TMGO_RPCH" localSheetId="9">#REF!</definedName>
    <definedName name="TMGO_RPCH" localSheetId="10">#REF!</definedName>
    <definedName name="TMGO_RPCH" localSheetId="8">#REF!</definedName>
    <definedName name="TMGO_RPCH" localSheetId="12">#REF!</definedName>
    <definedName name="TMGO_RPCH" localSheetId="13">#REF!</definedName>
    <definedName name="TMGO_RPCH">#REF!</definedName>
    <definedName name="TMGXO" localSheetId="9">#REF!</definedName>
    <definedName name="TMGXO" localSheetId="10">#REF!</definedName>
    <definedName name="TMGXO" localSheetId="8">#REF!</definedName>
    <definedName name="TMGXO" localSheetId="12">#REF!</definedName>
    <definedName name="TMGXO" localSheetId="13">#REF!</definedName>
    <definedName name="TMGXO">#REF!</definedName>
    <definedName name="TMGXO_D" localSheetId="9">#REF!</definedName>
    <definedName name="TMGXO_D" localSheetId="10">#REF!</definedName>
    <definedName name="TMGXO_D" localSheetId="8">#REF!</definedName>
    <definedName name="TMGXO_D" localSheetId="12">#REF!</definedName>
    <definedName name="TMGXO_D" localSheetId="13">#REF!</definedName>
    <definedName name="TMGXO_D">#REF!</definedName>
    <definedName name="TMGXO_DPCH" localSheetId="9">#REF!</definedName>
    <definedName name="TMGXO_DPCH" localSheetId="10">#REF!</definedName>
    <definedName name="TMGXO_DPCH" localSheetId="8">#REF!</definedName>
    <definedName name="TMGXO_DPCH" localSheetId="12">#REF!</definedName>
    <definedName name="TMGXO_DPCH" localSheetId="13">#REF!</definedName>
    <definedName name="TMGXO_DPCH">#REF!</definedName>
    <definedName name="TMGXO_R" localSheetId="9">#REF!</definedName>
    <definedName name="TMGXO_R" localSheetId="10">#REF!</definedName>
    <definedName name="TMGXO_R" localSheetId="8">#REF!</definedName>
    <definedName name="TMGXO_R" localSheetId="12">#REF!</definedName>
    <definedName name="TMGXO_R" localSheetId="13">#REF!</definedName>
    <definedName name="TMGXO_R">#REF!</definedName>
    <definedName name="TMGXO_RPCH" localSheetId="9">#REF!</definedName>
    <definedName name="TMGXO_RPCH" localSheetId="10">#REF!</definedName>
    <definedName name="TMGXO_RPCH" localSheetId="8">#REF!</definedName>
    <definedName name="TMGXO_RPCH" localSheetId="12">#REF!</definedName>
    <definedName name="TMGXO_RPCH" localSheetId="13">#REF!</definedName>
    <definedName name="TMGXO_RPCH">#REF!</definedName>
    <definedName name="TMS" localSheetId="9">#REF!</definedName>
    <definedName name="TMS" localSheetId="10">#REF!</definedName>
    <definedName name="TMS" localSheetId="8">#REF!</definedName>
    <definedName name="TMS" localSheetId="12">#REF!</definedName>
    <definedName name="TMS" localSheetId="13">#REF!</definedName>
    <definedName name="TMS">#REF!</definedName>
    <definedName name="TNAME" localSheetId="9">#REF!</definedName>
    <definedName name="TNAME" localSheetId="10">#REF!</definedName>
    <definedName name="TNAME" localSheetId="8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0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6">#REF!</definedName>
    <definedName name="TOC" localSheetId="12">#REF!</definedName>
    <definedName name="TOC" localSheetId="13">#REF!</definedName>
    <definedName name="TOC">#REF!</definedName>
    <definedName name="TODO">[153]BCC!$A$1:$N$821,[153]BCC!$A$822:$N$1624</definedName>
    <definedName name="TOT00" localSheetId="9">#REF!</definedName>
    <definedName name="TOT00" localSheetId="10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6">#REF!</definedName>
    <definedName name="TOT00" localSheetId="12">#REF!</definedName>
    <definedName name="TOT00" localSheetId="13">#REF!</definedName>
    <definedName name="TOT00">#REF!</definedName>
    <definedName name="TOTAL" localSheetId="9">#REF!</definedName>
    <definedName name="TOTAL" localSheetId="10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6">#REF!</definedName>
    <definedName name="TOTAL" localSheetId="12">#REF!</definedName>
    <definedName name="TOTAL" localSheetId="13">#REF!</definedName>
    <definedName name="TOTAL">#REF!</definedName>
    <definedName name="TOWEO" localSheetId="9">#REF!</definedName>
    <definedName name="TOWEO" localSheetId="10">#REF!</definedName>
    <definedName name="TOWEO" localSheetId="8">#REF!</definedName>
    <definedName name="TOWEO" localSheetId="3">#REF!</definedName>
    <definedName name="TOWEO" localSheetId="6">#REF!</definedName>
    <definedName name="TOWEO" localSheetId="12">#REF!</definedName>
    <definedName name="TOWEO" localSheetId="13">#REF!</definedName>
    <definedName name="TOWEO">#REF!</definedName>
    <definedName name="Trade" localSheetId="9">#REF!</definedName>
    <definedName name="Trade" localSheetId="10">#REF!</definedName>
    <definedName name="Trade" localSheetId="8">#REF!</definedName>
    <definedName name="Trade" localSheetId="12">#REF!</definedName>
    <definedName name="Trade" localSheetId="13">#REF!</definedName>
    <definedName name="Trade">#REF!</definedName>
    <definedName name="TRADE3">[19]Trade!#REF!</definedName>
    <definedName name="trans" localSheetId="9">#REF!</definedName>
    <definedName name="trans" localSheetId="10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6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9">#REF!</definedName>
    <definedName name="Transfer_check" localSheetId="10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5">[76]!TRANSFERENCIA</definedName>
    <definedName name="TRANSFERENCIA" localSheetId="8">[76]!TRANSFERENCIA</definedName>
    <definedName name="TRANSFERENCIA" localSheetId="0">#REF!</definedName>
    <definedName name="TRANSFERENCIA" localSheetId="1">#REF!</definedName>
    <definedName name="TRANSFERENCIA" localSheetId="11">[76]!TRANSFERENCIA</definedName>
    <definedName name="TRANSFERENCIA" localSheetId="13">[76]!TRANSFERENCIA</definedName>
    <definedName name="TRANSFERENCIA">[76]!TRANSFERENCIA</definedName>
    <definedName name="TRANSFERENCIA_DE_SERVICIOS__LEY_N__24049_Y_COMPLEMENTARIAS">[4]C!$B$14:$N$14</definedName>
    <definedName name="TRANSNAVE" localSheetId="9">#REF!</definedName>
    <definedName name="TRANSNAVE" localSheetId="10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6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6" hidden="1">'[96]Fax a enviar'!#REF!</definedName>
    <definedName name="trert" hidden="1">'[96]Fax a enviar'!#REF!</definedName>
    <definedName name="TRIGO" localSheetId="9">#REF!</definedName>
    <definedName name="TRIGO" localSheetId="10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6">#REF!</definedName>
    <definedName name="TRIGO" localSheetId="12">#REF!</definedName>
    <definedName name="TRIGO" localSheetId="13">#REF!</definedName>
    <definedName name="TRIGO">#REF!</definedName>
    <definedName name="Trim">[123]Codigos!$A$5:$E$11</definedName>
    <definedName name="trim9702" localSheetId="8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6">[154]bop1!#REF!</definedName>
    <definedName name="trim9702">[154]bop1!#REF!</definedName>
    <definedName name="trim9798990001" localSheetId="8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6">'[155]bop1datos rev'!#REF!</definedName>
    <definedName name="trim9798990001">'[155]bop1datos rev'!#REF!</definedName>
    <definedName name="trimestres9902" localSheetId="8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6">[154]bop1!#REF!</definedName>
    <definedName name="trimestres9902">[154]bop1!#REF!</definedName>
    <definedName name="trrtr" localSheetId="9" hidden="1">#REF!</definedName>
    <definedName name="trrtr" localSheetId="10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8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6" hidden="1">'[96]Fax a enviar'!#REF!</definedName>
    <definedName name="trtert" hidden="1">'[96]Fax a enviar'!#REF!</definedName>
    <definedName name="trtr" localSheetId="8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6" hidden="1">'[96]Fax a enviar'!#REF!</definedName>
    <definedName name="trtr" hidden="1">'[96]Fax a enviar'!#REF!</definedName>
    <definedName name="tt" localSheetId="9">#REF!</definedName>
    <definedName name="tt" localSheetId="10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6">#REF!</definedName>
    <definedName name="tt" localSheetId="12">#REF!</definedName>
    <definedName name="tt" localSheetId="13">#REF!</definedName>
    <definedName name="tt">#REF!</definedName>
    <definedName name="tta" localSheetId="9">#REF!</definedName>
    <definedName name="tta" localSheetId="10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6">#REF!</definedName>
    <definedName name="tta" localSheetId="12">#REF!</definedName>
    <definedName name="tta" localSheetId="13">#REF!</definedName>
    <definedName name="tta">#REF!</definedName>
    <definedName name="ttaa" localSheetId="9">#REF!</definedName>
    <definedName name="ttaa" localSheetId="10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6">#REF!</definedName>
    <definedName name="ttaa" localSheetId="12">#REF!</definedName>
    <definedName name="ttaa" localSheetId="13">#REF!</definedName>
    <definedName name="ttaa">#REF!</definedName>
    <definedName name="ttetet" localSheetId="8" hidden="1">'[96]Fax a enviar'!#REF!</definedName>
    <definedName name="ttetet" localSheetId="3" hidden="1">'[96]Fax a enviar'!#REF!</definedName>
    <definedName name="ttetet" localSheetId="6" hidden="1">'[96]Fax a enviar'!#REF!</definedName>
    <definedName name="ttetet" hidden="1">'[96]Fax a enviar'!#REF!</definedName>
    <definedName name="ttt" localSheetId="8" hidden="1">'[90]Fax a enviar'!#REF!</definedName>
    <definedName name="ttt" localSheetId="3" hidden="1">'[90]Fax a enviar'!#REF!</definedName>
    <definedName name="ttt" localSheetId="6" hidden="1">'[90]Fax a enviar'!#REF!</definedName>
    <definedName name="ttt" hidden="1">'[90]Fax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9" hidden="1">#REF!</definedName>
    <definedName name="twetwee" localSheetId="10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9">#REF!</definedName>
    <definedName name="TX" localSheetId="10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6">#REF!</definedName>
    <definedName name="TX" localSheetId="12">#REF!</definedName>
    <definedName name="TX" localSheetId="13">#REF!</definedName>
    <definedName name="TX">#REF!</definedName>
    <definedName name="TX_D" localSheetId="9">#REF!</definedName>
    <definedName name="TX_D" localSheetId="10">#REF!</definedName>
    <definedName name="TX_D" localSheetId="8">#REF!</definedName>
    <definedName name="TX_D" localSheetId="3">#REF!</definedName>
    <definedName name="TX_D" localSheetId="6">#REF!</definedName>
    <definedName name="TX_D" localSheetId="12">#REF!</definedName>
    <definedName name="TX_D" localSheetId="13">#REF!</definedName>
    <definedName name="TX_D">#REF!</definedName>
    <definedName name="TX_DPCH" localSheetId="9">#REF!</definedName>
    <definedName name="TX_DPCH" localSheetId="10">#REF!</definedName>
    <definedName name="TX_DPCH" localSheetId="8">#REF!</definedName>
    <definedName name="TX_DPCH" localSheetId="12">#REF!</definedName>
    <definedName name="TX_DPCH" localSheetId="13">#REF!</definedName>
    <definedName name="TX_DPCH">#REF!</definedName>
    <definedName name="TX_R" localSheetId="9">#REF!</definedName>
    <definedName name="TX_R" localSheetId="10">#REF!</definedName>
    <definedName name="TX_R" localSheetId="8">#REF!</definedName>
    <definedName name="TX_R" localSheetId="12">#REF!</definedName>
    <definedName name="TX_R" localSheetId="13">#REF!</definedName>
    <definedName name="TX_R">#REF!</definedName>
    <definedName name="TX_RPCH" localSheetId="9">#REF!</definedName>
    <definedName name="TX_RPCH" localSheetId="10">#REF!</definedName>
    <definedName name="TX_RPCH" localSheetId="8">#REF!</definedName>
    <definedName name="TX_RPCH" localSheetId="12">#REF!</definedName>
    <definedName name="TX_RPCH" localSheetId="13">#REF!</definedName>
    <definedName name="TX_RPCH">#REF!</definedName>
    <definedName name="TXG" localSheetId="9">#REF!</definedName>
    <definedName name="TXG" localSheetId="10">#REF!</definedName>
    <definedName name="TXG" localSheetId="8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9">#REF!</definedName>
    <definedName name="TXG_DPCH" localSheetId="10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6">#REF!</definedName>
    <definedName name="TXG_DPCH" localSheetId="12">#REF!</definedName>
    <definedName name="TXG_DPCH" localSheetId="13">#REF!</definedName>
    <definedName name="TXG_DPCH">#REF!</definedName>
    <definedName name="TXG_R" localSheetId="9">#REF!</definedName>
    <definedName name="TXG_R" localSheetId="10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6">#REF!</definedName>
    <definedName name="TXG_R" localSheetId="12">#REF!</definedName>
    <definedName name="TXG_R" localSheetId="13">#REF!</definedName>
    <definedName name="TXG_R">#REF!</definedName>
    <definedName name="TXG_RPCH" localSheetId="9">#REF!</definedName>
    <definedName name="TXG_RPCH" localSheetId="10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6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9">#REF!</definedName>
    <definedName name="TXGO_D" localSheetId="10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6">#REF!</definedName>
    <definedName name="TXGO_D" localSheetId="12">#REF!</definedName>
    <definedName name="TXGO_D" localSheetId="13">#REF!</definedName>
    <definedName name="TXGO_D">#REF!</definedName>
    <definedName name="TXGO_DPCH" localSheetId="9">#REF!</definedName>
    <definedName name="TXGO_DPCH" localSheetId="10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12">#REF!</definedName>
    <definedName name="TXGO_DPCH" localSheetId="13">#REF!</definedName>
    <definedName name="TXGO_DPCH">#REF!</definedName>
    <definedName name="TXGO_R" localSheetId="9">#REF!</definedName>
    <definedName name="TXGO_R" localSheetId="10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6">#REF!</definedName>
    <definedName name="TXGO_R" localSheetId="12">#REF!</definedName>
    <definedName name="TXGO_R" localSheetId="13">#REF!</definedName>
    <definedName name="TXGO_R">#REF!</definedName>
    <definedName name="TXGO_RPCH" localSheetId="9">#REF!</definedName>
    <definedName name="TXGO_RPCH" localSheetId="10">#REF!</definedName>
    <definedName name="TXGO_RPCH" localSheetId="8">#REF!</definedName>
    <definedName name="TXGO_RPCH" localSheetId="12">#REF!</definedName>
    <definedName name="TXGO_RPCH" localSheetId="13">#REF!</definedName>
    <definedName name="TXGO_RPCH">#REF!</definedName>
    <definedName name="TXGXO" localSheetId="9">#REF!</definedName>
    <definedName name="TXGXO" localSheetId="10">#REF!</definedName>
    <definedName name="TXGXO" localSheetId="8">#REF!</definedName>
    <definedName name="TXGXO" localSheetId="12">#REF!</definedName>
    <definedName name="TXGXO" localSheetId="13">#REF!</definedName>
    <definedName name="TXGXO">#REF!</definedName>
    <definedName name="TXGXO_D" localSheetId="9">#REF!</definedName>
    <definedName name="TXGXO_D" localSheetId="10">#REF!</definedName>
    <definedName name="TXGXO_D" localSheetId="8">#REF!</definedName>
    <definedName name="TXGXO_D" localSheetId="12">#REF!</definedName>
    <definedName name="TXGXO_D" localSheetId="13">#REF!</definedName>
    <definedName name="TXGXO_D">#REF!</definedName>
    <definedName name="TXGXO_DPCH" localSheetId="9">#REF!</definedName>
    <definedName name="TXGXO_DPCH" localSheetId="10">#REF!</definedName>
    <definedName name="TXGXO_DPCH" localSheetId="8">#REF!</definedName>
    <definedName name="TXGXO_DPCH" localSheetId="12">#REF!</definedName>
    <definedName name="TXGXO_DPCH" localSheetId="13">#REF!</definedName>
    <definedName name="TXGXO_DPCH">#REF!</definedName>
    <definedName name="TXGXO_R" localSheetId="9">#REF!</definedName>
    <definedName name="TXGXO_R" localSheetId="10">#REF!</definedName>
    <definedName name="TXGXO_R" localSheetId="8">#REF!</definedName>
    <definedName name="TXGXO_R" localSheetId="12">#REF!</definedName>
    <definedName name="TXGXO_R" localSheetId="13">#REF!</definedName>
    <definedName name="TXGXO_R">#REF!</definedName>
    <definedName name="TXGXO_RPCH" localSheetId="9">#REF!</definedName>
    <definedName name="TXGXO_RPCH" localSheetId="10">#REF!</definedName>
    <definedName name="TXGXO_RPCH" localSheetId="8">#REF!</definedName>
    <definedName name="TXGXO_RPCH" localSheetId="12">#REF!</definedName>
    <definedName name="TXGXO_RPCH" localSheetId="13">#REF!</definedName>
    <definedName name="TXGXO_RPCH">#REF!</definedName>
    <definedName name="TXS" localSheetId="9">#REF!</definedName>
    <definedName name="TXS" localSheetId="10">#REF!</definedName>
    <definedName name="TXS" localSheetId="8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10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6">#REF!</definedName>
    <definedName name="UAED" localSheetId="12">#REF!</definedName>
    <definedName name="UAED" localSheetId="13">#REF!</definedName>
    <definedName name="UAED">#REF!</definedName>
    <definedName name="UAED1" localSheetId="9">#REF!</definedName>
    <definedName name="UAED1" localSheetId="10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6">#REF!</definedName>
    <definedName name="UAED1" localSheetId="12">#REF!</definedName>
    <definedName name="UAED1" localSheetId="13">#REF!</definedName>
    <definedName name="UAED1">#REF!</definedName>
    <definedName name="UC" localSheetId="9">#REF!</definedName>
    <definedName name="UC" localSheetId="10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6">#REF!</definedName>
    <definedName name="UC" localSheetId="12">#REF!</definedName>
    <definedName name="UC" localSheetId="13">#REF!</definedName>
    <definedName name="UC">#REF!</definedName>
    <definedName name="UC1A" localSheetId="9">#REF!</definedName>
    <definedName name="UC1A" localSheetId="10">#REF!</definedName>
    <definedName name="UC1A" localSheetId="8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9">#REF!</definedName>
    <definedName name="UCC" localSheetId="10">#REF!</definedName>
    <definedName name="UCC" localSheetId="8">#REF!</definedName>
    <definedName name="UCC" localSheetId="12">#REF!</definedName>
    <definedName name="UCC" localSheetId="13">#REF!</definedName>
    <definedName name="UCC">#REF!</definedName>
    <definedName name="UDCTA" localSheetId="9">#REF!</definedName>
    <definedName name="UDCTA" localSheetId="10">#REF!</definedName>
    <definedName name="UDCTA" localSheetId="8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9">#REF!</definedName>
    <definedName name="unemp_96Q3" localSheetId="10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6">#REF!</definedName>
    <definedName name="unemp_96Q3" localSheetId="12">#REF!</definedName>
    <definedName name="unemp_96Q3" localSheetId="13">#REF!</definedName>
    <definedName name="unemp_96Q3">#REF!</definedName>
    <definedName name="unemp_96Q4" localSheetId="9">#REF!</definedName>
    <definedName name="unemp_96Q4" localSheetId="10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12">#REF!</definedName>
    <definedName name="unemp_96Q4" localSheetId="13">#REF!</definedName>
    <definedName name="unemp_96Q4">#REF!</definedName>
    <definedName name="unemp_97Q1" localSheetId="9">#REF!</definedName>
    <definedName name="unemp_97Q1" localSheetId="10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12">#REF!</definedName>
    <definedName name="unemp_97Q1" localSheetId="13">#REF!</definedName>
    <definedName name="unemp_97Q1">#REF!</definedName>
    <definedName name="unemp_97Q2" localSheetId="9">#REF!</definedName>
    <definedName name="unemp_97Q2" localSheetId="10">#REF!</definedName>
    <definedName name="unemp_97Q2" localSheetId="8">#REF!</definedName>
    <definedName name="unemp_97Q2" localSheetId="12">#REF!</definedName>
    <definedName name="unemp_97Q2" localSheetId="13">#REF!</definedName>
    <definedName name="unemp_97Q2">#REF!</definedName>
    <definedName name="unemp_nat" localSheetId="9">#REF!</definedName>
    <definedName name="unemp_nat" localSheetId="10">#REF!</definedName>
    <definedName name="unemp_nat" localSheetId="8">#REF!</definedName>
    <definedName name="unemp_nat" localSheetId="12">#REF!</definedName>
    <definedName name="unemp_nat" localSheetId="13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8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9">#REF!</definedName>
    <definedName name="UNION_FENOSA" localSheetId="10">#REF!</definedName>
    <definedName name="UNION_FENOSA" localSheetId="8">#REF!</definedName>
    <definedName name="UNION_FENOSA" localSheetId="12">#REF!</definedName>
    <definedName name="UNION_FENOSA" localSheetId="13">#REF!</definedName>
    <definedName name="UNION_FENOSA">#REF!</definedName>
    <definedName name="UnitsLabel" localSheetId="9">#REF!</definedName>
    <definedName name="UnitsLabel" localSheetId="10">#REF!</definedName>
    <definedName name="UnitsLabel" localSheetId="8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9">#REF!</definedName>
    <definedName name="Universities" localSheetId="10">#REF!</definedName>
    <definedName name="Universities" localSheetId="8">#REF!</definedName>
    <definedName name="Universities" localSheetId="12">#REF!</definedName>
    <definedName name="Universities" localSheetId="13">#REF!</definedName>
    <definedName name="Universities">#REF!</definedName>
    <definedName name="Uruguay" localSheetId="9">'[156]SVI table'!$E$10:$L$73</definedName>
    <definedName name="Uruguay" localSheetId="10">'[156]SVI table'!$E$10:$L$73</definedName>
    <definedName name="Uruguay" localSheetId="8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9">OFFSET(#REF!,0,0,COUNT(#REF!),1)</definedName>
    <definedName name="US_1" localSheetId="10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8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'[66]OECD wgt'!$B$4</definedName>
    <definedName name="USavg" localSheetId="9">OFFSET(#REF!,0,0,COUNT(#REF!),1)</definedName>
    <definedName name="USavg" localSheetId="10">OFFSET(#REF!,0,0,COUNT(#REF!),1)</definedName>
    <definedName name="USavg" localSheetId="8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9">#REF!</definedName>
    <definedName name="USCRUDE87" localSheetId="10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12">#REF!</definedName>
    <definedName name="USCRUDE87" localSheetId="13">#REF!</definedName>
    <definedName name="USCRUDE87">#REF!</definedName>
    <definedName name="USCRUDE88" localSheetId="9">#REF!</definedName>
    <definedName name="USCRUDE88" localSheetId="10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12">#REF!</definedName>
    <definedName name="USCRUDE88" localSheetId="13">#REF!</definedName>
    <definedName name="USCRUDE88">#REF!</definedName>
    <definedName name="USD" localSheetId="9">#REF!</definedName>
    <definedName name="USD" localSheetId="10">#REF!</definedName>
    <definedName name="USD" localSheetId="8">#REF!</definedName>
    <definedName name="USD" localSheetId="3">#REF!</definedName>
    <definedName name="USD" localSheetId="6">#REF!</definedName>
    <definedName name="USD" localSheetId="12">#REF!</definedName>
    <definedName name="USD" localSheetId="13">#REF!</definedName>
    <definedName name="USD">#REF!</definedName>
    <definedName name="USDIST87" localSheetId="9">#REF!</definedName>
    <definedName name="USDIST87" localSheetId="10">#REF!</definedName>
    <definedName name="USDIST87" localSheetId="8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9">#REF!</definedName>
    <definedName name="USDIST88" localSheetId="10">#REF!</definedName>
    <definedName name="USDIST88" localSheetId="8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9">#REF!</definedName>
    <definedName name="USDSR" localSheetId="10">#REF!</definedName>
    <definedName name="USDSR" localSheetId="8">#REF!</definedName>
    <definedName name="USDSR" localSheetId="12">#REF!</definedName>
    <definedName name="USDSR" localSheetId="13">#REF!</definedName>
    <definedName name="USDSR">#REF!</definedName>
    <definedName name="USMG87" localSheetId="9">#REF!</definedName>
    <definedName name="USMG87" localSheetId="10">#REF!</definedName>
    <definedName name="USMG87" localSheetId="8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9">#REF!</definedName>
    <definedName name="USMG88" localSheetId="10">#REF!</definedName>
    <definedName name="USMG88" localSheetId="8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9">#REF!</definedName>
    <definedName name="USPROD87" localSheetId="10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6">#REF!</definedName>
    <definedName name="USPROD87" localSheetId="12">#REF!</definedName>
    <definedName name="USPROD87" localSheetId="13">#REF!</definedName>
    <definedName name="USPROD87">#REF!</definedName>
    <definedName name="USPROD88" localSheetId="9">#REF!</definedName>
    <definedName name="USPROD88" localSheetId="10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6">#REF!</definedName>
    <definedName name="USPROD88" localSheetId="12">#REF!</definedName>
    <definedName name="USPROD88" localSheetId="13">#REF!</definedName>
    <definedName name="USPROD88">#REF!</definedName>
    <definedName name="USRFO87" localSheetId="9">#REF!</definedName>
    <definedName name="USRFO87" localSheetId="10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6">#REF!</definedName>
    <definedName name="USRFO87" localSheetId="12">#REF!</definedName>
    <definedName name="USRFO87" localSheetId="13">#REF!</definedName>
    <definedName name="USRFO87">#REF!</definedName>
    <definedName name="USRFO88" localSheetId="9">#REF!</definedName>
    <definedName name="USRFO88" localSheetId="10">#REF!</definedName>
    <definedName name="USRFO88" localSheetId="8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9">#REF!</definedName>
    <definedName name="USSR" localSheetId="10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6">#REF!</definedName>
    <definedName name="USSR" localSheetId="12">#REF!</definedName>
    <definedName name="USSR" localSheetId="13">#REF!</definedName>
    <definedName name="USSR">#REF!</definedName>
    <definedName name="USTOT87" localSheetId="9">#REF!</definedName>
    <definedName name="USTOT87" localSheetId="10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6">#REF!</definedName>
    <definedName name="USTOT87" localSheetId="12">#REF!</definedName>
    <definedName name="USTOT87" localSheetId="13">#REF!</definedName>
    <definedName name="USTOT87">#REF!</definedName>
    <definedName name="USTOT88" localSheetId="9">#REF!</definedName>
    <definedName name="USTOT88" localSheetId="10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6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10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12">#REF!</definedName>
    <definedName name="VALID_FORMATS" localSheetId="13">#REF!</definedName>
    <definedName name="VALID_FORMATS">#REF!</definedName>
    <definedName name="VenceHoy" localSheetId="9">#REF!</definedName>
    <definedName name="VenceHoy" localSheetId="10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6">#REF!</definedName>
    <definedName name="VenceHoy" localSheetId="12">#REF!</definedName>
    <definedName name="VenceHoy" localSheetId="13">#REF!</definedName>
    <definedName name="VenceHoy">#REF!</definedName>
    <definedName name="venci" localSheetId="9">#REF!</definedName>
    <definedName name="venci" localSheetId="10">#REF!</definedName>
    <definedName name="venci" localSheetId="8">#REF!</definedName>
    <definedName name="venci" localSheetId="3">#REF!</definedName>
    <definedName name="venci" localSheetId="6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0">#REF!</definedName>
    <definedName name="venci2000" localSheetId="8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0">#REF!</definedName>
    <definedName name="venci2001" localSheetId="8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0">#REF!</definedName>
    <definedName name="venci2002" localSheetId="8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0">#REF!</definedName>
    <definedName name="venci2003" localSheetId="8">#REF!</definedName>
    <definedName name="venci2003" localSheetId="12">#REF!</definedName>
    <definedName name="venci2003" localSheetId="13">#REF!</definedName>
    <definedName name="venci2003">#REF!</definedName>
    <definedName name="venci98" localSheetId="9">[22]Programa!#REF!</definedName>
    <definedName name="venci98" localSheetId="10">[22]Programa!#REF!</definedName>
    <definedName name="venci98" localSheetId="8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9">[22]Programa!#REF!</definedName>
    <definedName name="venci98j" localSheetId="10">[22]Programa!#REF!</definedName>
    <definedName name="venci98j" localSheetId="8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9">#REF!</definedName>
    <definedName name="venci98s" localSheetId="10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6">#REF!</definedName>
    <definedName name="venci98s" localSheetId="12">#REF!</definedName>
    <definedName name="venci98s" localSheetId="13">#REF!</definedName>
    <definedName name="venci98s">#REF!</definedName>
    <definedName name="venci99" localSheetId="9">#REF!</definedName>
    <definedName name="venci99" localSheetId="10">#REF!</definedName>
    <definedName name="venci99" localSheetId="8">#REF!</definedName>
    <definedName name="venci99" localSheetId="3">#REF!</definedName>
    <definedName name="venci99" localSheetId="6">#REF!</definedName>
    <definedName name="venci99" localSheetId="12">#REF!</definedName>
    <definedName name="venci99" localSheetId="13">#REF!</definedName>
    <definedName name="venci99">#REF!</definedName>
    <definedName name="VENEZU" localSheetId="9">#REF!</definedName>
    <definedName name="VENEZU" localSheetId="10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6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9">#REF!</definedName>
    <definedName name="VIAAEREA" localSheetId="10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6">#REF!</definedName>
    <definedName name="VIAAEREA" localSheetId="12">#REF!</definedName>
    <definedName name="VIAAEREA" localSheetId="13">#REF!</definedName>
    <definedName name="VIAAEREA">#REF!</definedName>
    <definedName name="volume_trade" localSheetId="9">#REF!</definedName>
    <definedName name="volume_trade" localSheetId="10">#REF!</definedName>
    <definedName name="volume_trade" localSheetId="8">#REF!</definedName>
    <definedName name="volume_trade" localSheetId="3">#REF!</definedName>
    <definedName name="volume_trade" localSheetId="6">#REF!</definedName>
    <definedName name="volume_trade" localSheetId="12">#REF!</definedName>
    <definedName name="volume_trade" localSheetId="13">#REF!</definedName>
    <definedName name="volume_trade">#REF!</definedName>
    <definedName name="VTITLES" localSheetId="9">#REF!</definedName>
    <definedName name="VTITLES" localSheetId="10">#REF!</definedName>
    <definedName name="VTITLES" localSheetId="8">#REF!</definedName>
    <definedName name="VTITLES" localSheetId="3">#REF!</definedName>
    <definedName name="VTITLES" localSheetId="6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10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9">#REF!</definedName>
    <definedName name="WAPR" localSheetId="10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6">#REF!</definedName>
    <definedName name="WAPR" localSheetId="12">#REF!</definedName>
    <definedName name="WAPR" localSheetId="13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9">#REF!</definedName>
    <definedName name="WEO" localSheetId="10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6">#REF!</definedName>
    <definedName name="WEO" localSheetId="12">#REF!</definedName>
    <definedName name="WEO" localSheetId="13">#REF!</definedName>
    <definedName name="WEO">#REF!</definedName>
    <definedName name="WEOD" localSheetId="9">#REF!</definedName>
    <definedName name="WEOD" localSheetId="10">#REF!</definedName>
    <definedName name="WEOD" localSheetId="8">#REF!</definedName>
    <definedName name="WEOD" localSheetId="3">#REF!</definedName>
    <definedName name="WEOD" localSheetId="6">#REF!</definedName>
    <definedName name="WEOD" localSheetId="12">#REF!</definedName>
    <definedName name="WEOD" localSheetId="13">#REF!</definedName>
    <definedName name="WEOD">#REF!</definedName>
    <definedName name="weodata" localSheetId="9">#REF!</definedName>
    <definedName name="weodata" localSheetId="10">#REF!</definedName>
    <definedName name="weodata" localSheetId="8">#REF!</definedName>
    <definedName name="weodata" localSheetId="3">#REF!</definedName>
    <definedName name="weodata" localSheetId="6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'[129]SPNF Acuerdo Incl. Int.'!will</definedName>
    <definedName name="will" localSheetId="8">'[129]SPNF Acuerdo Incl. Int.'!will</definedName>
    <definedName name="will" localSheetId="0">#REF!</definedName>
    <definedName name="will" localSheetId="1">#REF!</definedName>
    <definedName name="will" localSheetId="11">'[129]SPNF Acuerdo Incl. Int.'!will</definedName>
    <definedName name="will" localSheetId="13">'[129]SPNF Acuerdo Incl. Int.'!will</definedName>
    <definedName name="will">'[129]SPNF Acuerdo Incl. Int.'!will</definedName>
    <definedName name="will1">#N/A</definedName>
    <definedName name="will3">#N/A</definedName>
    <definedName name="Work_Area" localSheetId="9">#REF!</definedName>
    <definedName name="Work_Area" localSheetId="10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6">#REF!</definedName>
    <definedName name="Work_Area" localSheetId="12">#REF!</definedName>
    <definedName name="Work_Area" localSheetId="13">#REF!</definedName>
    <definedName name="Work_Area">#REF!</definedName>
    <definedName name="WPCP33_D" localSheetId="9">#REF!</definedName>
    <definedName name="WPCP33_D" localSheetId="10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6">#REF!</definedName>
    <definedName name="WPCP33_D" localSheetId="12">#REF!</definedName>
    <definedName name="WPCP33_D" localSheetId="13">#REF!</definedName>
    <definedName name="WPCP33_D">#REF!</definedName>
    <definedName name="WPCP33pch" localSheetId="9">#REF!</definedName>
    <definedName name="WPCP33pch" localSheetId="10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[51]CIRRs!$C$59</definedName>
    <definedName name="wtewt" localSheetId="9" hidden="1">#REF!</definedName>
    <definedName name="wtewt" localSheetId="10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10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6">#REF!</definedName>
    <definedName name="X" localSheetId="12">#REF!</definedName>
    <definedName name="X" localSheetId="13">#REF!</definedName>
    <definedName name="X">#REF!</definedName>
    <definedName name="X_Rate" localSheetId="9">#REF!</definedName>
    <definedName name="X_Rate" localSheetId="10">#REF!</definedName>
    <definedName name="X_Rate" localSheetId="8">#REF!</definedName>
    <definedName name="X_Rate" localSheetId="3">#REF!</definedName>
    <definedName name="X_Rate" localSheetId="6">#REF!</definedName>
    <definedName name="X_Rate" localSheetId="12">#REF!</definedName>
    <definedName name="X_Rate" localSheetId="13">#REF!</definedName>
    <definedName name="X_Rate">#REF!</definedName>
    <definedName name="xa" localSheetId="9">'[159]PIB EN CORR'!#REF!</definedName>
    <definedName name="xa" localSheetId="10">'[159]PIB EN CORR'!#REF!</definedName>
    <definedName name="xa" localSheetId="8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6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9">#REF!</definedName>
    <definedName name="Xaxis" localSheetId="10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6">#REF!</definedName>
    <definedName name="Xaxis" localSheetId="12">#REF!</definedName>
    <definedName name="Xaxis" localSheetId="13">#REF!</definedName>
    <definedName name="Xaxis">#REF!</definedName>
    <definedName name="XBANANO" localSheetId="9">#REF!</definedName>
    <definedName name="XBANANO" localSheetId="10">#REF!</definedName>
    <definedName name="XBANANO" localSheetId="8">#REF!</definedName>
    <definedName name="XBANANO" localSheetId="3">#REF!</definedName>
    <definedName name="XBANANO" localSheetId="6">#REF!</definedName>
    <definedName name="XBANANO" localSheetId="12">#REF!</definedName>
    <definedName name="XBANANO" localSheetId="13">#REF!</definedName>
    <definedName name="XBANANO">#REF!</definedName>
    <definedName name="xbb" localSheetId="9">'[159]PIB EN CORR'!#REF!</definedName>
    <definedName name="xbb" localSheetId="10">'[159]PIB EN CORR'!#REF!</definedName>
    <definedName name="xbb" localSheetId="8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6">'[159]PIB EN CORR'!#REF!</definedName>
    <definedName name="xbb">'[159]PIB EN CORR'!#REF!</definedName>
    <definedName name="XBS">[84]SREAL!A$41</definedName>
    <definedName name="xc">'[86]graf 1'!$A$3:$C$28</definedName>
    <definedName name="XCAFE" localSheetId="9">#REF!</definedName>
    <definedName name="XCAFE" localSheetId="10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6">#REF!</definedName>
    <definedName name="XCAFE" localSheetId="12">#REF!</definedName>
    <definedName name="XCAFE" localSheetId="13">#REF!</definedName>
    <definedName name="XCAFE">#REF!</definedName>
    <definedName name="xdr" localSheetId="9">#REF!</definedName>
    <definedName name="xdr" localSheetId="10">#REF!</definedName>
    <definedName name="xdr" localSheetId="8">#REF!</definedName>
    <definedName name="xdr" localSheetId="3">#REF!</definedName>
    <definedName name="xdr" localSheetId="6">#REF!</definedName>
    <definedName name="xdr" localSheetId="12">#REF!</definedName>
    <definedName name="xdr" localSheetId="13">#REF!</definedName>
    <definedName name="xdr">#REF!</definedName>
    <definedName name="XGS" localSheetId="9">#REF!</definedName>
    <definedName name="XGS" localSheetId="10">#REF!</definedName>
    <definedName name="XGS" localSheetId="8">#REF!</definedName>
    <definedName name="XGS" localSheetId="3">#REF!</definedName>
    <definedName name="XGS" localSheetId="6">#REF!</definedName>
    <definedName name="XGS" localSheetId="12">#REF!</definedName>
    <definedName name="XGS" localSheetId="13">#REF!</definedName>
    <definedName name="XGS">#REF!</definedName>
    <definedName name="XMENSUALES" localSheetId="9">#REF!</definedName>
    <definedName name="XMENSUALES" localSheetId="10">#REF!</definedName>
    <definedName name="XMENSUALES" localSheetId="8">#REF!</definedName>
    <definedName name="XMENSUALES" localSheetId="12">#REF!</definedName>
    <definedName name="XMENSUALES" localSheetId="13">#REF!</definedName>
    <definedName name="XMENSUALES">#REF!</definedName>
    <definedName name="XOF" localSheetId="9">#REF!</definedName>
    <definedName name="XOF" localSheetId="10">#REF!</definedName>
    <definedName name="XOF" localSheetId="8">#REF!</definedName>
    <definedName name="XOF" localSheetId="12">#REF!</definedName>
    <definedName name="XOF" localSheetId="13">#REF!</definedName>
    <definedName name="XOF">#REF!</definedName>
    <definedName name="xr" localSheetId="9">#REF!</definedName>
    <definedName name="xr" localSheetId="10">#REF!</definedName>
    <definedName name="xr" localSheetId="8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9">#REF!</definedName>
    <definedName name="xxWRS_11" localSheetId="10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6">#REF!</definedName>
    <definedName name="xxWRS_11" localSheetId="12">#REF!</definedName>
    <definedName name="xxWRS_11" localSheetId="13">#REF!</definedName>
    <definedName name="xxWRS_11">#REF!</definedName>
    <definedName name="xxWRS_19" localSheetId="9">#REF!</definedName>
    <definedName name="xxWRS_19" localSheetId="10">#REF!</definedName>
    <definedName name="xxWRS_19" localSheetId="8">#REF!</definedName>
    <definedName name="xxWRS_19" localSheetId="3">#REF!</definedName>
    <definedName name="xxWRS_19" localSheetId="6">#REF!</definedName>
    <definedName name="xxWRS_19" localSheetId="12">#REF!</definedName>
    <definedName name="xxWRS_19" localSheetId="13">#REF!</definedName>
    <definedName name="xxWRS_19">#REF!</definedName>
    <definedName name="xxWRS_2" localSheetId="9">#REF!</definedName>
    <definedName name="xxWRS_2" localSheetId="10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6">#REF!</definedName>
    <definedName name="xxWRS_2" localSheetId="12">#REF!</definedName>
    <definedName name="xxWRS_2" localSheetId="13">#REF!</definedName>
    <definedName name="xxWRS_2">#REF!</definedName>
    <definedName name="xxWRS_20" localSheetId="9">#REF!</definedName>
    <definedName name="xxWRS_20" localSheetId="10">#REF!</definedName>
    <definedName name="xxWRS_20" localSheetId="8">#REF!</definedName>
    <definedName name="xxWRS_20" localSheetId="12">#REF!</definedName>
    <definedName name="xxWRS_20" localSheetId="13">#REF!</definedName>
    <definedName name="xxWRS_20">#REF!</definedName>
    <definedName name="xxWRS_3" localSheetId="9">#REF!</definedName>
    <definedName name="xxWRS_3" localSheetId="10">#REF!</definedName>
    <definedName name="xxWRS_3" localSheetId="8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9">#REF!</definedName>
    <definedName name="XXX1" localSheetId="10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6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10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9">#REF!</definedName>
    <definedName name="ycirr" localSheetId="10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6">#REF!</definedName>
    <definedName name="ycirr" localSheetId="12">#REF!</definedName>
    <definedName name="ycirr" localSheetId="13">#REF!</definedName>
    <definedName name="ycirr">#REF!</definedName>
    <definedName name="Year" localSheetId="9">#REF!</definedName>
    <definedName name="Year" localSheetId="10">#REF!</definedName>
    <definedName name="Year" localSheetId="8">#REF!</definedName>
    <definedName name="Year" localSheetId="3">#REF!</definedName>
    <definedName name="Year" localSheetId="6">#REF!</definedName>
    <definedName name="Year" localSheetId="12">#REF!</definedName>
    <definedName name="Year" localSheetId="13">#REF!</definedName>
    <definedName name="Year">#REF!</definedName>
    <definedName name="Years" localSheetId="9">#REF!</definedName>
    <definedName name="Years" localSheetId="10">#REF!</definedName>
    <definedName name="Years" localSheetId="8">#REF!</definedName>
    <definedName name="Years" localSheetId="12">#REF!</definedName>
    <definedName name="Years" localSheetId="13">#REF!</definedName>
    <definedName name="Years">#REF!</definedName>
    <definedName name="yenr" localSheetId="9">#REF!</definedName>
    <definedName name="yenr" localSheetId="10">#REF!</definedName>
    <definedName name="yenr" localSheetId="8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6" hidden="1">'[63]Fax a enviar'!#REF!</definedName>
    <definedName name="ytyry" hidden="1">'[63]Fax a enviar'!#REF!</definedName>
    <definedName name="ytytryry" localSheetId="9" hidden="1">#REF!</definedName>
    <definedName name="ytytryry" localSheetId="10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8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6" hidden="1">'[33]Fax a enviar'!#REF!</definedName>
    <definedName name="ytyty" hidden="1">'[33]Fax a enviar'!#REF!</definedName>
    <definedName name="ytytyt" localSheetId="8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6" hidden="1">'[33]Fax a enviar'!#REF!</definedName>
    <definedName name="ytytyt" hidden="1">'[33]Fax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9">#REF!</definedName>
    <definedName name="YY" localSheetId="10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6">#REF!</definedName>
    <definedName name="YY" localSheetId="12">#REF!</definedName>
    <definedName name="YY" localSheetId="13">#REF!</definedName>
    <definedName name="YY">#REF!</definedName>
    <definedName name="YY1A" localSheetId="9">#REF!</definedName>
    <definedName name="YY1A" localSheetId="10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6">#REF!</definedName>
    <definedName name="YY1A" localSheetId="12">#REF!</definedName>
    <definedName name="YY1A" localSheetId="13">#REF!</definedName>
    <definedName name="YY1A">#REF!</definedName>
    <definedName name="yytutyu" localSheetId="9" hidden="1">#REF!</definedName>
    <definedName name="yytutyu" localSheetId="10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11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9" hidden="1">#REF!</definedName>
    <definedName name="yyyyyyyyyyyyy" localSheetId="10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8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6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9">#REF!</definedName>
    <definedName name="Z" localSheetId="10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6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10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6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10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6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8" i="26" l="1"/>
  <c r="C17" i="29"/>
  <c r="C16" i="29" s="1"/>
  <c r="D17" i="29"/>
  <c r="D16" i="29" s="1"/>
  <c r="C19" i="29"/>
  <c r="D19" i="29"/>
  <c r="C22" i="29"/>
  <c r="C21" i="29" s="1"/>
  <c r="D22" i="29"/>
  <c r="D21" i="29" s="1"/>
  <c r="C25" i="29"/>
  <c r="D25" i="29"/>
  <c r="C27" i="29"/>
  <c r="D27" i="29"/>
  <c r="C29" i="29"/>
  <c r="D29" i="29"/>
  <c r="C16" i="28"/>
  <c r="C15" i="28" s="1"/>
  <c r="D16" i="28"/>
  <c r="D15" i="28" s="1"/>
  <c r="H16" i="28"/>
  <c r="E17" i="28"/>
  <c r="G17" i="28" s="1"/>
  <c r="H17" i="28"/>
  <c r="C19" i="28"/>
  <c r="C18" i="28" s="1"/>
  <c r="C56" i="28" s="1"/>
  <c r="D19" i="28"/>
  <c r="H19" i="28" s="1"/>
  <c r="E19" i="28"/>
  <c r="G19" i="28" s="1"/>
  <c r="E20" i="28"/>
  <c r="G20" i="28"/>
  <c r="H20" i="28"/>
  <c r="E21" i="28"/>
  <c r="G21" i="28"/>
  <c r="H21" i="28"/>
  <c r="C22" i="28"/>
  <c r="D22" i="28"/>
  <c r="H22" i="28" s="1"/>
  <c r="E22" i="28"/>
  <c r="G22" i="28" s="1"/>
  <c r="F22" i="28"/>
  <c r="F18" i="28" s="1"/>
  <c r="F23" i="28"/>
  <c r="G23" i="28"/>
  <c r="H23" i="28"/>
  <c r="F24" i="28"/>
  <c r="G24" i="28"/>
  <c r="H24" i="28"/>
  <c r="E25" i="28"/>
  <c r="F25" i="28"/>
  <c r="G25" i="28"/>
  <c r="H25" i="28"/>
  <c r="E26" i="28"/>
  <c r="G26" i="28" s="1"/>
  <c r="H26" i="28"/>
  <c r="E27" i="28"/>
  <c r="G27" i="28"/>
  <c r="H27" i="28"/>
  <c r="C28" i="28"/>
  <c r="D28" i="28"/>
  <c r="F28" i="28"/>
  <c r="G28" i="28"/>
  <c r="H28" i="28"/>
  <c r="F29" i="28"/>
  <c r="G29" i="28" s="1"/>
  <c r="H29" i="28"/>
  <c r="C30" i="28"/>
  <c r="D30" i="28"/>
  <c r="H30" i="28"/>
  <c r="E31" i="28"/>
  <c r="E30" i="28" s="1"/>
  <c r="G30" i="28" s="1"/>
  <c r="G31" i="28"/>
  <c r="H31" i="28"/>
  <c r="C32" i="28"/>
  <c r="C33" i="28"/>
  <c r="D33" i="28"/>
  <c r="D32" i="28" s="1"/>
  <c r="H33" i="28"/>
  <c r="E34" i="28"/>
  <c r="G34" i="28" s="1"/>
  <c r="H34" i="28"/>
  <c r="E35" i="28"/>
  <c r="G35" i="28"/>
  <c r="H35" i="28"/>
  <c r="C36" i="28"/>
  <c r="D36" i="28"/>
  <c r="F36" i="28"/>
  <c r="F32" i="28" s="1"/>
  <c r="F56" i="28" s="1"/>
  <c r="H36" i="28"/>
  <c r="E37" i="28"/>
  <c r="G37" i="28" s="1"/>
  <c r="H37" i="28"/>
  <c r="E38" i="28"/>
  <c r="G38" i="28"/>
  <c r="H38" i="28"/>
  <c r="E39" i="28"/>
  <c r="G39" i="28"/>
  <c r="H39" i="28"/>
  <c r="E40" i="28"/>
  <c r="E36" i="28" s="1"/>
  <c r="G36" i="28" s="1"/>
  <c r="G40" i="28"/>
  <c r="H40" i="28"/>
  <c r="E41" i="28"/>
  <c r="G41" i="28" s="1"/>
  <c r="H41" i="28"/>
  <c r="E42" i="28"/>
  <c r="G42" i="28"/>
  <c r="H42" i="28"/>
  <c r="E43" i="28"/>
  <c r="G43" i="28"/>
  <c r="H43" i="28"/>
  <c r="F44" i="28"/>
  <c r="G44" i="28"/>
  <c r="H44" i="28"/>
  <c r="E45" i="28"/>
  <c r="G45" i="28"/>
  <c r="H45" i="28"/>
  <c r="E46" i="28"/>
  <c r="G46" i="28"/>
  <c r="H46" i="28"/>
  <c r="C47" i="28"/>
  <c r="D47" i="28"/>
  <c r="H47" i="28"/>
  <c r="E48" i="28"/>
  <c r="G48" i="28" s="1"/>
  <c r="H48" i="28"/>
  <c r="E49" i="28"/>
  <c r="G49" i="28"/>
  <c r="H49" i="28"/>
  <c r="E50" i="28"/>
  <c r="G50" i="28"/>
  <c r="H50" i="28"/>
  <c r="E51" i="28"/>
  <c r="G51" i="28"/>
  <c r="H51" i="28"/>
  <c r="E52" i="28"/>
  <c r="G52" i="28" s="1"/>
  <c r="H52" i="28"/>
  <c r="E53" i="28"/>
  <c r="G53" i="28"/>
  <c r="H53" i="28"/>
  <c r="E54" i="28"/>
  <c r="G54" i="28"/>
  <c r="H54" i="28"/>
  <c r="E55" i="28"/>
  <c r="G55" i="28"/>
  <c r="H55" i="28"/>
  <c r="C24" i="29" l="1"/>
  <c r="C34" i="29" s="1"/>
  <c r="D24" i="29"/>
  <c r="D34" i="29" s="1"/>
  <c r="H15" i="28"/>
  <c r="H32" i="28"/>
  <c r="E47" i="28"/>
  <c r="G47" i="28" s="1"/>
  <c r="D18" i="28"/>
  <c r="E33" i="28"/>
  <c r="E16" i="28"/>
  <c r="E18" i="28"/>
  <c r="G18" i="28" s="1"/>
  <c r="E15" i="28" l="1"/>
  <c r="G15" i="28" s="1"/>
  <c r="G16" i="28"/>
  <c r="E32" i="28"/>
  <c r="G33" i="28"/>
  <c r="H18" i="28"/>
  <c r="D56" i="28"/>
  <c r="H27" i="27"/>
  <c r="H26" i="27"/>
  <c r="H25" i="27"/>
  <c r="H24" i="27"/>
  <c r="H23" i="27"/>
  <c r="I77" i="26"/>
  <c r="G77" i="26"/>
  <c r="H77" i="26" s="1"/>
  <c r="F77" i="26"/>
  <c r="B77" i="26"/>
  <c r="I76" i="26"/>
  <c r="G76" i="26"/>
  <c r="H76" i="26" s="1"/>
  <c r="F76" i="26"/>
  <c r="B76" i="26"/>
  <c r="I75" i="26"/>
  <c r="E75" i="26"/>
  <c r="F75" i="26" s="1"/>
  <c r="D75" i="26"/>
  <c r="C75" i="26"/>
  <c r="G75" i="26" s="1"/>
  <c r="H75" i="26" s="1"/>
  <c r="I73" i="26"/>
  <c r="G73" i="26"/>
  <c r="H73" i="26" s="1"/>
  <c r="F73" i="26"/>
  <c r="I72" i="26"/>
  <c r="F72" i="26"/>
  <c r="E72" i="26"/>
  <c r="D72" i="26"/>
  <c r="D70" i="26" s="1"/>
  <c r="C72" i="26"/>
  <c r="G72" i="26" s="1"/>
  <c r="H72" i="26" s="1"/>
  <c r="I71" i="26"/>
  <c r="H71" i="26"/>
  <c r="G71" i="26"/>
  <c r="F71" i="26"/>
  <c r="E70" i="26"/>
  <c r="I69" i="26"/>
  <c r="H69" i="26"/>
  <c r="G69" i="26"/>
  <c r="F69" i="26"/>
  <c r="I68" i="26"/>
  <c r="G68" i="26"/>
  <c r="H68" i="26" s="1"/>
  <c r="F68" i="26"/>
  <c r="I67" i="26"/>
  <c r="H67" i="26"/>
  <c r="G67" i="26"/>
  <c r="F67" i="26"/>
  <c r="I66" i="26"/>
  <c r="H66" i="26"/>
  <c r="G66" i="26"/>
  <c r="F66" i="26"/>
  <c r="I65" i="26"/>
  <c r="G65" i="26"/>
  <c r="H65" i="26" s="1"/>
  <c r="F65" i="26"/>
  <c r="I64" i="26"/>
  <c r="H64" i="26"/>
  <c r="G64" i="26"/>
  <c r="F64" i="26"/>
  <c r="I63" i="26"/>
  <c r="H63" i="26"/>
  <c r="G63" i="26"/>
  <c r="F63" i="26"/>
  <c r="E62" i="26"/>
  <c r="G62" i="26" s="1"/>
  <c r="H62" i="26" s="1"/>
  <c r="D62" i="26"/>
  <c r="C62" i="26"/>
  <c r="I61" i="26"/>
  <c r="G61" i="26"/>
  <c r="H61" i="26" s="1"/>
  <c r="F61" i="26"/>
  <c r="I60" i="26"/>
  <c r="G60" i="26"/>
  <c r="H60" i="26" s="1"/>
  <c r="F60" i="26"/>
  <c r="I59" i="26"/>
  <c r="G59" i="26"/>
  <c r="H59" i="26" s="1"/>
  <c r="F59" i="26"/>
  <c r="I58" i="26"/>
  <c r="G58" i="26"/>
  <c r="H58" i="26" s="1"/>
  <c r="E58" i="26"/>
  <c r="D58" i="26"/>
  <c r="F58" i="26" s="1"/>
  <c r="C58" i="26"/>
  <c r="I57" i="26"/>
  <c r="G57" i="26"/>
  <c r="H57" i="26" s="1"/>
  <c r="F57" i="26"/>
  <c r="I56" i="26"/>
  <c r="G56" i="26"/>
  <c r="H56" i="26" s="1"/>
  <c r="F56" i="26"/>
  <c r="I55" i="26"/>
  <c r="G55" i="26"/>
  <c r="H55" i="26" s="1"/>
  <c r="F55" i="26"/>
  <c r="I54" i="26"/>
  <c r="G54" i="26"/>
  <c r="H54" i="26" s="1"/>
  <c r="F54" i="26"/>
  <c r="I53" i="26"/>
  <c r="G53" i="26"/>
  <c r="H53" i="26" s="1"/>
  <c r="F53" i="26"/>
  <c r="E52" i="26"/>
  <c r="I52" i="26" s="1"/>
  <c r="D52" i="26"/>
  <c r="C52" i="26"/>
  <c r="I51" i="26"/>
  <c r="G51" i="26"/>
  <c r="H51" i="26" s="1"/>
  <c r="F51" i="26"/>
  <c r="I50" i="26"/>
  <c r="H50" i="26"/>
  <c r="G50" i="26"/>
  <c r="F50" i="26"/>
  <c r="E49" i="26"/>
  <c r="F49" i="26" s="1"/>
  <c r="D49" i="26"/>
  <c r="C49" i="26"/>
  <c r="I48" i="26"/>
  <c r="H48" i="26"/>
  <c r="G48" i="26"/>
  <c r="F48" i="26"/>
  <c r="I47" i="26"/>
  <c r="G47" i="26"/>
  <c r="H47" i="26" s="1"/>
  <c r="F47" i="26"/>
  <c r="I46" i="26"/>
  <c r="H46" i="26"/>
  <c r="G46" i="26"/>
  <c r="F46" i="26"/>
  <c r="I45" i="26"/>
  <c r="H45" i="26"/>
  <c r="G45" i="26"/>
  <c r="F45" i="26"/>
  <c r="I44" i="26"/>
  <c r="G44" i="26"/>
  <c r="H44" i="26" s="1"/>
  <c r="F44" i="26"/>
  <c r="I43" i="26"/>
  <c r="H43" i="26"/>
  <c r="G43" i="26"/>
  <c r="D43" i="26"/>
  <c r="F43" i="26" s="1"/>
  <c r="I42" i="26"/>
  <c r="H42" i="26"/>
  <c r="G42" i="26"/>
  <c r="F42" i="26"/>
  <c r="I41" i="26"/>
  <c r="G41" i="26"/>
  <c r="H41" i="26" s="1"/>
  <c r="F41" i="26"/>
  <c r="I40" i="26"/>
  <c r="G40" i="26"/>
  <c r="H40" i="26" s="1"/>
  <c r="F40" i="26"/>
  <c r="I39" i="26"/>
  <c r="H39" i="26"/>
  <c r="G39" i="26"/>
  <c r="D39" i="26"/>
  <c r="F39" i="26" s="1"/>
  <c r="I38" i="26"/>
  <c r="G38" i="26"/>
  <c r="H38" i="26" s="1"/>
  <c r="F38" i="26"/>
  <c r="D38" i="26"/>
  <c r="D37" i="26" s="1"/>
  <c r="F37" i="26" s="1"/>
  <c r="I37" i="26"/>
  <c r="G37" i="26"/>
  <c r="H37" i="26" s="1"/>
  <c r="E37" i="26"/>
  <c r="C37" i="26"/>
  <c r="I36" i="26"/>
  <c r="G36" i="26"/>
  <c r="H36" i="26" s="1"/>
  <c r="F36" i="26"/>
  <c r="I35" i="26"/>
  <c r="G35" i="26"/>
  <c r="H35" i="26" s="1"/>
  <c r="F35" i="26"/>
  <c r="I34" i="26"/>
  <c r="G34" i="26"/>
  <c r="H34" i="26" s="1"/>
  <c r="F34" i="26"/>
  <c r="I33" i="26"/>
  <c r="G33" i="26"/>
  <c r="H33" i="26" s="1"/>
  <c r="F33" i="26"/>
  <c r="I32" i="26"/>
  <c r="G32" i="26"/>
  <c r="H32" i="26" s="1"/>
  <c r="F32" i="26"/>
  <c r="I31" i="26"/>
  <c r="G31" i="26"/>
  <c r="H31" i="26" s="1"/>
  <c r="F31" i="26"/>
  <c r="I30" i="26"/>
  <c r="G30" i="26"/>
  <c r="H30" i="26" s="1"/>
  <c r="F30" i="26"/>
  <c r="I29" i="26"/>
  <c r="G29" i="26"/>
  <c r="H29" i="26" s="1"/>
  <c r="F29" i="26"/>
  <c r="I28" i="26"/>
  <c r="G28" i="26"/>
  <c r="H28" i="26" s="1"/>
  <c r="F28" i="26"/>
  <c r="I27" i="26"/>
  <c r="G27" i="26"/>
  <c r="H27" i="26" s="1"/>
  <c r="F27" i="26"/>
  <c r="I26" i="26"/>
  <c r="G26" i="26"/>
  <c r="H26" i="26" s="1"/>
  <c r="F26" i="26"/>
  <c r="I25" i="26"/>
  <c r="G25" i="26"/>
  <c r="H25" i="26" s="1"/>
  <c r="F25" i="26"/>
  <c r="I24" i="26"/>
  <c r="G24" i="26"/>
  <c r="H24" i="26" s="1"/>
  <c r="F24" i="26"/>
  <c r="I23" i="26"/>
  <c r="G23" i="26"/>
  <c r="H23" i="26" s="1"/>
  <c r="F23" i="26"/>
  <c r="I22" i="26"/>
  <c r="G22" i="26"/>
  <c r="H22" i="26" s="1"/>
  <c r="F22" i="26"/>
  <c r="I21" i="26"/>
  <c r="G21" i="26"/>
  <c r="H21" i="26" s="1"/>
  <c r="F21" i="26"/>
  <c r="I20" i="26"/>
  <c r="G20" i="26"/>
  <c r="H20" i="26" s="1"/>
  <c r="F20" i="26"/>
  <c r="I19" i="26"/>
  <c r="G19" i="26"/>
  <c r="H19" i="26" s="1"/>
  <c r="F19" i="26"/>
  <c r="I18" i="26"/>
  <c r="G18" i="26"/>
  <c r="H18" i="26" s="1"/>
  <c r="F18" i="26"/>
  <c r="I17" i="26"/>
  <c r="G17" i="26"/>
  <c r="H17" i="26" s="1"/>
  <c r="F17" i="26"/>
  <c r="E16" i="26"/>
  <c r="I16" i="26" s="1"/>
  <c r="D16" i="26"/>
  <c r="C16" i="26"/>
  <c r="C15" i="26" s="1"/>
  <c r="E15" i="26"/>
  <c r="I15" i="26" s="1"/>
  <c r="L8" i="26"/>
  <c r="E56" i="28" l="1"/>
  <c r="G32" i="28"/>
  <c r="H56" i="28"/>
  <c r="D15" i="26"/>
  <c r="D74" i="26" s="1"/>
  <c r="D78" i="26" s="1"/>
  <c r="G15" i="26"/>
  <c r="H15" i="26" s="1"/>
  <c r="C70" i="26"/>
  <c r="G70" i="26" s="1"/>
  <c r="H70" i="26" s="1"/>
  <c r="E74" i="26"/>
  <c r="F15" i="26"/>
  <c r="F16" i="26"/>
  <c r="I49" i="26"/>
  <c r="F52" i="26"/>
  <c r="I70" i="26"/>
  <c r="G16" i="26"/>
  <c r="H16" i="26" s="1"/>
  <c r="G52" i="26"/>
  <c r="H52" i="26" s="1"/>
  <c r="I62" i="26"/>
  <c r="F70" i="26"/>
  <c r="G49" i="26"/>
  <c r="H49" i="26" s="1"/>
  <c r="F62" i="26"/>
  <c r="G56" i="28" l="1"/>
  <c r="I74" i="26"/>
  <c r="G74" i="26"/>
  <c r="H74" i="26" s="1"/>
  <c r="F74" i="26"/>
  <c r="E78" i="26"/>
  <c r="C74" i="26"/>
  <c r="C78" i="26" s="1"/>
  <c r="I78" i="26" l="1"/>
  <c r="G78" i="26"/>
  <c r="F78" i="26"/>
  <c r="D15" i="25" l="1"/>
  <c r="I15" i="25" s="1"/>
  <c r="J15" i="25" s="1"/>
  <c r="E15" i="25"/>
  <c r="F15" i="25"/>
  <c r="G15" i="25"/>
  <c r="H15" i="25"/>
  <c r="K15" i="25"/>
  <c r="I16" i="25"/>
  <c r="J16" i="25"/>
  <c r="K16" i="25"/>
  <c r="I17" i="25"/>
  <c r="J17" i="25" s="1"/>
  <c r="K17" i="25"/>
  <c r="D18" i="25"/>
  <c r="I18" i="25" s="1"/>
  <c r="J18" i="25" s="1"/>
  <c r="E18" i="25"/>
  <c r="F18" i="25"/>
  <c r="G18" i="25"/>
  <c r="K18" i="25" s="1"/>
  <c r="H18" i="25"/>
  <c r="I19" i="25"/>
  <c r="J19" i="25"/>
  <c r="K19" i="25"/>
  <c r="I20" i="25"/>
  <c r="J20" i="25"/>
  <c r="K20" i="25"/>
  <c r="I21" i="25"/>
  <c r="J21" i="25" s="1"/>
  <c r="K21" i="25"/>
  <c r="I22" i="25"/>
  <c r="J22" i="25" s="1"/>
  <c r="K22" i="25"/>
  <c r="I23" i="25"/>
  <c r="J23" i="25"/>
  <c r="K23" i="25"/>
  <c r="I24" i="25"/>
  <c r="J24" i="25"/>
  <c r="K24" i="25"/>
  <c r="I25" i="25"/>
  <c r="J25" i="25" s="1"/>
  <c r="K25" i="25"/>
  <c r="I26" i="25"/>
  <c r="J26" i="25" s="1"/>
  <c r="K26" i="25"/>
  <c r="I27" i="25"/>
  <c r="J27" i="25"/>
  <c r="K27" i="25"/>
  <c r="I28" i="25"/>
  <c r="J28" i="25"/>
  <c r="K28" i="25"/>
  <c r="I29" i="25"/>
  <c r="J29" i="25" s="1"/>
  <c r="K29" i="25"/>
  <c r="I30" i="25"/>
  <c r="J30" i="25" s="1"/>
  <c r="K30" i="25"/>
  <c r="I31" i="25"/>
  <c r="J31" i="25"/>
  <c r="K31" i="25"/>
  <c r="I32" i="25"/>
  <c r="J32" i="25"/>
  <c r="K32" i="25"/>
  <c r="I33" i="25"/>
  <c r="J33" i="25" s="1"/>
  <c r="K33" i="25"/>
  <c r="I34" i="25"/>
  <c r="J34" i="25" s="1"/>
  <c r="K34" i="25"/>
  <c r="I35" i="25"/>
  <c r="J35" i="25"/>
  <c r="K35" i="25"/>
  <c r="I36" i="25"/>
  <c r="J36" i="25"/>
  <c r="K36" i="25"/>
  <c r="I37" i="25"/>
  <c r="J37" i="25" s="1"/>
  <c r="K37" i="25"/>
  <c r="I38" i="25"/>
  <c r="J38" i="25" s="1"/>
  <c r="K38" i="25"/>
  <c r="I39" i="25"/>
  <c r="J39" i="25"/>
  <c r="K39" i="25"/>
  <c r="I40" i="25"/>
  <c r="J40" i="25"/>
  <c r="K40" i="25"/>
  <c r="I41" i="25"/>
  <c r="J41" i="25" s="1"/>
  <c r="K41" i="25"/>
  <c r="I42" i="25"/>
  <c r="J42" i="25"/>
  <c r="K42" i="25"/>
  <c r="D43" i="25"/>
  <c r="E43" i="25"/>
  <c r="E55" i="25" s="1"/>
  <c r="F43" i="25"/>
  <c r="G43" i="25"/>
  <c r="I43" i="25" s="1"/>
  <c r="J43" i="25" s="1"/>
  <c r="H43" i="25"/>
  <c r="I44" i="25"/>
  <c r="J44" i="25"/>
  <c r="K44" i="25"/>
  <c r="D45" i="25"/>
  <c r="E45" i="25"/>
  <c r="F45" i="25"/>
  <c r="G45" i="25"/>
  <c r="K45" i="25" s="1"/>
  <c r="H45" i="25"/>
  <c r="I45" i="25"/>
  <c r="J45" i="25" s="1"/>
  <c r="I46" i="25"/>
  <c r="J46" i="25"/>
  <c r="K46" i="25"/>
  <c r="I47" i="25"/>
  <c r="J47" i="25"/>
  <c r="K47" i="25"/>
  <c r="I48" i="25"/>
  <c r="J48" i="25" s="1"/>
  <c r="K48" i="25"/>
  <c r="I49" i="25"/>
  <c r="J49" i="25" s="1"/>
  <c r="K49" i="25"/>
  <c r="I50" i="25"/>
  <c r="J50" i="25"/>
  <c r="K50" i="25"/>
  <c r="I51" i="25"/>
  <c r="J51" i="25"/>
  <c r="K51" i="25"/>
  <c r="D52" i="25"/>
  <c r="E52" i="25"/>
  <c r="F52" i="25"/>
  <c r="G52" i="25"/>
  <c r="H52" i="25"/>
  <c r="I53" i="25"/>
  <c r="J53" i="25" s="1"/>
  <c r="K53" i="25"/>
  <c r="I54" i="25"/>
  <c r="J54" i="25" s="1"/>
  <c r="K54" i="25"/>
  <c r="C15" i="24"/>
  <c r="D15" i="24"/>
  <c r="G15" i="24" s="1"/>
  <c r="E15" i="24"/>
  <c r="F15" i="24"/>
  <c r="H15" i="24"/>
  <c r="M15" i="24"/>
  <c r="N15" i="24"/>
  <c r="F16" i="24"/>
  <c r="G16" i="24"/>
  <c r="H16" i="24"/>
  <c r="F17" i="24"/>
  <c r="G17" i="24"/>
  <c r="H17" i="24"/>
  <c r="C18" i="24"/>
  <c r="D18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C23" i="24"/>
  <c r="D23" i="24"/>
  <c r="E23" i="24"/>
  <c r="F23" i="24"/>
  <c r="C24" i="24"/>
  <c r="D24" i="24"/>
  <c r="G24" i="24" s="1"/>
  <c r="E24" i="24"/>
  <c r="F24" i="24" s="1"/>
  <c r="H24" i="24"/>
  <c r="C25" i="24"/>
  <c r="E25" i="24"/>
  <c r="F25" i="24"/>
  <c r="C26" i="24"/>
  <c r="E26" i="24"/>
  <c r="F26" i="24" s="1"/>
  <c r="H26" i="24"/>
  <c r="C27" i="24"/>
  <c r="D27" i="24"/>
  <c r="E27" i="24"/>
  <c r="G27" i="24" s="1"/>
  <c r="F27" i="24"/>
  <c r="G28" i="24"/>
  <c r="F29" i="24"/>
  <c r="G29" i="24"/>
  <c r="H29" i="24"/>
  <c r="F31" i="24"/>
  <c r="G31" i="24"/>
  <c r="H31" i="24"/>
  <c r="C44" i="21"/>
  <c r="J43" i="21"/>
  <c r="I43" i="21"/>
  <c r="H43" i="21"/>
  <c r="G42" i="21"/>
  <c r="F42" i="21"/>
  <c r="I42" i="21" s="1"/>
  <c r="E42" i="21"/>
  <c r="D42" i="21"/>
  <c r="C42" i="21"/>
  <c r="J41" i="21"/>
  <c r="I41" i="21"/>
  <c r="H41" i="21"/>
  <c r="J40" i="21"/>
  <c r="I40" i="21"/>
  <c r="H40" i="21"/>
  <c r="J39" i="21"/>
  <c r="I39" i="21"/>
  <c r="H39" i="21"/>
  <c r="J38" i="21"/>
  <c r="I38" i="21"/>
  <c r="H38" i="21"/>
  <c r="J37" i="21"/>
  <c r="I37" i="21"/>
  <c r="H37" i="21"/>
  <c r="J36" i="21"/>
  <c r="I36" i="21"/>
  <c r="H36" i="21"/>
  <c r="G35" i="21"/>
  <c r="F35" i="21"/>
  <c r="H35" i="21" s="1"/>
  <c r="E35" i="21"/>
  <c r="D35" i="21"/>
  <c r="C35" i="21"/>
  <c r="J34" i="21"/>
  <c r="I34" i="21"/>
  <c r="H34" i="21"/>
  <c r="J33" i="21"/>
  <c r="I33" i="21"/>
  <c r="H33" i="21"/>
  <c r="J32" i="21"/>
  <c r="I32" i="21"/>
  <c r="H32" i="21"/>
  <c r="J31" i="21"/>
  <c r="I31" i="21"/>
  <c r="H31" i="21"/>
  <c r="G31" i="21"/>
  <c r="F31" i="21"/>
  <c r="E31" i="21"/>
  <c r="D31" i="21"/>
  <c r="C31" i="21"/>
  <c r="J30" i="21"/>
  <c r="I30" i="21"/>
  <c r="H30" i="21"/>
  <c r="J29" i="21"/>
  <c r="I29" i="21"/>
  <c r="H29" i="21"/>
  <c r="J28" i="21"/>
  <c r="I28" i="21"/>
  <c r="H28" i="21"/>
  <c r="J27" i="21"/>
  <c r="I27" i="21"/>
  <c r="H27" i="21"/>
  <c r="J26" i="21"/>
  <c r="I26" i="21"/>
  <c r="H26" i="21"/>
  <c r="J25" i="21"/>
  <c r="I25" i="21"/>
  <c r="H25" i="21"/>
  <c r="J24" i="21"/>
  <c r="I24" i="21"/>
  <c r="H24" i="21"/>
  <c r="J23" i="21"/>
  <c r="I23" i="21"/>
  <c r="H23" i="21"/>
  <c r="J22" i="21"/>
  <c r="I22" i="21"/>
  <c r="H22" i="21"/>
  <c r="J21" i="21"/>
  <c r="I21" i="21"/>
  <c r="H21" i="21"/>
  <c r="G21" i="21"/>
  <c r="F21" i="21"/>
  <c r="E21" i="21"/>
  <c r="D21" i="21"/>
  <c r="C21" i="21"/>
  <c r="J20" i="21"/>
  <c r="I20" i="21"/>
  <c r="H20" i="21"/>
  <c r="J19" i="21"/>
  <c r="I19" i="21"/>
  <c r="H19" i="21"/>
  <c r="J18" i="21"/>
  <c r="I18" i="21"/>
  <c r="H18" i="21"/>
  <c r="J17" i="21"/>
  <c r="I17" i="21"/>
  <c r="H17" i="21"/>
  <c r="G16" i="21"/>
  <c r="G44" i="21" s="1"/>
  <c r="F16" i="21"/>
  <c r="I16" i="21" s="1"/>
  <c r="E16" i="21"/>
  <c r="E44" i="21" s="1"/>
  <c r="D16" i="21"/>
  <c r="D44" i="21" s="1"/>
  <c r="C16" i="21"/>
  <c r="D25" i="24" l="1"/>
  <c r="G25" i="24" s="1"/>
  <c r="G23" i="24"/>
  <c r="D26" i="24"/>
  <c r="G26" i="24" s="1"/>
  <c r="H55" i="25"/>
  <c r="D55" i="25"/>
  <c r="I52" i="25"/>
  <c r="J52" i="25" s="1"/>
  <c r="G55" i="25"/>
  <c r="F55" i="25"/>
  <c r="I55" i="25"/>
  <c r="J55" i="25" s="1"/>
  <c r="K55" i="25"/>
  <c r="K52" i="25"/>
  <c r="K43" i="25"/>
  <c r="H25" i="24"/>
  <c r="H27" i="24"/>
  <c r="H23" i="24"/>
  <c r="H16" i="21"/>
  <c r="I35" i="21"/>
  <c r="J35" i="21"/>
  <c r="J42" i="21"/>
  <c r="J16" i="21"/>
  <c r="H42" i="21"/>
  <c r="F44" i="21"/>
  <c r="J44" i="21" l="1"/>
  <c r="I44" i="21"/>
  <c r="H44" i="21"/>
  <c r="H14" i="16" l="1"/>
  <c r="H15" i="16"/>
  <c r="H21" i="16"/>
  <c r="H22" i="16"/>
  <c r="H23" i="16"/>
  <c r="H29" i="16"/>
  <c r="H30" i="16"/>
  <c r="H31" i="16"/>
  <c r="H38" i="16"/>
  <c r="H39" i="16"/>
  <c r="H46" i="16"/>
  <c r="H47" i="16"/>
  <c r="H65" i="16"/>
  <c r="H68" i="16"/>
  <c r="H71" i="16"/>
  <c r="H74" i="16"/>
  <c r="H76" i="16"/>
  <c r="H84" i="16"/>
  <c r="H86" i="16"/>
  <c r="H87" i="16"/>
  <c r="H93" i="16"/>
  <c r="H94" i="16"/>
  <c r="H95" i="16"/>
  <c r="H102" i="16"/>
  <c r="H103" i="16"/>
  <c r="H110" i="16"/>
  <c r="H111" i="16"/>
  <c r="H118" i="16"/>
  <c r="H124" i="16"/>
  <c r="H127" i="16"/>
  <c r="H145" i="16"/>
  <c r="H148" i="16"/>
  <c r="H151" i="16"/>
  <c r="H154" i="16"/>
  <c r="H156" i="16"/>
  <c r="H158" i="16"/>
  <c r="H163" i="16"/>
  <c r="H164" i="16"/>
  <c r="H166" i="16"/>
  <c r="H171" i="16"/>
  <c r="H172" i="16"/>
  <c r="H174" i="16"/>
  <c r="H180" i="16"/>
  <c r="H182" i="16"/>
  <c r="H188" i="16"/>
  <c r="H190" i="16"/>
  <c r="H191" i="16"/>
  <c r="H197" i="16"/>
  <c r="H198" i="16"/>
  <c r="H199" i="16"/>
  <c r="H206" i="16"/>
  <c r="H207" i="16"/>
  <c r="H215" i="16"/>
  <c r="H220" i="16"/>
  <c r="H233" i="16"/>
  <c r="H236" i="16"/>
  <c r="H238" i="16"/>
  <c r="H242" i="16"/>
  <c r="H244" i="16"/>
  <c r="H252" i="16"/>
  <c r="H254" i="16"/>
  <c r="H255" i="16"/>
  <c r="H260" i="16"/>
  <c r="H263" i="16"/>
  <c r="H269" i="16"/>
  <c r="H270" i="16"/>
  <c r="H271" i="16"/>
  <c r="H277" i="16"/>
  <c r="H278" i="16"/>
  <c r="H279" i="16"/>
  <c r="H284" i="16"/>
  <c r="H287" i="16"/>
  <c r="H292" i="16"/>
  <c r="H295" i="16"/>
  <c r="H300" i="16"/>
  <c r="H313" i="16"/>
  <c r="H316" i="16"/>
  <c r="H318" i="16"/>
  <c r="H322" i="16"/>
  <c r="H324" i="16"/>
  <c r="H327" i="16"/>
  <c r="H330" i="16"/>
  <c r="H332" i="16"/>
  <c r="H335" i="16"/>
  <c r="H338" i="16"/>
  <c r="H340" i="16"/>
  <c r="H343" i="16"/>
  <c r="H346" i="16"/>
  <c r="H348" i="16"/>
  <c r="H351" i="16"/>
  <c r="G14" i="16"/>
  <c r="G15" i="16"/>
  <c r="G16" i="16"/>
  <c r="H16" i="16" s="1"/>
  <c r="G17" i="16"/>
  <c r="H17" i="16" s="1"/>
  <c r="G18" i="16"/>
  <c r="H18" i="16" s="1"/>
  <c r="G19" i="16"/>
  <c r="H19" i="16" s="1"/>
  <c r="G20" i="16"/>
  <c r="H20" i="16" s="1"/>
  <c r="G21" i="16"/>
  <c r="G22" i="16"/>
  <c r="G23" i="16"/>
  <c r="G24" i="16"/>
  <c r="H24" i="16" s="1"/>
  <c r="G25" i="16"/>
  <c r="H25" i="16" s="1"/>
  <c r="G26" i="16"/>
  <c r="H26" i="16" s="1"/>
  <c r="G27" i="16"/>
  <c r="H27" i="16" s="1"/>
  <c r="G28" i="16"/>
  <c r="H28" i="16" s="1"/>
  <c r="G29" i="16"/>
  <c r="G30" i="16"/>
  <c r="G31" i="16"/>
  <c r="G32" i="16"/>
  <c r="H32" i="16" s="1"/>
  <c r="G33" i="16"/>
  <c r="H33" i="16" s="1"/>
  <c r="G34" i="16"/>
  <c r="H34" i="16" s="1"/>
  <c r="G35" i="16"/>
  <c r="H35" i="16" s="1"/>
  <c r="G36" i="16"/>
  <c r="H36" i="16" s="1"/>
  <c r="G37" i="16"/>
  <c r="H37" i="16" s="1"/>
  <c r="G38" i="16"/>
  <c r="G39" i="16"/>
  <c r="G40" i="16"/>
  <c r="H40" i="16" s="1"/>
  <c r="G41" i="16"/>
  <c r="H41" i="16" s="1"/>
  <c r="G42" i="16"/>
  <c r="H42" i="16" s="1"/>
  <c r="G43" i="16"/>
  <c r="H43" i="16" s="1"/>
  <c r="G44" i="16"/>
  <c r="H44" i="16" s="1"/>
  <c r="G45" i="16"/>
  <c r="H45" i="16" s="1"/>
  <c r="G46" i="16"/>
  <c r="G47" i="16"/>
  <c r="G48" i="16"/>
  <c r="H48" i="16" s="1"/>
  <c r="G49" i="16"/>
  <c r="H49" i="16" s="1"/>
  <c r="G50" i="16"/>
  <c r="H50" i="16" s="1"/>
  <c r="G51" i="16"/>
  <c r="H51" i="16" s="1"/>
  <c r="G52" i="16"/>
  <c r="H52" i="16" s="1"/>
  <c r="G53" i="16"/>
  <c r="H53" i="16" s="1"/>
  <c r="G54" i="16"/>
  <c r="H54" i="16" s="1"/>
  <c r="G55" i="16"/>
  <c r="H55" i="16" s="1"/>
  <c r="G56" i="16"/>
  <c r="H56" i="16" s="1"/>
  <c r="G57" i="16"/>
  <c r="H57" i="16" s="1"/>
  <c r="G58" i="16"/>
  <c r="H58" i="16" s="1"/>
  <c r="G59" i="16"/>
  <c r="H59" i="16" s="1"/>
  <c r="G60" i="16"/>
  <c r="H60" i="16" s="1"/>
  <c r="G61" i="16"/>
  <c r="H61" i="16" s="1"/>
  <c r="G62" i="16"/>
  <c r="H62" i="16" s="1"/>
  <c r="G63" i="16"/>
  <c r="H63" i="16" s="1"/>
  <c r="G64" i="16"/>
  <c r="H64" i="16" s="1"/>
  <c r="G65" i="16"/>
  <c r="G66" i="16"/>
  <c r="H66" i="16" s="1"/>
  <c r="G67" i="16"/>
  <c r="H67" i="16" s="1"/>
  <c r="G68" i="16"/>
  <c r="G69" i="16"/>
  <c r="H69" i="16" s="1"/>
  <c r="G70" i="16"/>
  <c r="H70" i="16" s="1"/>
  <c r="G71" i="16"/>
  <c r="G72" i="16"/>
  <c r="H72" i="16" s="1"/>
  <c r="G73" i="16"/>
  <c r="H73" i="16" s="1"/>
  <c r="G74" i="16"/>
  <c r="G75" i="16"/>
  <c r="H75" i="16" s="1"/>
  <c r="G76" i="16"/>
  <c r="G77" i="16"/>
  <c r="H77" i="16" s="1"/>
  <c r="G78" i="16"/>
  <c r="H78" i="16" s="1"/>
  <c r="G79" i="16"/>
  <c r="H79" i="16" s="1"/>
  <c r="G80" i="16"/>
  <c r="H80" i="16" s="1"/>
  <c r="G81" i="16"/>
  <c r="H81" i="16" s="1"/>
  <c r="G82" i="16"/>
  <c r="H82" i="16" s="1"/>
  <c r="G83" i="16"/>
  <c r="H83" i="16" s="1"/>
  <c r="G84" i="16"/>
  <c r="G85" i="16"/>
  <c r="H85" i="16" s="1"/>
  <c r="G86" i="16"/>
  <c r="G87" i="16"/>
  <c r="G88" i="16"/>
  <c r="H88" i="16" s="1"/>
  <c r="G89" i="16"/>
  <c r="H89" i="16" s="1"/>
  <c r="G90" i="16"/>
  <c r="H90" i="16" s="1"/>
  <c r="G91" i="16"/>
  <c r="H91" i="16" s="1"/>
  <c r="G92" i="16"/>
  <c r="H92" i="16" s="1"/>
  <c r="G93" i="16"/>
  <c r="G94" i="16"/>
  <c r="G95" i="16"/>
  <c r="G96" i="16"/>
  <c r="H96" i="16" s="1"/>
  <c r="G97" i="16"/>
  <c r="H97" i="16" s="1"/>
  <c r="G98" i="16"/>
  <c r="H98" i="16" s="1"/>
  <c r="G99" i="16"/>
  <c r="H99" i="16" s="1"/>
  <c r="G100" i="16"/>
  <c r="H100" i="16" s="1"/>
  <c r="G101" i="16"/>
  <c r="H101" i="16" s="1"/>
  <c r="G102" i="16"/>
  <c r="G103" i="16"/>
  <c r="G104" i="16"/>
  <c r="H104" i="16" s="1"/>
  <c r="G105" i="16"/>
  <c r="H105" i="16" s="1"/>
  <c r="G106" i="16"/>
  <c r="H106" i="16" s="1"/>
  <c r="G107" i="16"/>
  <c r="H107" i="16" s="1"/>
  <c r="G108" i="16"/>
  <c r="H108" i="16" s="1"/>
  <c r="G109" i="16"/>
  <c r="H109" i="16" s="1"/>
  <c r="G110" i="16"/>
  <c r="G111" i="16"/>
  <c r="G112" i="16"/>
  <c r="H112" i="16" s="1"/>
  <c r="G113" i="16"/>
  <c r="H113" i="16" s="1"/>
  <c r="G114" i="16"/>
  <c r="H114" i="16" s="1"/>
  <c r="G115" i="16"/>
  <c r="H115" i="16" s="1"/>
  <c r="G116" i="16"/>
  <c r="H116" i="16" s="1"/>
  <c r="G117" i="16"/>
  <c r="H117" i="16" s="1"/>
  <c r="G118" i="16"/>
  <c r="G119" i="16"/>
  <c r="H119" i="16" s="1"/>
  <c r="G120" i="16"/>
  <c r="H120" i="16" s="1"/>
  <c r="G121" i="16"/>
  <c r="H121" i="16" s="1"/>
  <c r="G122" i="16"/>
  <c r="H122" i="16" s="1"/>
  <c r="G123" i="16"/>
  <c r="H123" i="16" s="1"/>
  <c r="G124" i="16"/>
  <c r="G125" i="16"/>
  <c r="H125" i="16" s="1"/>
  <c r="G126" i="16"/>
  <c r="H126" i="16" s="1"/>
  <c r="G127" i="16"/>
  <c r="G128" i="16"/>
  <c r="H128" i="16" s="1"/>
  <c r="G129" i="16"/>
  <c r="H129" i="16" s="1"/>
  <c r="G130" i="16"/>
  <c r="H130" i="16" s="1"/>
  <c r="G131" i="16"/>
  <c r="H131" i="16" s="1"/>
  <c r="G132" i="16"/>
  <c r="H132" i="16" s="1"/>
  <c r="G133" i="16"/>
  <c r="H133" i="16" s="1"/>
  <c r="G134" i="16"/>
  <c r="H134" i="16" s="1"/>
  <c r="G135" i="16"/>
  <c r="H135" i="16" s="1"/>
  <c r="G136" i="16"/>
  <c r="H136" i="16" s="1"/>
  <c r="G137" i="16"/>
  <c r="H137" i="16" s="1"/>
  <c r="G138" i="16"/>
  <c r="H138" i="16" s="1"/>
  <c r="G139" i="16"/>
  <c r="H139" i="16" s="1"/>
  <c r="G140" i="16"/>
  <c r="H140" i="16" s="1"/>
  <c r="G141" i="16"/>
  <c r="H141" i="16" s="1"/>
  <c r="G142" i="16"/>
  <c r="H142" i="16" s="1"/>
  <c r="G143" i="16"/>
  <c r="H143" i="16" s="1"/>
  <c r="G144" i="16"/>
  <c r="H144" i="16" s="1"/>
  <c r="G145" i="16"/>
  <c r="G146" i="16"/>
  <c r="H146" i="16" s="1"/>
  <c r="G147" i="16"/>
  <c r="H147" i="16" s="1"/>
  <c r="G148" i="16"/>
  <c r="G149" i="16"/>
  <c r="H149" i="16" s="1"/>
  <c r="G150" i="16"/>
  <c r="H150" i="16" s="1"/>
  <c r="G151" i="16"/>
  <c r="G152" i="16"/>
  <c r="H152" i="16" s="1"/>
  <c r="G153" i="16"/>
  <c r="H153" i="16" s="1"/>
  <c r="G154" i="16"/>
  <c r="G155" i="16"/>
  <c r="H155" i="16" s="1"/>
  <c r="G156" i="16"/>
  <c r="G157" i="16"/>
  <c r="H157" i="16" s="1"/>
  <c r="G158" i="16"/>
  <c r="G159" i="16"/>
  <c r="H159" i="16" s="1"/>
  <c r="G160" i="16"/>
  <c r="H160" i="16" s="1"/>
  <c r="G161" i="16"/>
  <c r="H161" i="16" s="1"/>
  <c r="G162" i="16"/>
  <c r="H162" i="16" s="1"/>
  <c r="G163" i="16"/>
  <c r="G164" i="16"/>
  <c r="G165" i="16"/>
  <c r="H165" i="16" s="1"/>
  <c r="G166" i="16"/>
  <c r="G167" i="16"/>
  <c r="H167" i="16" s="1"/>
  <c r="G168" i="16"/>
  <c r="H168" i="16" s="1"/>
  <c r="G169" i="16"/>
  <c r="H169" i="16" s="1"/>
  <c r="G170" i="16"/>
  <c r="H170" i="16" s="1"/>
  <c r="G171" i="16"/>
  <c r="G172" i="16"/>
  <c r="G173" i="16"/>
  <c r="H173" i="16" s="1"/>
  <c r="G174" i="16"/>
  <c r="G175" i="16"/>
  <c r="H175" i="16" s="1"/>
  <c r="G176" i="16"/>
  <c r="H176" i="16" s="1"/>
  <c r="G177" i="16"/>
  <c r="H177" i="16" s="1"/>
  <c r="G178" i="16"/>
  <c r="H178" i="16" s="1"/>
  <c r="G179" i="16"/>
  <c r="H179" i="16" s="1"/>
  <c r="G180" i="16"/>
  <c r="G181" i="16"/>
  <c r="H181" i="16" s="1"/>
  <c r="G182" i="16"/>
  <c r="G183" i="16"/>
  <c r="H183" i="16" s="1"/>
  <c r="G184" i="16"/>
  <c r="H184" i="16" s="1"/>
  <c r="G185" i="16"/>
  <c r="H185" i="16" s="1"/>
  <c r="G186" i="16"/>
  <c r="H186" i="16" s="1"/>
  <c r="G187" i="16"/>
  <c r="H187" i="16" s="1"/>
  <c r="G188" i="16"/>
  <c r="G189" i="16"/>
  <c r="H189" i="16" s="1"/>
  <c r="G190" i="16"/>
  <c r="G191" i="16"/>
  <c r="G192" i="16"/>
  <c r="H192" i="16" s="1"/>
  <c r="G193" i="16"/>
  <c r="H193" i="16" s="1"/>
  <c r="G194" i="16"/>
  <c r="H194" i="16" s="1"/>
  <c r="G195" i="16"/>
  <c r="H195" i="16" s="1"/>
  <c r="G196" i="16"/>
  <c r="H196" i="16" s="1"/>
  <c r="G197" i="16"/>
  <c r="G198" i="16"/>
  <c r="G199" i="16"/>
  <c r="G200" i="16"/>
  <c r="H200" i="16" s="1"/>
  <c r="G201" i="16"/>
  <c r="H201" i="16" s="1"/>
  <c r="G202" i="16"/>
  <c r="H202" i="16" s="1"/>
  <c r="G203" i="16"/>
  <c r="H203" i="16" s="1"/>
  <c r="G204" i="16"/>
  <c r="H204" i="16" s="1"/>
  <c r="G205" i="16"/>
  <c r="H205" i="16" s="1"/>
  <c r="G206" i="16"/>
  <c r="G207" i="16"/>
  <c r="G208" i="16"/>
  <c r="H208" i="16" s="1"/>
  <c r="G209" i="16"/>
  <c r="H209" i="16" s="1"/>
  <c r="G210" i="16"/>
  <c r="H210" i="16" s="1"/>
  <c r="G211" i="16"/>
  <c r="H211" i="16" s="1"/>
  <c r="G212" i="16"/>
  <c r="H212" i="16" s="1"/>
  <c r="G213" i="16"/>
  <c r="H213" i="16" s="1"/>
  <c r="G214" i="16"/>
  <c r="H214" i="16" s="1"/>
  <c r="G215" i="16"/>
  <c r="G216" i="16"/>
  <c r="H216" i="16" s="1"/>
  <c r="G217" i="16"/>
  <c r="H217" i="16" s="1"/>
  <c r="G218" i="16"/>
  <c r="H218" i="16" s="1"/>
  <c r="G219" i="16"/>
  <c r="H219" i="16" s="1"/>
  <c r="G220" i="16"/>
  <c r="G221" i="16"/>
  <c r="H221" i="16" s="1"/>
  <c r="G222" i="16"/>
  <c r="H222" i="16" s="1"/>
  <c r="G223" i="16"/>
  <c r="H223" i="16" s="1"/>
  <c r="G224" i="16"/>
  <c r="H224" i="16" s="1"/>
  <c r="G225" i="16"/>
  <c r="H225" i="16" s="1"/>
  <c r="G226" i="16"/>
  <c r="H226" i="16" s="1"/>
  <c r="G227" i="16"/>
  <c r="H227" i="16" s="1"/>
  <c r="G228" i="16"/>
  <c r="H228" i="16" s="1"/>
  <c r="G229" i="16"/>
  <c r="H229" i="16" s="1"/>
  <c r="G230" i="16"/>
  <c r="H230" i="16" s="1"/>
  <c r="G231" i="16"/>
  <c r="H231" i="16" s="1"/>
  <c r="G232" i="16"/>
  <c r="H232" i="16" s="1"/>
  <c r="G233" i="16"/>
  <c r="G234" i="16"/>
  <c r="H234" i="16" s="1"/>
  <c r="G235" i="16"/>
  <c r="H235" i="16" s="1"/>
  <c r="G236" i="16"/>
  <c r="G237" i="16"/>
  <c r="H237" i="16" s="1"/>
  <c r="G238" i="16"/>
  <c r="G239" i="16"/>
  <c r="H239" i="16" s="1"/>
  <c r="G240" i="16"/>
  <c r="H240" i="16" s="1"/>
  <c r="G241" i="16"/>
  <c r="H241" i="16" s="1"/>
  <c r="G242" i="16"/>
  <c r="G243" i="16"/>
  <c r="H243" i="16" s="1"/>
  <c r="G244" i="16"/>
  <c r="G245" i="16"/>
  <c r="H245" i="16" s="1"/>
  <c r="G246" i="16"/>
  <c r="H246" i="16" s="1"/>
  <c r="G247" i="16"/>
  <c r="H247" i="16" s="1"/>
  <c r="G248" i="16"/>
  <c r="H248" i="16" s="1"/>
  <c r="G249" i="16"/>
  <c r="H249" i="16" s="1"/>
  <c r="G250" i="16"/>
  <c r="H250" i="16" s="1"/>
  <c r="G251" i="16"/>
  <c r="H251" i="16" s="1"/>
  <c r="G252" i="16"/>
  <c r="G253" i="16"/>
  <c r="H253" i="16" s="1"/>
  <c r="G254" i="16"/>
  <c r="G255" i="16"/>
  <c r="G256" i="16"/>
  <c r="H256" i="16" s="1"/>
  <c r="G257" i="16"/>
  <c r="H257" i="16" s="1"/>
  <c r="G258" i="16"/>
  <c r="H258" i="16" s="1"/>
  <c r="G259" i="16"/>
  <c r="H259" i="16" s="1"/>
  <c r="G260" i="16"/>
  <c r="G261" i="16"/>
  <c r="H261" i="16" s="1"/>
  <c r="G262" i="16"/>
  <c r="H262" i="16" s="1"/>
  <c r="G263" i="16"/>
  <c r="G264" i="16"/>
  <c r="H264" i="16" s="1"/>
  <c r="G265" i="16"/>
  <c r="H265" i="16" s="1"/>
  <c r="G266" i="16"/>
  <c r="H266" i="16" s="1"/>
  <c r="G267" i="16"/>
  <c r="H267" i="16" s="1"/>
  <c r="G268" i="16"/>
  <c r="H268" i="16" s="1"/>
  <c r="G269" i="16"/>
  <c r="G270" i="16"/>
  <c r="G271" i="16"/>
  <c r="G272" i="16"/>
  <c r="H272" i="16" s="1"/>
  <c r="G273" i="16"/>
  <c r="H273" i="16" s="1"/>
  <c r="G274" i="16"/>
  <c r="H274" i="16" s="1"/>
  <c r="G275" i="16"/>
  <c r="H275" i="16" s="1"/>
  <c r="G276" i="16"/>
  <c r="H276" i="16" s="1"/>
  <c r="G277" i="16"/>
  <c r="G278" i="16"/>
  <c r="G279" i="16"/>
  <c r="G280" i="16"/>
  <c r="H280" i="16" s="1"/>
  <c r="G281" i="16"/>
  <c r="H281" i="16" s="1"/>
  <c r="G282" i="16"/>
  <c r="H282" i="16" s="1"/>
  <c r="G283" i="16"/>
  <c r="H283" i="16" s="1"/>
  <c r="G284" i="16"/>
  <c r="G285" i="16"/>
  <c r="H285" i="16" s="1"/>
  <c r="G286" i="16"/>
  <c r="H286" i="16" s="1"/>
  <c r="G287" i="16"/>
  <c r="G288" i="16"/>
  <c r="H288" i="16" s="1"/>
  <c r="G289" i="16"/>
  <c r="H289" i="16" s="1"/>
  <c r="G290" i="16"/>
  <c r="H290" i="16" s="1"/>
  <c r="G291" i="16"/>
  <c r="H291" i="16" s="1"/>
  <c r="G292" i="16"/>
  <c r="G293" i="16"/>
  <c r="H293" i="16" s="1"/>
  <c r="G294" i="16"/>
  <c r="H294" i="16" s="1"/>
  <c r="G295" i="16"/>
  <c r="G296" i="16"/>
  <c r="H296" i="16" s="1"/>
  <c r="G297" i="16"/>
  <c r="H297" i="16" s="1"/>
  <c r="G298" i="16"/>
  <c r="H298" i="16" s="1"/>
  <c r="G299" i="16"/>
  <c r="H299" i="16" s="1"/>
  <c r="G300" i="16"/>
  <c r="G301" i="16"/>
  <c r="H301" i="16" s="1"/>
  <c r="G302" i="16"/>
  <c r="H302" i="16" s="1"/>
  <c r="G303" i="16"/>
  <c r="H303" i="16" s="1"/>
  <c r="G304" i="16"/>
  <c r="H304" i="16" s="1"/>
  <c r="G305" i="16"/>
  <c r="H305" i="16" s="1"/>
  <c r="G306" i="16"/>
  <c r="H306" i="16" s="1"/>
  <c r="G307" i="16"/>
  <c r="H307" i="16" s="1"/>
  <c r="G308" i="16"/>
  <c r="H308" i="16" s="1"/>
  <c r="G309" i="16"/>
  <c r="H309" i="16" s="1"/>
  <c r="G310" i="16"/>
  <c r="H310" i="16" s="1"/>
  <c r="G311" i="16"/>
  <c r="H311" i="16" s="1"/>
  <c r="G312" i="16"/>
  <c r="H312" i="16" s="1"/>
  <c r="G313" i="16"/>
  <c r="G314" i="16"/>
  <c r="H314" i="16" s="1"/>
  <c r="G315" i="16"/>
  <c r="H315" i="16" s="1"/>
  <c r="G316" i="16"/>
  <c r="G317" i="16"/>
  <c r="H317" i="16" s="1"/>
  <c r="G318" i="16"/>
  <c r="G319" i="16"/>
  <c r="H319" i="16" s="1"/>
  <c r="G320" i="16"/>
  <c r="H320" i="16" s="1"/>
  <c r="G321" i="16"/>
  <c r="H321" i="16" s="1"/>
  <c r="G322" i="16"/>
  <c r="G323" i="16"/>
  <c r="H323" i="16" s="1"/>
  <c r="G324" i="16"/>
  <c r="G325" i="16"/>
  <c r="H325" i="16" s="1"/>
  <c r="G326" i="16"/>
  <c r="H326" i="16" s="1"/>
  <c r="G327" i="16"/>
  <c r="G328" i="16"/>
  <c r="H328" i="16" s="1"/>
  <c r="G329" i="16"/>
  <c r="H329" i="16" s="1"/>
  <c r="G330" i="16"/>
  <c r="G331" i="16"/>
  <c r="H331" i="16" s="1"/>
  <c r="G332" i="16"/>
  <c r="G333" i="16"/>
  <c r="H333" i="16" s="1"/>
  <c r="G334" i="16"/>
  <c r="H334" i="16" s="1"/>
  <c r="G335" i="16"/>
  <c r="G336" i="16"/>
  <c r="H336" i="16" s="1"/>
  <c r="G337" i="16"/>
  <c r="H337" i="16" s="1"/>
  <c r="G338" i="16"/>
  <c r="G339" i="16"/>
  <c r="H339" i="16" s="1"/>
  <c r="G340" i="16"/>
  <c r="G341" i="16"/>
  <c r="H341" i="16" s="1"/>
  <c r="G342" i="16"/>
  <c r="H342" i="16" s="1"/>
  <c r="G343" i="16"/>
  <c r="G344" i="16"/>
  <c r="H344" i="16" s="1"/>
  <c r="G345" i="16"/>
  <c r="H345" i="16" s="1"/>
  <c r="G346" i="16"/>
  <c r="G347" i="16"/>
  <c r="H347" i="16" s="1"/>
  <c r="G348" i="16"/>
  <c r="G349" i="16"/>
  <c r="H349" i="16" s="1"/>
  <c r="G350" i="16"/>
  <c r="H350" i="16" s="1"/>
  <c r="G351" i="16"/>
  <c r="G13" i="16"/>
  <c r="H13" i="16" s="1"/>
  <c r="F15" i="3"/>
  <c r="H35" i="3"/>
  <c r="K36" i="3" l="1"/>
  <c r="K34" i="3"/>
  <c r="I34" i="3"/>
  <c r="J34" i="3" s="1"/>
  <c r="H34" i="3"/>
  <c r="K33" i="3"/>
  <c r="I33" i="3"/>
  <c r="J33" i="3" s="1"/>
  <c r="H33" i="3"/>
  <c r="K32" i="3"/>
  <c r="I32" i="3"/>
  <c r="J32" i="3" s="1"/>
  <c r="H32" i="3"/>
  <c r="K31" i="3"/>
  <c r="I31" i="3"/>
  <c r="J31" i="3" s="1"/>
  <c r="H31" i="3"/>
  <c r="K30" i="3"/>
  <c r="I30" i="3"/>
  <c r="J30" i="3" s="1"/>
  <c r="H30" i="3"/>
  <c r="K29" i="3"/>
  <c r="I29" i="3"/>
  <c r="J29" i="3" s="1"/>
  <c r="H29" i="3"/>
  <c r="K28" i="3"/>
  <c r="I28" i="3"/>
  <c r="J28" i="3" s="1"/>
  <c r="H28" i="3"/>
  <c r="K27" i="3"/>
  <c r="I27" i="3"/>
  <c r="J27" i="3" s="1"/>
  <c r="H27" i="3"/>
  <c r="G26" i="3"/>
  <c r="F26" i="3"/>
  <c r="E26" i="3"/>
  <c r="D26" i="3"/>
  <c r="C26" i="3"/>
  <c r="K25" i="3"/>
  <c r="I25" i="3"/>
  <c r="J25" i="3" s="1"/>
  <c r="H25" i="3"/>
  <c r="K24" i="3"/>
  <c r="I24" i="3"/>
  <c r="J24" i="3" s="1"/>
  <c r="H24" i="3"/>
  <c r="K23" i="3"/>
  <c r="I23" i="3"/>
  <c r="J23" i="3" s="1"/>
  <c r="H23" i="3"/>
  <c r="K22" i="3"/>
  <c r="I22" i="3"/>
  <c r="J22" i="3" s="1"/>
  <c r="H22" i="3"/>
  <c r="K21" i="3"/>
  <c r="I21" i="3"/>
  <c r="J21" i="3" s="1"/>
  <c r="H21" i="3"/>
  <c r="K20" i="3"/>
  <c r="I20" i="3"/>
  <c r="J20" i="3" s="1"/>
  <c r="H20" i="3"/>
  <c r="K19" i="3"/>
  <c r="I19" i="3"/>
  <c r="J19" i="3" s="1"/>
  <c r="H19" i="3"/>
  <c r="K18" i="3"/>
  <c r="I18" i="3"/>
  <c r="J18" i="3" s="1"/>
  <c r="H18" i="3"/>
  <c r="K17" i="3"/>
  <c r="I17" i="3"/>
  <c r="J17" i="3" s="1"/>
  <c r="H17" i="3"/>
  <c r="K16" i="3"/>
  <c r="J16" i="3"/>
  <c r="I16" i="3"/>
  <c r="H16" i="3"/>
  <c r="G15" i="3"/>
  <c r="E15" i="3"/>
  <c r="D15" i="3"/>
  <c r="D35" i="3" s="1"/>
  <c r="C15" i="3"/>
  <c r="C35" i="3" s="1"/>
  <c r="G35" i="3" l="1"/>
  <c r="I26" i="3"/>
  <c r="J26" i="3" s="1"/>
  <c r="E35" i="3"/>
  <c r="F35" i="3"/>
  <c r="H15" i="3"/>
  <c r="I15" i="3"/>
  <c r="J15" i="3" s="1"/>
  <c r="H26" i="3"/>
  <c r="K15" i="3"/>
  <c r="K26" i="3"/>
  <c r="K35" i="3" l="1"/>
  <c r="I35" i="3"/>
  <c r="J35" i="3" s="1"/>
</calcChain>
</file>

<file path=xl/sharedStrings.xml><?xml version="1.0" encoding="utf-8"?>
<sst xmlns="http://schemas.openxmlformats.org/spreadsheetml/2006/main" count="1777" uniqueCount="1041">
  <si>
    <t>Ministerio de Hacienda y Economía</t>
  </si>
  <si>
    <t>Dirección General de Presupuesto</t>
  </si>
  <si>
    <t>Dirección de Estudios Económicos y Seguimiento Financiero</t>
  </si>
  <si>
    <t>Tabla 1. Resultados Presupuestarios del Gobierno Central (Mayo 2026)</t>
  </si>
  <si>
    <t>Valores en Millones de RD$</t>
  </si>
  <si>
    <t>PIB Nominal (Millones RD$)</t>
  </si>
  <si>
    <t>Detalle</t>
  </si>
  <si>
    <t xml:space="preserve">Pres. Inicial      </t>
  </si>
  <si>
    <t>% Devengado</t>
  </si>
  <si>
    <t>Variación 2026/2025</t>
  </si>
  <si>
    <t>% del PIB</t>
  </si>
  <si>
    <t>Ley núm. 99-25</t>
  </si>
  <si>
    <t>Devengado</t>
  </si>
  <si>
    <t>4 = 3/1</t>
  </si>
  <si>
    <t>6 = (3/PIB)</t>
  </si>
  <si>
    <t>1 - Ingresos</t>
  </si>
  <si>
    <t>1.1 - Ingresos corrientes</t>
  </si>
  <si>
    <t>1.2 - Ingresos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</si>
  <si>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</si>
  <si>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</si>
  <si>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</si>
  <si>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</si>
  <si>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</si>
  <si>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</si>
  <si>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</si>
  <si>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</si>
  <si>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</si>
  <si>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</si>
  <si>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</si>
  <si>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</si>
  <si>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9"/>
        <rFont val="Avenir Next LT Pro"/>
        <family val="2"/>
      </rPr>
      <t>*Cifras preliminares.</t>
    </r>
  </si>
  <si>
    <t>1. Fecha de imputación al 31/05/2026 y de registro al 07/06/2026.                                                                                          </t>
  </si>
  <si>
    <t>2. Se utilizó el PIB del Panorama Macroeconómico actualizado al 27 de marzo 2026, elaborado por el Ministerio de Hacienda y Economía</t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</si>
  <si>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</si>
  <si>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</si>
  <si>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2. Ingresos por Clasificación Económica </t>
  </si>
  <si>
    <t>Mayo 2025 y 2026</t>
  </si>
  <si>
    <t>Variación 
2025/2026</t>
  </si>
  <si>
    <t>% PIB</t>
  </si>
  <si>
    <t>Percibido Mayo</t>
  </si>
  <si>
    <t>Presupuesto Inicial</t>
  </si>
  <si>
    <t>Percibido*</t>
  </si>
  <si>
    <t>% Ejecución*</t>
  </si>
  <si>
    <t>Abs.</t>
  </si>
  <si>
    <t>Rel.</t>
  </si>
  <si>
    <t>4 = (3/2)</t>
  </si>
  <si>
    <t>5 = (3 - 1)</t>
  </si>
  <si>
    <t>6 = (5/1)</t>
  </si>
  <si>
    <t>7 = 3/PIB</t>
  </si>
  <si>
    <t>1.1 Ingresos Corrientes</t>
  </si>
  <si>
    <t>1.1.1-Impuestos</t>
  </si>
  <si>
    <t>1.1.1.1-Impuestos sobre el ingreso, las utilidades y las ganancias de capital</t>
  </si>
  <si>
    <t>1.1.1.1.1-De personas físicas</t>
  </si>
  <si>
    <t>1.1.1.1.2-De empresas y otras corporaciones</t>
  </si>
  <si>
    <t>1.1.1.1.3-Otros impuestos sobre los ingresos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</si>
  <si>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</si>
  <si>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</si>
  <si>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</si>
  <si>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</si>
  <si>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</si>
  <si>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</si>
  <si>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</si>
  <si>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</si>
  <si>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1.1.1.4.06-Recargo máquinas tragamonedas</t>
  </si>
  <si>
    <t>1.1.1.4.07-Intereses y recargos en la contribución de residuos sólidos</t>
  </si>
  <si>
    <t>1.1.1.3-Impuestos sobre la propiedad</t>
  </si>
  <si>
    <t>1.1.1.4-Impuestos sobre los bienes y servicios</t>
  </si>
  <si>
    <t>1.1.1.5-Impuestos sobre el comercio y las transacciones internacionales/comercio exterior</t>
  </si>
  <si>
    <t>1.1.1.6-Impuestos ecológicos</t>
  </si>
  <si>
    <t>1.1.1.9-Impuestos diversos</t>
  </si>
  <si>
    <t>1.1.9.1.01-Impuesto sobre constitución de fianzas y consignación de valores</t>
  </si>
  <si>
    <t>1.1.2 - Contribuciones a la seguridad social</t>
  </si>
  <si>
    <t>1.1.2.1 - Contribuciones de los empleados</t>
  </si>
  <si>
    <t>1.1.2.1.1 - Contribuciones de empleados del sector público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</si>
  <si>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</si>
  <si>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</si>
  <si>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</si>
  <si>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1.1.2.2 - Contribuciones de los empleadores</t>
  </si>
  <si>
    <t>1.1.2.2.1 - Contribuciones de empleadores del sector público</t>
  </si>
  <si>
    <t>1.2.2.1.02 - Contribución patronal del sector público</t>
  </si>
  <si>
    <t>1.1.2.2.2-Contribuciones de empleadores del sector privado</t>
  </si>
  <si>
    <t>1.2.2.1.01-Contribución patronal del sector privado</t>
  </si>
  <si>
    <t>1.1.2.4-Contribuciones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</si>
  <si>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</si>
  <si>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</si>
  <si>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</si>
  <si>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</si>
  <si>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</si>
  <si>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</si>
  <si>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</si>
  <si>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</si>
  <si>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</si>
  <si>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</si>
  <si>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</si>
  <si>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</si>
  <si>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</si>
  <si>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</si>
  <si>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</si>
  <si>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</si>
  <si>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</si>
  <si>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</si>
  <si>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</si>
  <si>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1.6.4.1.11-Ingresos por bienes extinguidos o decomisados</t>
  </si>
  <si>
    <t>1.6.4.1.99-Otros ingresos diversos</t>
  </si>
  <si>
    <t xml:space="preserve">1.2 Ingresos De Capital </t>
  </si>
  <si>
    <t>1.2.1-Venta (disposición) de activos no financieros (a valores brutos)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</si>
  <si>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</si>
  <si>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</si>
  <si>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</si>
  <si>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</si>
  <si>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</si>
  <si>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</si>
  <si>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</si>
  <si>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31/05/2026// Fecha de registro al 07/06/2026</t>
  </si>
  <si>
    <t>3. Se utilizó el PIB del Panorama Macroeconómico actualizado al 27 de marzo del 2026, elaborado por el Ministerio de Hacienda y Economía.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</si>
  <si>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</si>
  <si>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1. Figuras impositivas con mayor recaudación</t>
  </si>
  <si>
    <t>Valores en Millones RD$</t>
  </si>
  <si>
    <t>IR-2</t>
  </si>
  <si>
    <t>ITBIS</t>
  </si>
  <si>
    <t>IR-1</t>
  </si>
  <si>
    <t>Arancelarios</t>
  </si>
  <si>
    <t>Hidrocarburos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</si>
  <si>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</si>
  <si>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recaudación al 31/05/2026// Fecha de registro al 07/06/2026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</si>
  <si>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</si>
  <si>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Ministerio de Hacienda</t>
  </si>
  <si>
    <t>Tabla 3. Gastos del Gobierno Central por Clasificación Económica ( Mayo  2025 y 2026)</t>
  </si>
  <si>
    <t>Ejecución
% PIB</t>
  </si>
  <si>
    <t>Devengado Mayo</t>
  </si>
  <si>
    <t>Mayo</t>
  </si>
  <si>
    <t>Comprometido*</t>
  </si>
  <si>
    <t>Devengado*</t>
  </si>
  <si>
    <t>Pagado*</t>
  </si>
  <si>
    <t>% Ejecución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</si>
  <si>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</si>
  <si>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</si>
  <si>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</si>
  <si>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</si>
  <si>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</si>
  <si>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</si>
  <si>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</si>
  <si>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</si>
  <si>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</si>
  <si>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</si>
  <si>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</si>
  <si>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</si>
  <si>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</si>
  <si>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</si>
  <si>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</si>
  <si>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</si>
  <si>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</si>
  <si>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</si>
  <si>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</si>
  <si>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</si>
  <si>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2.2.8 - Gastos de capital, reserva presupuestaria</t>
  </si>
  <si>
    <t>Total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</si>
  <si>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</si>
  <si>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</si>
  <si>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Ilustración 1. Transferencias Corrientes del Gobierno Central</t>
  </si>
  <si>
    <t>Mayo 2026</t>
  </si>
  <si>
    <t>Valores en millones de RD$</t>
  </si>
  <si>
    <t>Ilustración 2. Transferencias de Capital del Gobierno Central</t>
  </si>
  <si>
    <t>Tabla 4. Gastos de Gobierno Central por Clasificación Institucional (Mayo 2025 vs 2026)</t>
  </si>
  <si>
    <t>Variación
 2025/2024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</si>
  <si>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</si>
  <si>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</si>
  <si>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</si>
  <si>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</si>
  <si>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</si>
  <si>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</si>
  <si>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</si>
  <si>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</si>
  <si>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Interior y Policía</t>
  </si>
  <si>
    <t>0203 - Ministerio de Defensa</t>
  </si>
  <si>
    <t>0204 - Ministerio de Relaciones Exteriores</t>
  </si>
  <si>
    <t>0205 - Ministerio de Hacienda y Economía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</si>
  <si>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</si>
  <si>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</si>
  <si>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</si>
  <si>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</si>
  <si>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</si>
  <si>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</si>
  <si>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</si>
  <si>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</si>
  <si>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</si>
  <si>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</si>
  <si>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</si>
  <si>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</si>
  <si>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</si>
  <si>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Superior, Ciencia y Tecnología</t>
  </si>
  <si>
    <t>0220 - Ministerio de Economía, Planificación y Desarrollo</t>
  </si>
  <si>
    <t>0221 - Ministerio de Administración Pública</t>
  </si>
  <si>
    <t>0222 - Ministerio de Energía y Minas</t>
  </si>
  <si>
    <t>0223 - Ministerio de la Vivienda, Hábitat y Edificaciones (MIVHED)</t>
  </si>
  <si>
    <t>0224 - Ministerio de Justicia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</si>
  <si>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</si>
  <si>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</si>
  <si>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</si>
  <si>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</si>
  <si>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</si>
  <si>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</si>
  <si>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</si>
  <si>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Electoral (TSE)</t>
  </si>
  <si>
    <t>0406 - Oficina Nacional de Defensa Pública</t>
  </si>
  <si>
    <t>OTROS</t>
  </si>
  <si>
    <t>0998 -  Administración de Deuda Pública y Activos Financieros</t>
  </si>
  <si>
    <t>0999 -  Administración de Obligaciones del Tesoro Nacional</t>
  </si>
  <si>
    <t>TOTAL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</si>
  <si>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</si>
  <si>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1.Fecha de imputación al 31/05/2026 // Fecha de registro al 07/06/2026</t>
  </si>
  <si>
    <t xml:space="preserve">2. Se utilizó el PIB del Panorama Macroeconómico actualizado al 27 de marzo de 2026, elaborado por el Ministerio de Hacienda y Economía. </t>
  </si>
  <si>
    <t>3. En las columnas correspondientes a 2026, los ministerios de Hacienda y de Economía se presentan consolidados, conforme a la Ley núm. 45-25.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</si>
  <si>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</si>
  <si>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t>Ilustración 3. Top 3 Instituciones con mayor ejecución de gastos - Mayo 2026</t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</si>
  <si>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</si>
  <si>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</si>
  <si>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País</t>
  </si>
  <si>
    <t xml:space="preserve">Provincia </t>
  </si>
  <si>
    <t>Montos</t>
  </si>
  <si>
    <t xml:space="preserve">República Dominicana 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</si>
  <si>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</si>
  <si>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</si>
  <si>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</si>
  <si>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</si>
  <si>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</si>
  <si>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</si>
  <si>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</si>
  <si>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</si>
  <si>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</si>
  <si>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</si>
  <si>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</si>
  <si>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</si>
  <si>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</si>
  <si>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</si>
  <si>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</si>
  <si>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</si>
  <si>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</si>
  <si>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</si>
  <si>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</si>
  <si>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</si>
  <si>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</si>
  <si>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</si>
  <si>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</si>
  <si>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</si>
  <si>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</si>
  <si>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</si>
  <si>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</si>
  <si>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</si>
  <si>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</si>
  <si>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</si>
  <si>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</si>
  <si>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</si>
  <si>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</si>
  <si>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 Fecha de recaudación al 31/05/2026// Fecha de registro al 07/06/2026.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</si>
  <si>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</si>
  <si>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4. Proyectos de Inversión Pública por funciones</t>
  </si>
  <si>
    <t>Ilustración 5. Composición del Gasto del Gobierno Central por Finalidad</t>
  </si>
  <si>
    <t>Notas:</t>
  </si>
  <si>
    <t>Cifras preliminares.</t>
  </si>
  <si>
    <t>1. Fecha de imputación al 31/05/2026 // Fecha de registro al 07/06/2026</t>
  </si>
  <si>
    <r>
      <rPr>
        <b/>
        <sz val="12"/>
        <color rgb="FF000000"/>
        <rFont val="Avenir Next LT Pro"/>
        <family val="2"/>
      </rPr>
      <t>Fuente:</t>
    </r>
    <r>
      <rPr>
        <sz val="12"/>
        <color indexed="8"/>
        <rFont val="Avenir Next LT Pro"/>
        <family val="2"/>
      </rPr>
      <t xml:space="preserve"> Sistema de Información de la Gestión Financiera (SIGEF).</t>
    </r>
  </si>
  <si>
    <t xml:space="preserve">Tabla 5. Clasificador Funcional del gasto del Gobierno Central </t>
  </si>
  <si>
    <t xml:space="preserve">PIB Nominal </t>
  </si>
  <si>
    <t>Variación</t>
  </si>
  <si>
    <t xml:space="preserve"> 2026/2025</t>
  </si>
  <si>
    <t>6= (4-1)</t>
  </si>
  <si>
    <t>7= (6/1)</t>
  </si>
  <si>
    <t>8= (4/PIB)</t>
  </si>
  <si>
    <t>1-SERVICIOS GENERALES</t>
  </si>
  <si>
    <t>1.1-Administración general</t>
  </si>
  <si>
    <t>1.2-Relaciones internacionales</t>
  </si>
  <si>
    <t>1.3-Defensa nacional</t>
  </si>
  <si>
    <t>1.4-Justicia, orden público y seguridad</t>
  </si>
  <si>
    <t>2-SERVICIOS ECONÓMICOS</t>
  </si>
  <si>
    <t>2.1-Asuntos económicos, comerciales y laborales</t>
  </si>
  <si>
    <t>2.2-Agropecuaria, caza, pesca y silvicultura</t>
  </si>
  <si>
    <t>2.3-Riego</t>
  </si>
  <si>
    <t>2.4-Energía y combustible</t>
  </si>
  <si>
    <t>2.5-Minería, manufactura y construcción</t>
  </si>
  <si>
    <t>2.6-Transporte</t>
  </si>
  <si>
    <t>2.7-Comunicaciones</t>
  </si>
  <si>
    <t>2.8-Banca y seguros</t>
  </si>
  <si>
    <t>2.9-Otros servicios económicos</t>
  </si>
  <si>
    <t>3-PROTECCIÓN DEL MEDIO AMBIENTE</t>
  </si>
  <si>
    <t>3.1-Protección del aire, agua y suelo</t>
  </si>
  <si>
    <t>3.2-Protección de la biodiversidad y ordenación de desechos</t>
  </si>
  <si>
    <t>3.3-Cambio Climático</t>
  </si>
  <si>
    <t>4-SERVICIOS SOCIALES</t>
  </si>
  <si>
    <t>4.1-Vivienda y servicios comunitarios</t>
  </si>
  <si>
    <t>4.2-Salud</t>
  </si>
  <si>
    <t>4.3-Actividades deportivas, recreativas, culturales y religiosas</t>
  </si>
  <si>
    <t>4.4-Educación</t>
  </si>
  <si>
    <t>4.5-Protección social</t>
  </si>
  <si>
    <t>4.6-Equidad de género</t>
  </si>
  <si>
    <t>5-INTERESES DE LA DEUDA PÚBLICA</t>
  </si>
  <si>
    <t>5.1-Intereses y comisiones de deuda pública</t>
  </si>
  <si>
    <t>Total general</t>
  </si>
  <si>
    <t>2. Se utilizó el PIB del Panorama Macroeconómico actualizado al 27 de marzo del 2026, elaborado por el Ministerio de Hacienda y Economía.</t>
  </si>
  <si>
    <t>Tabla 6. Gastos para reducir la brecha de género según clasificador funcional</t>
  </si>
  <si>
    <t>Presupuesto Devengado</t>
  </si>
  <si>
    <t>1-Servicios Generales</t>
  </si>
  <si>
    <t>1.1.05-Gestión de la administración general para transversalizar el enfoque de género</t>
  </si>
  <si>
    <t>1.4.06-Administración y Serviciosde justicia relacionados con la violencia de género</t>
  </si>
  <si>
    <t>2-Servicios Económicos</t>
  </si>
  <si>
    <t>2.1.03-Asuntos laborales para fortalecer la autonomía económica de las mujeres</t>
  </si>
  <si>
    <t>4-Servicios Sociales</t>
  </si>
  <si>
    <t>4.2.04-Servicios médicos en salud sexual/reproductiva y de centros de salud materno infantil</t>
  </si>
  <si>
    <t>4.5.05-Familia e hijos</t>
  </si>
  <si>
    <t xml:space="preserve"> 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</si>
  <si>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</si>
  <si>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</si>
  <si>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</si>
  <si>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</si>
  <si>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 xml:space="preserve">Total 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</si>
  <si>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</t>
    </r>
    <r>
      <rPr>
        <sz val="12"/>
        <color theme="1"/>
        <rFont val="Avenir Next LT Pro"/>
        <family val="2"/>
      </rPr>
      <t>Sistema de Información de la Gestión Financiera (SIGEF).</t>
    </r>
  </si>
  <si>
    <t>Tabla 7. Incidencia del gasto del Gobierno Central en el cambio climático</t>
  </si>
  <si>
    <t xml:space="preserve"> Devengado</t>
  </si>
  <si>
    <t>Incidencia Positiva</t>
  </si>
  <si>
    <t>Incidencia Negativa</t>
  </si>
  <si>
    <t>Incidencia Neta</t>
  </si>
  <si>
    <t>5=3-4</t>
  </si>
  <si>
    <t>6 = (2/PIB)</t>
  </si>
  <si>
    <t>1.4.02-Serviciosde protección contra incendios</t>
  </si>
  <si>
    <t>2.2.04-Conservación, ampliación y explotación racionalizada de reservas forestales</t>
  </si>
  <si>
    <t>2.2.06-Gestión o apoyo de labores de reforestación</t>
  </si>
  <si>
    <t>2.4.03-Combustible</t>
  </si>
  <si>
    <t>2.4.04-Energía eléctrica de fuentes termoeléctricas</t>
  </si>
  <si>
    <t>2.4.05-Energía eléctrica de fuentes hidroeléctricas</t>
  </si>
  <si>
    <t>2.4.08-Energía eléctrica de fuentes nucleares</t>
  </si>
  <si>
    <t>2.4.09-Conservación, aprovechamiento y explotación racionalizada de fuentes de electricidad</t>
  </si>
  <si>
    <t>2.5.01-Extracción de recursos minerales</t>
  </si>
  <si>
    <t>2.6.03-Transporte por ferrocarril</t>
  </si>
  <si>
    <t>3-Protección del Medio Ambiente</t>
  </si>
  <si>
    <t>3.1.01-Reducción de la contaminación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</si>
  <si>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</si>
  <si>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</si>
  <si>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</si>
  <si>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</si>
  <si>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</si>
  <si>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</si>
  <si>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</si>
  <si>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</si>
  <si>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</si>
  <si>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</si>
  <si>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</si>
  <si>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</si>
  <si>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</si>
  <si>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</si>
  <si>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</si>
  <si>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</si>
  <si>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</si>
  <si>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</si>
  <si>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</si>
  <si>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2. Para el PIB 2026 se utilizó el PIB del Panorama Macroeconómico actualizado al 27 de marzo de 2026, elaborado por el Ministerio de Hacienda y Economía.</t>
  </si>
  <si>
    <t>Anexo 1. Ingresos por Clasificación Económica (Mayo 2026)</t>
  </si>
  <si>
    <t xml:space="preserve">Valores en Millones de RD$ </t>
  </si>
  <si>
    <t>Presupuesto Inicial (Ley 99-25)</t>
  </si>
  <si>
    <t>(Título - Subtítulo - Grupo - Auxiliar)</t>
  </si>
  <si>
    <t>1.1-Ingresos Corrientes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</si>
  <si>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</si>
  <si>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</si>
  <si>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</si>
  <si>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</si>
  <si>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</si>
  <si>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</si>
  <si>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</si>
  <si>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</si>
  <si>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</si>
  <si>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</si>
  <si>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</si>
  <si>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</si>
  <si>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</si>
  <si>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</si>
  <si>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</si>
  <si>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</si>
  <si>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</si>
  <si>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</si>
  <si>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</si>
  <si>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</si>
  <si>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</si>
  <si>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</si>
  <si>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</si>
  <si>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</si>
  <si>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</si>
  <si>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</si>
  <si>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</si>
  <si>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</si>
  <si>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</si>
  <si>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</si>
  <si>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</si>
  <si>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</si>
  <si>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</si>
  <si>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</si>
  <si>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</si>
  <si>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</si>
  <si>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</si>
  <si>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</si>
  <si>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</si>
  <si>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</si>
  <si>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</si>
  <si>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</si>
  <si>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</si>
  <si>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</si>
  <si>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</si>
  <si>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</si>
  <si>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</si>
  <si>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</si>
  <si>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</si>
  <si>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</si>
  <si>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</si>
  <si>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</si>
  <si>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</si>
  <si>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</si>
  <si>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</si>
  <si>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</si>
  <si>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</si>
  <si>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</si>
  <si>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</si>
  <si>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</si>
  <si>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</si>
  <si>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</si>
  <si>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</si>
  <si>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</si>
  <si>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</si>
  <si>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</si>
  <si>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</si>
  <si>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</si>
  <si>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</si>
  <si>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</si>
  <si>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</si>
  <si>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</si>
  <si>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</si>
  <si>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</si>
  <si>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</si>
  <si>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</si>
  <si>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</si>
  <si>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</si>
  <si>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</si>
  <si>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</si>
  <si>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</si>
  <si>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</si>
  <si>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</si>
  <si>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</si>
  <si>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</si>
  <si>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</si>
  <si>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1.1.6.1.02-Impuestos sobre las emisiones del Co2 por km de los vehículos de motor</t>
  </si>
  <si>
    <t>1.1.2-Contribuciones a la seguridad social</t>
  </si>
  <si>
    <t>1.1.2.1-Contribuciones de los empleados</t>
  </si>
  <si>
    <t>1.1.2.2-Contribuciones de los empleadores</t>
  </si>
  <si>
    <t>1.2.2.1.02-Contribución patronal del sector público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</si>
  <si>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</si>
  <si>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</si>
  <si>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</si>
  <si>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</si>
  <si>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</si>
  <si>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</si>
  <si>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</si>
  <si>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</si>
  <si>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</si>
  <si>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</si>
  <si>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</si>
  <si>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</si>
  <si>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</si>
  <si>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</si>
  <si>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</si>
  <si>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</si>
  <si>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</si>
  <si>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</si>
  <si>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</si>
  <si>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</si>
  <si>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</si>
  <si>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</si>
  <si>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</si>
  <si>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</si>
  <si>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</si>
  <si>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</si>
  <si>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</si>
  <si>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</si>
  <si>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</si>
  <si>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</si>
  <si>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</si>
  <si>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</si>
  <si>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</si>
  <si>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</si>
  <si>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</si>
  <si>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</si>
  <si>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1.1.6.1-Transferencias del sector privado</t>
  </si>
  <si>
    <t>1.3.1.4.01-Donaciones corrientes del sector privado interno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</si>
  <si>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</si>
  <si>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</si>
  <si>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</si>
  <si>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</si>
  <si>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</si>
  <si>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</si>
  <si>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</si>
  <si>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</si>
  <si>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</si>
  <si>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</si>
  <si>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</si>
  <si>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</si>
  <si>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</si>
  <si>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</si>
  <si>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</si>
  <si>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</si>
  <si>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</si>
  <si>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1.9.2.1.01-Ingresos a especificar Dirección General de Aduanas</t>
  </si>
  <si>
    <t>1.2-Ingresos de capital</t>
  </si>
  <si>
    <t>1.2.1.1-Venta de activos fijos</t>
  </si>
  <si>
    <t>1.7.1.4.01-Automóviles y camiones</t>
  </si>
  <si>
    <t>1.2.4-Transferencias de capital recibidas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</si>
  <si>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</si>
  <si>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</si>
  <si>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</si>
  <si>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</si>
  <si>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</si>
  <si>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t xml:space="preserve">Notas: </t>
    </r>
    <r>
      <rPr>
        <sz val="8"/>
        <color theme="1"/>
        <rFont val="Avenir Next LT Pro"/>
        <family val="2"/>
      </rPr>
      <t>*Cifras preliminares.</t>
    </r>
  </si>
  <si>
    <r>
      <rPr>
        <b/>
        <sz val="8"/>
        <color theme="1"/>
        <rFont val="Avenir Next LT Pro"/>
        <family val="2"/>
      </rPr>
      <t>1.</t>
    </r>
    <r>
      <rPr>
        <sz val="8"/>
        <color theme="1"/>
        <rFont val="Avenir Next LT Pro"/>
        <family val="2"/>
      </rPr>
      <t xml:space="preserve"> Fecha de imputación al 31/05/2026 // Fecha de registro al 07/06/2026.</t>
    </r>
  </si>
  <si>
    <t>Anexo 2. Distribución Geográfica de Proyectos de Inversión (Mayo 2026)</t>
  </si>
  <si>
    <t>(Región - Provincia - Función)</t>
  </si>
  <si>
    <t xml:space="preserve">Abs. </t>
  </si>
  <si>
    <t>01-REGION CIBAO NORTE</t>
  </si>
  <si>
    <t>09-ESPAILLAT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</si>
  <si>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</si>
  <si>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</si>
  <si>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</si>
  <si>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</si>
  <si>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</si>
  <si>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</si>
  <si>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</si>
  <si>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</si>
  <si>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</si>
  <si>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</si>
  <si>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</si>
  <si>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</si>
  <si>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</si>
  <si>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</si>
  <si>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</si>
  <si>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</si>
  <si>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</si>
  <si>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</si>
  <si>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</si>
  <si>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</si>
  <si>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</si>
  <si>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</si>
  <si>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</si>
  <si>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</si>
  <si>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</si>
  <si>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</si>
  <si>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</si>
  <si>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</si>
  <si>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</si>
  <si>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</si>
  <si>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</si>
  <si>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</si>
  <si>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</si>
  <si>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</si>
  <si>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</si>
  <si>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</si>
  <si>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</si>
  <si>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</si>
  <si>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</si>
  <si>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</si>
  <si>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</si>
  <si>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98-NACIONAL</t>
  </si>
  <si>
    <t>Anexo 3. Distribución por Programas (Mayo 2026)</t>
  </si>
  <si>
    <t>Presupuesto Inicial 
(Ley núm. 99-25)</t>
  </si>
  <si>
    <t>Compromiso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</si>
  <si>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</si>
  <si>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</si>
  <si>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</si>
  <si>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</si>
  <si>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</si>
  <si>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</si>
  <si>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</si>
  <si>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</si>
  <si>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</si>
  <si>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</si>
  <si>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</si>
  <si>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</si>
  <si>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</si>
  <si>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</si>
  <si>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</si>
  <si>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</si>
  <si>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</si>
  <si>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</si>
  <si>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</si>
  <si>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</si>
  <si>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</si>
  <si>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</si>
  <si>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</si>
  <si>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</si>
  <si>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</si>
  <si>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</si>
  <si>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</si>
  <si>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</si>
  <si>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</si>
  <si>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</si>
  <si>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</si>
  <si>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</si>
  <si>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</si>
  <si>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</si>
  <si>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</si>
  <si>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</si>
  <si>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</si>
  <si>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</si>
  <si>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</si>
  <si>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</si>
  <si>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</si>
  <si>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</si>
  <si>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</si>
  <si>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</si>
  <si>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</si>
  <si>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</si>
  <si>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</si>
  <si>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</si>
  <si>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</si>
  <si>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</si>
  <si>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</si>
  <si>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</si>
  <si>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</si>
  <si>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</si>
  <si>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</si>
  <si>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 y prevención de desastres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</si>
  <si>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</si>
  <si>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</si>
  <si>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</si>
  <si>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</si>
  <si>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</si>
  <si>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</si>
  <si>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</si>
  <si>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</si>
  <si>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</si>
  <si>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</si>
  <si>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</si>
  <si>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</si>
  <si>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</si>
  <si>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</si>
  <si>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</si>
  <si>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</si>
  <si>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</si>
  <si>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</si>
  <si>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</si>
  <si>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</si>
  <si>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</si>
  <si>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</si>
  <si>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</si>
  <si>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14-Investigación, formación y capacitación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</si>
  <si>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</si>
  <si>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</si>
  <si>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</si>
  <si>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</si>
  <si>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</si>
  <si>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</si>
  <si>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</si>
  <si>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</si>
  <si>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</si>
  <si>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</si>
  <si>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</si>
  <si>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</si>
  <si>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13-Formación y cultura de la P.N.</t>
  </si>
  <si>
    <t>0004-DIRECCION CENTRAL  DE  POLICIA DE TURISMO</t>
  </si>
  <si>
    <t>0005-DIRECCION GENERAL DE SEGURIDAD DE TRANSITO Y TRANSPORTE TERRESTRE (DIGESETT)</t>
  </si>
  <si>
    <t>12-Servicios de ordenamiento y asistencia del transporte terrestre</t>
  </si>
  <si>
    <t>0007-DIRECCION GENERAL DE LA RESERVA DE LA POLICIA NACIONAL</t>
  </si>
  <si>
    <t>14-Servicios de salud, seguridad y bienestar social de la P.N.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</si>
  <si>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</si>
  <si>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</si>
  <si>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</si>
  <si>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</si>
  <si>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</si>
  <si>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11-Defensa nacional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</si>
  <si>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</si>
  <si>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</si>
  <si>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</si>
  <si>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</si>
  <si>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</si>
  <si>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</si>
  <si>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</si>
  <si>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0007-ESCUELA DE GRADUADOS DE DOCTRINA CONJUNTA GENERAL DE DIV. GREGORIO LUPERÓN (EGDC)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</si>
  <si>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</si>
  <si>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</si>
  <si>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</si>
  <si>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</si>
  <si>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</si>
  <si>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</si>
  <si>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</si>
  <si>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</si>
  <si>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</si>
  <si>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</si>
  <si>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</si>
  <si>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</si>
  <si>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</si>
  <si>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</si>
  <si>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</si>
  <si>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</si>
  <si>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</si>
  <si>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</si>
  <si>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</si>
  <si>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</si>
  <si>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</si>
  <si>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</si>
  <si>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</si>
  <si>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</si>
  <si>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</si>
  <si>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</si>
  <si>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</si>
  <si>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</si>
  <si>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</si>
  <si>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</si>
  <si>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</si>
  <si>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</si>
  <si>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</si>
  <si>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</si>
  <si>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</si>
  <si>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</si>
  <si>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</si>
  <si>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</si>
  <si>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</si>
  <si>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</si>
  <si>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</si>
  <si>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</si>
  <si>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</si>
  <si>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</si>
  <si>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</si>
  <si>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</si>
  <si>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</si>
  <si>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 Y ECONOMIA</t>
  </si>
  <si>
    <t>01-MINISTERIO DE HACIENDA Y ECONOMIA</t>
  </si>
  <si>
    <t>0001-MINISTERIO DE HACIENDA Y ECONOMIA</t>
  </si>
  <si>
    <t>15-Formulación de la Política Fiscal y Análisis de las solicitudes de Exoneraciones.</t>
  </si>
  <si>
    <t>16-Desarrollo y fortalecimiento de las capacidades en finanzas y planificación e inversión pública.</t>
  </si>
  <si>
    <t>22-Gestión del Sistema Nacional de Planificación e Inversión Pública</t>
  </si>
  <si>
    <t>23-Análisis económico y social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</si>
  <si>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</si>
  <si>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</si>
  <si>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</si>
  <si>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</si>
  <si>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</si>
  <si>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</si>
  <si>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</si>
  <si>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</si>
  <si>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</si>
  <si>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</si>
  <si>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</si>
  <si>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</si>
  <si>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</si>
  <si>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</si>
  <si>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</si>
  <si>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</si>
  <si>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</si>
  <si>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</si>
  <si>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</si>
  <si>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</si>
  <si>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</si>
  <si>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</si>
  <si>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</si>
  <si>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</si>
  <si>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</si>
  <si>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</si>
  <si>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</si>
  <si>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</si>
  <si>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</si>
  <si>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</si>
  <si>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</si>
  <si>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</si>
  <si>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</si>
  <si>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</si>
  <si>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</si>
  <si>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</si>
  <si>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</si>
  <si>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</si>
  <si>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</si>
  <si>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</si>
  <si>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</si>
  <si>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</si>
  <si>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</si>
  <si>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</si>
  <si>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</si>
  <si>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</si>
  <si>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</si>
  <si>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</si>
  <si>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</si>
  <si>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</si>
  <si>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</si>
  <si>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</si>
  <si>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</si>
  <si>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</si>
  <si>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</si>
  <si>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</si>
  <si>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</si>
  <si>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</si>
  <si>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</si>
  <si>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</si>
  <si>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13-Formación, capacitación y asistencia técnica deportiva</t>
  </si>
  <si>
    <t>14-Fomento del deporte escolar y universitario</t>
  </si>
  <si>
    <t>15-Fomento de la recreación, la actividad física y el deporte de tiempo libre</t>
  </si>
  <si>
    <t>0002-COMISIÓN HÍPICA NACIONAL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</si>
  <si>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</si>
  <si>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</si>
  <si>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</si>
  <si>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</si>
  <si>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</si>
  <si>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</si>
  <si>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</si>
  <si>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</si>
  <si>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</si>
  <si>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</si>
  <si>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</si>
  <si>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</si>
  <si>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</si>
  <si>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</si>
  <si>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</si>
  <si>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</si>
  <si>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</si>
  <si>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</si>
  <si>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</si>
  <si>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</si>
  <si>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</si>
  <si>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</si>
  <si>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</si>
  <si>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</si>
  <si>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</si>
  <si>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</si>
  <si>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</si>
  <si>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</si>
  <si>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</si>
  <si>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</si>
  <si>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</si>
  <si>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</si>
  <si>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</si>
  <si>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</si>
  <si>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</si>
  <si>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</si>
  <si>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</si>
  <si>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</si>
  <si>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</si>
  <si>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</si>
  <si>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</si>
  <si>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</si>
  <si>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</si>
  <si>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</si>
  <si>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</si>
  <si>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</si>
  <si>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</si>
  <si>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17-Supervisión, regulación y fomento del comercio</t>
  </si>
  <si>
    <t>18-Fomento y desarrollo de la micro, pequeña y mediana empresa</t>
  </si>
  <si>
    <t>19-Fortalecimiento del Sistema Dominicano de la Calidad</t>
  </si>
  <si>
    <t>0007-INDUSTRIA NACIONAL DE LA AGUJA</t>
  </si>
  <si>
    <t>16-Fomento y desarrollo de la industria de la confección textil</t>
  </si>
  <si>
    <t>0008-OFICINA NACIONAL DE DERECHO DE AUTOR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</si>
  <si>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</si>
  <si>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</si>
  <si>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</si>
  <si>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</si>
  <si>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</si>
  <si>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efectiva de la gestión de los destinos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</si>
  <si>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</si>
  <si>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</si>
  <si>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</si>
  <si>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</si>
  <si>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</si>
  <si>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</si>
  <si>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</si>
  <si>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</si>
  <si>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</si>
  <si>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</si>
  <si>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</si>
  <si>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</si>
  <si>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</si>
  <si>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</si>
  <si>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</si>
  <si>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</si>
  <si>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</si>
  <si>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</si>
  <si>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</si>
  <si>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</si>
  <si>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</si>
  <si>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</si>
  <si>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</si>
  <si>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</si>
  <si>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</si>
  <si>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</si>
  <si>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</si>
  <si>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</si>
  <si>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</si>
  <si>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</si>
  <si>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</si>
  <si>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</si>
  <si>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</si>
  <si>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</si>
  <si>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</si>
  <si>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</si>
  <si>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</si>
  <si>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</si>
  <si>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</si>
  <si>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</si>
  <si>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</si>
  <si>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</si>
  <si>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</si>
  <si>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</si>
  <si>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</si>
  <si>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</si>
  <si>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</si>
  <si>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</si>
  <si>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</si>
  <si>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</si>
  <si>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</si>
  <si>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</si>
  <si>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</si>
  <si>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</si>
  <si>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</si>
  <si>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</si>
  <si>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</si>
  <si>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</si>
  <si>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</si>
  <si>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</si>
  <si>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</si>
  <si>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</si>
  <si>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</si>
  <si>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</si>
  <si>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</si>
  <si>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</si>
  <si>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0224-MINISTERIO DE JUSTICIA</t>
  </si>
  <si>
    <t>01-MINISTERIO DE JUSTICIA</t>
  </si>
  <si>
    <t>0001-MINISTERIO DE JUSTICIA</t>
  </si>
  <si>
    <t>11-Fortalecimiento del Sistema de Justicia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</si>
  <si>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</si>
  <si>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</si>
  <si>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</si>
  <si>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</si>
  <si>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</si>
  <si>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</si>
  <si>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</si>
  <si>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</si>
  <si>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</si>
  <si>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</si>
  <si>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</si>
  <si>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</si>
  <si>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</si>
  <si>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</si>
  <si>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</si>
  <si>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</si>
  <si>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</si>
  <si>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</si>
  <si>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</si>
  <si>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</si>
  <si>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</si>
  <si>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</si>
  <si>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</si>
  <si>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</si>
  <si>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</si>
  <si>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</si>
  <si>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</si>
  <si>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</si>
  <si>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</si>
  <si>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</si>
  <si>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</si>
  <si>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</si>
  <si>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</si>
  <si>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</si>
  <si>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</si>
  <si>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</si>
  <si>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</si>
  <si>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</si>
  <si>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Anexo 4. Ejecución por Clasificación Funcional (Mayo 2026)</t>
  </si>
  <si>
    <t>(Finalidad-Función-Subfunción)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</si>
  <si>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</si>
  <si>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</si>
  <si>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</si>
  <si>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</si>
  <si>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</si>
  <si>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</si>
  <si>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</si>
  <si>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</si>
  <si>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</si>
  <si>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</si>
  <si>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</si>
  <si>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</si>
  <si>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</si>
  <si>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</si>
  <si>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</si>
  <si>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</si>
  <si>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</si>
  <si>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</si>
  <si>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</si>
  <si>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</si>
  <si>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</si>
  <si>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</si>
  <si>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</si>
  <si>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</si>
  <si>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</si>
  <si>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</si>
  <si>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</si>
  <si>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</si>
  <si>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</si>
  <si>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</si>
  <si>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</si>
  <si>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</si>
  <si>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</si>
  <si>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2.9.03-Turismo</t>
  </si>
  <si>
    <t>3.1.02-Administración del agua</t>
  </si>
  <si>
    <t>3.1.03-Ordenación de aguas residuales, drenaje y alcantarillado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</si>
  <si>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</si>
  <si>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</si>
  <si>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</si>
  <si>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</si>
  <si>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3.2.99-Planificación, gestión y supervisión de la protección del medio ambiente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</si>
  <si>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</si>
  <si>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</si>
  <si>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</si>
  <si>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</si>
  <si>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</si>
  <si>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</si>
  <si>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</si>
  <si>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</si>
  <si>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</si>
  <si>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</si>
  <si>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</si>
  <si>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</si>
  <si>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</si>
  <si>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</si>
  <si>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</si>
  <si>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</si>
  <si>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</si>
  <si>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</si>
  <si>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</si>
  <si>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</si>
  <si>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</si>
  <si>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</si>
  <si>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</si>
  <si>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</si>
  <si>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</si>
  <si>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</si>
  <si>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</si>
  <si>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</si>
  <si>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</si>
  <si>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</si>
  <si>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</si>
  <si>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</si>
  <si>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5.1.01-Intereses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</si>
</sst>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%"/>
    <numFmt numFmtId="165" formatCode="#,##0.0,,_);\(#,##0.0,,\)"/>
    <numFmt numFmtId="166" formatCode="0.000%"/>
    <numFmt numFmtId="167" formatCode="0.0000%"/>
    <numFmt numFmtId="168" formatCode="#,##0.0,,"/>
    <numFmt numFmtId="169" formatCode="#,##0.0"/>
    <numFmt numFmtId="170" formatCode="_(* #,##0.0_);_(* \(#,##0.0\);_(* &quot;-&quot;??_);_(@_)"/>
    <numFmt numFmtId="171" formatCode="#,##0.00000_);\(#,##0.00000\)"/>
    <numFmt numFmtId="172" formatCode="#,###.0,,"/>
    <numFmt numFmtId="173" formatCode="#,##0.0_);\(#,##0.0\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color indexed="8"/>
      <name val="Calibri"/>
      <family val="2"/>
      <scheme val="minor"/>
    </font>
    <font>
      <sz val="14"/>
      <color theme="1"/>
      <name val="Avenir Next LT Pro"/>
      <family val="2"/>
    </font>
    <font>
      <sz val="14"/>
      <name val="Avenir Next LT Pro"/>
      <family val="2"/>
    </font>
    <font>
      <sz val="16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sz val="11"/>
      <name val="Avenir Next LT Pro"/>
      <family val="2"/>
    </font>
    <font>
      <b/>
      <sz val="12"/>
      <name val="Avenir Next LT Pro"/>
      <family val="2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b/>
      <sz val="18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4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indexed="8"/>
      <name val="Calibri"/>
      <family val="2"/>
      <scheme val="minor"/>
    </font>
    <font>
      <sz val="12"/>
      <color indexed="8"/>
      <name val="Avenir Next LT Pro"/>
      <family val="2"/>
    </font>
    <font>
      <sz val="11"/>
      <color indexed="8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indexed="8"/>
      <name val="Avenir Next LT Pro"/>
      <family val="2"/>
    </font>
    <font>
      <sz val="11"/>
      <color rgb="FFFF0000"/>
      <name val="Calibri"/>
      <family val="2"/>
      <scheme val="minor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16"/>
      <color theme="1"/>
      <name val="Calibri"/>
      <family val="2"/>
      <scheme val="minor"/>
    </font>
    <font>
      <b/>
      <sz val="16"/>
      <name val="Avenir Next LT Pro"/>
      <family val="2"/>
    </font>
    <font>
      <sz val="16"/>
      <name val="Avenir Next LT Pro"/>
      <family val="2"/>
    </font>
    <font>
      <b/>
      <sz val="16"/>
      <color rgb="FFFFFFFF"/>
      <name val="Avenir Next LT Pro"/>
      <family val="2"/>
    </font>
    <font>
      <sz val="11"/>
      <color theme="3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sz val="18"/>
      <color theme="1"/>
      <name val="Avenir Next LT Pro"/>
      <family val="2"/>
    </font>
    <font>
      <sz val="12"/>
      <name val="Avenir Next LT Pro"/>
      <family val="2"/>
    </font>
    <font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i/>
      <sz val="11"/>
      <color theme="1"/>
      <name val="Avenir Next LT Pro"/>
      <family val="2"/>
    </font>
    <font>
      <b/>
      <sz val="11"/>
      <color rgb="FFFFFFFF"/>
      <name val="Avenir Next LT Pro"/>
      <family val="2"/>
    </font>
    <font>
      <b/>
      <i/>
      <sz val="11"/>
      <color rgb="FFFFFFFF"/>
      <name val="Avenir Next LT Pro"/>
      <family val="2"/>
    </font>
    <font>
      <sz val="14"/>
      <color theme="0"/>
      <name val="Avenir Next LT Pro"/>
      <family val="2"/>
    </font>
    <font>
      <b/>
      <sz val="18"/>
      <color theme="1"/>
      <name val="Avenir Next LT Pro"/>
      <family val="2"/>
    </font>
    <font>
      <sz val="20"/>
      <name val="Avenir Next LT Pro"/>
      <family val="2"/>
    </font>
    <font>
      <b/>
      <sz val="20"/>
      <name val="Avenir Next LT Pro"/>
      <family val="2"/>
    </font>
    <font>
      <sz val="10"/>
      <color theme="0"/>
      <name val="Arial"/>
      <family val="2"/>
    </font>
    <font>
      <sz val="12"/>
      <color rgb="FF212529"/>
      <name val="Arial"/>
      <family val="2"/>
    </font>
    <font>
      <b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indexed="8"/>
      <name val="Avenir Next LT Pro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305496"/>
        <bgColor rgb="FFC0E6F5"/>
      </patternFill>
    </fill>
    <fill>
      <patternFill patternType="solid">
        <fgColor rgb="FFDDEBF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4" tint="0.79998168889431442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rgb="FFE8E8E8"/>
      </left>
      <right style="medium">
        <color theme="0"/>
      </right>
      <top/>
      <bottom/>
      <diagonal/>
    </border>
    <border>
      <left style="medium">
        <color rgb="FFFFFFFF"/>
      </left>
      <right/>
      <top style="thin">
        <color theme="0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medium">
        <color theme="0"/>
      </top>
      <bottom/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35">
    <xf numFmtId="0" fontId="0" fillId="0" borderId="0" xfId="0"/>
    <xf numFmtId="0" fontId="2" fillId="0" borderId="0" xfId="2" applyFont="1"/>
    <xf numFmtId="0" fontId="3" fillId="0" borderId="0" xfId="3"/>
    <xf numFmtId="0" fontId="4" fillId="0" borderId="0" xfId="2" applyFont="1"/>
    <xf numFmtId="164" fontId="7" fillId="0" borderId="0" xfId="4" applyNumberFormat="1" applyFont="1" applyFill="1" applyBorder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4" fontId="2" fillId="0" borderId="0" xfId="4" applyNumberFormat="1" applyFont="1"/>
    <xf numFmtId="164" fontId="6" fillId="0" borderId="1" xfId="4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164" fontId="6" fillId="0" borderId="2" xfId="4" applyNumberFormat="1" applyFont="1" applyBorder="1" applyAlignment="1">
      <alignment horizontal="center" vertical="center"/>
    </xf>
    <xf numFmtId="43" fontId="2" fillId="0" borderId="0" xfId="6" applyFont="1"/>
    <xf numFmtId="0" fontId="8" fillId="4" borderId="5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wrapText="1"/>
    </xf>
    <xf numFmtId="0" fontId="2" fillId="0" borderId="0" xfId="8" applyFont="1"/>
    <xf numFmtId="0" fontId="12" fillId="0" borderId="0" xfId="2" applyFont="1" applyAlignment="1">
      <alignment vertical="top" wrapText="1" readingOrder="1"/>
    </xf>
    <xf numFmtId="0" fontId="10" fillId="0" borderId="0" xfId="2" applyFont="1" applyAlignment="1">
      <alignment vertical="center" wrapText="1" readingOrder="1"/>
    </xf>
    <xf numFmtId="0" fontId="4" fillId="0" borderId="19" xfId="2" applyFont="1" applyBorder="1" applyAlignment="1">
      <alignment horizontal="center"/>
    </xf>
    <xf numFmtId="0" fontId="8" fillId="3" borderId="20" xfId="2" applyFont="1" applyFill="1" applyBorder="1" applyAlignment="1">
      <alignment horizontal="center" vertical="center"/>
    </xf>
    <xf numFmtId="0" fontId="2" fillId="2" borderId="0" xfId="2" applyFont="1" applyFill="1"/>
    <xf numFmtId="0" fontId="10" fillId="5" borderId="18" xfId="2" applyFont="1" applyFill="1" applyBorder="1"/>
    <xf numFmtId="165" fontId="17" fillId="5" borderId="17" xfId="7" applyNumberFormat="1" applyFont="1" applyFill="1" applyBorder="1" applyAlignment="1">
      <alignment horizontal="center" vertical="center"/>
    </xf>
    <xf numFmtId="4" fontId="2" fillId="0" borderId="0" xfId="2" applyNumberFormat="1" applyFont="1"/>
    <xf numFmtId="164" fontId="2" fillId="0" borderId="0" xfId="11" applyNumberFormat="1" applyFont="1"/>
    <xf numFmtId="0" fontId="9" fillId="6" borderId="25" xfId="2" applyFont="1" applyFill="1" applyBorder="1" applyAlignment="1">
      <alignment horizontal="left" vertical="center" wrapText="1"/>
    </xf>
    <xf numFmtId="165" fontId="9" fillId="6" borderId="25" xfId="2" applyNumberFormat="1" applyFont="1" applyFill="1" applyBorder="1" applyAlignment="1">
      <alignment horizontal="center" vertical="center"/>
    </xf>
    <xf numFmtId="164" fontId="9" fillId="6" borderId="25" xfId="4" applyNumberFormat="1" applyFont="1" applyFill="1" applyBorder="1" applyAlignment="1">
      <alignment horizontal="center" vertical="center"/>
    </xf>
    <xf numFmtId="164" fontId="17" fillId="0" borderId="0" xfId="4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 wrapText="1" indent="1"/>
    </xf>
    <xf numFmtId="165" fontId="9" fillId="0" borderId="3" xfId="2" applyNumberFormat="1" applyFont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/>
    </xf>
    <xf numFmtId="164" fontId="2" fillId="0" borderId="0" xfId="4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 indent="1"/>
    </xf>
    <xf numFmtId="165" fontId="9" fillId="0" borderId="1" xfId="2" applyNumberFormat="1" applyFont="1" applyBorder="1" applyAlignment="1">
      <alignment horizontal="center" vertical="center"/>
    </xf>
    <xf numFmtId="164" fontId="9" fillId="0" borderId="1" xfId="4" applyNumberFormat="1" applyFont="1" applyFill="1" applyBorder="1" applyAlignment="1">
      <alignment horizontal="center" vertical="center"/>
    </xf>
    <xf numFmtId="164" fontId="9" fillId="0" borderId="1" xfId="4" applyNumberFormat="1" applyFont="1" applyBorder="1" applyAlignment="1">
      <alignment horizontal="center" vertical="center"/>
    </xf>
    <xf numFmtId="39" fontId="2" fillId="0" borderId="0" xfId="2" applyNumberFormat="1" applyFont="1"/>
    <xf numFmtId="0" fontId="9" fillId="0" borderId="2" xfId="2" applyFont="1" applyBorder="1" applyAlignment="1">
      <alignment horizontal="left" vertical="center" wrapText="1" indent="1"/>
    </xf>
    <xf numFmtId="165" fontId="9" fillId="0" borderId="2" xfId="2" applyNumberFormat="1" applyFont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Border="1" applyAlignment="1">
      <alignment horizontal="center" vertical="center"/>
    </xf>
    <xf numFmtId="0" fontId="6" fillId="0" borderId="26" xfId="12" applyFont="1" applyBorder="1" applyAlignment="1">
      <alignment horizontal="left" vertical="center" wrapText="1" indent="2"/>
    </xf>
    <xf numFmtId="164" fontId="6" fillId="0" borderId="1" xfId="4" applyNumberFormat="1" applyFont="1" applyFill="1" applyBorder="1" applyAlignment="1">
      <alignment horizontal="center" vertical="center"/>
    </xf>
    <xf numFmtId="164" fontId="18" fillId="0" borderId="0" xfId="4" applyNumberFormat="1" applyFont="1" applyFill="1" applyBorder="1" applyAlignment="1">
      <alignment horizontal="center" vertical="center"/>
    </xf>
    <xf numFmtId="0" fontId="6" fillId="0" borderId="2" xfId="12" applyFont="1" applyBorder="1" applyAlignment="1">
      <alignment horizontal="left" vertical="center" wrapText="1" indent="2"/>
    </xf>
    <xf numFmtId="164" fontId="6" fillId="0" borderId="2" xfId="4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 wrapText="1" indent="1"/>
    </xf>
    <xf numFmtId="165" fontId="9" fillId="0" borderId="0" xfId="2" applyNumberFormat="1" applyFont="1" applyAlignment="1">
      <alignment horizontal="center" vertical="center"/>
    </xf>
    <xf numFmtId="164" fontId="9" fillId="0" borderId="0" xfId="4" applyNumberFormat="1" applyFont="1" applyAlignment="1">
      <alignment horizontal="center" vertical="center"/>
    </xf>
    <xf numFmtId="164" fontId="9" fillId="0" borderId="0" xfId="4" applyNumberFormat="1" applyFont="1" applyBorder="1" applyAlignment="1">
      <alignment horizontal="center" vertical="center"/>
    </xf>
    <xf numFmtId="166" fontId="2" fillId="0" borderId="0" xfId="4" applyNumberFormat="1" applyFont="1" applyFill="1" applyBorder="1" applyAlignment="1">
      <alignment horizontal="center" vertical="center"/>
    </xf>
    <xf numFmtId="0" fontId="9" fillId="6" borderId="27" xfId="2" applyFont="1" applyFill="1" applyBorder="1" applyAlignment="1">
      <alignment horizontal="left" vertical="center" wrapText="1"/>
    </xf>
    <xf numFmtId="165" fontId="9" fillId="6" borderId="4" xfId="2" applyNumberFormat="1" applyFont="1" applyFill="1" applyBorder="1" applyAlignment="1">
      <alignment horizontal="center" vertical="center"/>
    </xf>
    <xf numFmtId="164" fontId="9" fillId="6" borderId="4" xfId="4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 indent="1"/>
    </xf>
    <xf numFmtId="0" fontId="9" fillId="0" borderId="2" xfId="2" applyFont="1" applyBorder="1" applyAlignment="1">
      <alignment horizontal="left" vertical="center" indent="1"/>
    </xf>
    <xf numFmtId="167" fontId="2" fillId="0" borderId="0" xfId="4" applyNumberFormat="1" applyFont="1" applyFill="1" applyBorder="1" applyAlignment="1">
      <alignment horizontal="center" vertical="center"/>
    </xf>
    <xf numFmtId="0" fontId="6" fillId="0" borderId="1" xfId="12" applyFont="1" applyBorder="1" applyAlignment="1">
      <alignment horizontal="left" vertical="center" wrapText="1" indent="2"/>
    </xf>
    <xf numFmtId="0" fontId="8" fillId="3" borderId="28" xfId="2" applyFont="1" applyFill="1" applyBorder="1" applyAlignment="1">
      <alignment horizontal="left" vertical="center"/>
    </xf>
    <xf numFmtId="165" fontId="8" fillId="3" borderId="29" xfId="2" applyNumberFormat="1" applyFont="1" applyFill="1" applyBorder="1" applyAlignment="1">
      <alignment horizontal="center" vertical="center"/>
    </xf>
    <xf numFmtId="164" fontId="8" fillId="3" borderId="29" xfId="4" applyNumberFormat="1" applyFont="1" applyFill="1" applyBorder="1" applyAlignment="1">
      <alignment horizontal="center" vertical="center"/>
    </xf>
    <xf numFmtId="164" fontId="8" fillId="3" borderId="30" xfId="4" applyNumberFormat="1" applyFont="1" applyFill="1" applyBorder="1" applyAlignment="1">
      <alignment horizontal="center" vertical="center"/>
    </xf>
    <xf numFmtId="10" fontId="2" fillId="0" borderId="0" xfId="4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43" fontId="14" fillId="0" borderId="31" xfId="2" applyNumberFormat="1" applyFont="1" applyBorder="1"/>
    <xf numFmtId="164" fontId="14" fillId="0" borderId="31" xfId="11" applyNumberFormat="1" applyFont="1" applyBorder="1"/>
    <xf numFmtId="164" fontId="2" fillId="0" borderId="0" xfId="4" applyNumberFormat="1" applyFont="1" applyFill="1" applyBorder="1"/>
    <xf numFmtId="0" fontId="19" fillId="2" borderId="0" xfId="9" applyFont="1" applyFill="1" applyAlignment="1">
      <alignment horizontal="left" vertical="center"/>
    </xf>
    <xf numFmtId="0" fontId="2" fillId="2" borderId="0" xfId="9" applyFont="1" applyFill="1"/>
    <xf numFmtId="0" fontId="17" fillId="0" borderId="0" xfId="2" applyFont="1" applyAlignment="1">
      <alignment horizontal="center" vertical="center"/>
    </xf>
    <xf numFmtId="0" fontId="2" fillId="0" borderId="0" xfId="9" applyFont="1"/>
    <xf numFmtId="164" fontId="17" fillId="0" borderId="0" xfId="4" applyNumberFormat="1" applyFont="1" applyAlignment="1">
      <alignment horizontal="center" vertical="center"/>
    </xf>
    <xf numFmtId="164" fontId="17" fillId="0" borderId="0" xfId="11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0" fontId="17" fillId="0" borderId="0" xfId="4" applyNumberFormat="1" applyFont="1" applyAlignment="1">
      <alignment horizontal="left" vertical="center" indent="3"/>
    </xf>
    <xf numFmtId="165" fontId="17" fillId="0" borderId="0" xfId="2" applyNumberFormat="1" applyFont="1" applyAlignment="1">
      <alignment horizontal="center" vertical="center"/>
    </xf>
    <xf numFmtId="164" fontId="2" fillId="0" borderId="0" xfId="2" applyNumberFormat="1" applyFont="1"/>
    <xf numFmtId="0" fontId="1" fillId="0" borderId="0" xfId="9"/>
    <xf numFmtId="0" fontId="13" fillId="0" borderId="0" xfId="3" applyFont="1" applyAlignment="1">
      <alignment horizontal="center" vertical="center"/>
    </xf>
    <xf numFmtId="0" fontId="21" fillId="0" borderId="0" xfId="3" applyFont="1"/>
    <xf numFmtId="49" fontId="13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0" fillId="0" borderId="0" xfId="8" applyFont="1" applyAlignment="1">
      <alignment vertical="center" wrapText="1" readingOrder="1"/>
    </xf>
    <xf numFmtId="0" fontId="7" fillId="3" borderId="37" xfId="8" applyFont="1" applyFill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168" fontId="17" fillId="0" borderId="0" xfId="0" applyNumberFormat="1" applyFont="1"/>
    <xf numFmtId="0" fontId="2" fillId="0" borderId="0" xfId="0" applyFont="1" applyAlignment="1">
      <alignment horizontal="left" indent="3"/>
    </xf>
    <xf numFmtId="168" fontId="2" fillId="0" borderId="0" xfId="0" applyNumberFormat="1" applyFont="1"/>
    <xf numFmtId="0" fontId="7" fillId="4" borderId="35" xfId="0" applyFont="1" applyFill="1" applyBorder="1" applyAlignment="1">
      <alignment horizontal="left"/>
    </xf>
    <xf numFmtId="168" fontId="7" fillId="4" borderId="35" xfId="0" applyNumberFormat="1" applyFont="1" applyFill="1" applyBorder="1"/>
    <xf numFmtId="0" fontId="24" fillId="0" borderId="0" xfId="23" applyFont="1" applyAlignment="1">
      <alignment vertical="center"/>
    </xf>
    <xf numFmtId="0" fontId="25" fillId="0" borderId="0" xfId="19" applyFont="1"/>
    <xf numFmtId="168" fontId="23" fillId="0" borderId="0" xfId="3" applyNumberFormat="1" applyFont="1"/>
    <xf numFmtId="164" fontId="23" fillId="0" borderId="0" xfId="1" applyNumberFormat="1" applyFont="1" applyAlignment="1">
      <alignment horizontal="right"/>
    </xf>
    <xf numFmtId="0" fontId="2" fillId="0" borderId="0" xfId="0" applyFont="1" applyAlignment="1">
      <alignment horizontal="left" indent="2"/>
    </xf>
    <xf numFmtId="0" fontId="17" fillId="2" borderId="40" xfId="3" applyFont="1" applyFill="1" applyBorder="1" applyAlignment="1">
      <alignment horizontal="left"/>
    </xf>
    <xf numFmtId="168" fontId="17" fillId="2" borderId="40" xfId="3" applyNumberFormat="1" applyFont="1" applyFill="1" applyBorder="1"/>
    <xf numFmtId="168" fontId="17" fillId="2" borderId="40" xfId="3" applyNumberFormat="1" applyFont="1" applyFill="1" applyBorder="1" applyAlignment="1">
      <alignment horizontal="right"/>
    </xf>
    <xf numFmtId="164" fontId="17" fillId="2" borderId="40" xfId="17" applyNumberFormat="1" applyFont="1" applyFill="1" applyBorder="1" applyAlignment="1">
      <alignment horizontal="right"/>
    </xf>
    <xf numFmtId="4" fontId="3" fillId="0" borderId="0" xfId="3" applyNumberFormat="1"/>
    <xf numFmtId="168" fontId="7" fillId="3" borderId="37" xfId="24" applyNumberFormat="1" applyFont="1" applyFill="1" applyBorder="1" applyAlignment="1">
      <alignment horizontal="center" vertical="center"/>
    </xf>
    <xf numFmtId="0" fontId="17" fillId="0" borderId="41" xfId="8" applyFont="1" applyBorder="1" applyAlignment="1">
      <alignment horizontal="left"/>
    </xf>
    <xf numFmtId="168" fontId="17" fillId="0" borderId="41" xfId="8" applyNumberFormat="1" applyFont="1" applyBorder="1" applyAlignment="1">
      <alignment horizontal="right"/>
    </xf>
    <xf numFmtId="0" fontId="7" fillId="3" borderId="37" xfId="24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left"/>
    </xf>
    <xf numFmtId="168" fontId="17" fillId="5" borderId="38" xfId="0" applyNumberFormat="1" applyFont="1" applyFill="1" applyBorder="1"/>
    <xf numFmtId="0" fontId="17" fillId="0" borderId="38" xfId="0" applyFont="1" applyBorder="1" applyAlignment="1">
      <alignment horizontal="left"/>
    </xf>
    <xf numFmtId="168" fontId="17" fillId="0" borderId="38" xfId="0" applyNumberFormat="1" applyFont="1" applyBorder="1"/>
    <xf numFmtId="164" fontId="26" fillId="0" borderId="0" xfId="1" applyNumberFormat="1" applyFont="1" applyAlignment="1">
      <alignment horizontal="right"/>
    </xf>
    <xf numFmtId="0" fontId="7" fillId="3" borderId="42" xfId="19" applyFont="1" applyFill="1" applyBorder="1" applyAlignment="1">
      <alignment horizontal="center" vertical="center"/>
    </xf>
    <xf numFmtId="0" fontId="7" fillId="3" borderId="43" xfId="19" applyFont="1" applyFill="1" applyBorder="1" applyAlignment="1">
      <alignment horizontal="center" vertical="center" wrapText="1"/>
    </xf>
    <xf numFmtId="0" fontId="7" fillId="3" borderId="44" xfId="19" applyFont="1" applyFill="1" applyBorder="1" applyAlignment="1">
      <alignment horizontal="center" vertical="center"/>
    </xf>
    <xf numFmtId="0" fontId="7" fillId="3" borderId="45" xfId="19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4" fontId="26" fillId="0" borderId="0" xfId="1" applyNumberFormat="1" applyFont="1" applyBorder="1" applyAlignment="1">
      <alignment horizontal="right"/>
    </xf>
    <xf numFmtId="0" fontId="8" fillId="4" borderId="14" xfId="2" applyFont="1" applyFill="1" applyBorder="1" applyAlignment="1">
      <alignment horizontal="center" vertical="center" wrapText="1"/>
    </xf>
    <xf numFmtId="0" fontId="1" fillId="0" borderId="0" xfId="19"/>
    <xf numFmtId="0" fontId="10" fillId="0" borderId="0" xfId="20" applyFont="1" applyAlignment="1">
      <alignment vertical="center" wrapText="1" readingOrder="1"/>
    </xf>
    <xf numFmtId="0" fontId="12" fillId="0" borderId="0" xfId="20" applyFont="1" applyAlignment="1">
      <alignment horizontal="center" vertical="top" wrapText="1" readingOrder="1"/>
    </xf>
    <xf numFmtId="0" fontId="12" fillId="0" borderId="0" xfId="20" applyFont="1" applyAlignment="1">
      <alignment vertical="top" wrapText="1" readingOrder="1"/>
    </xf>
    <xf numFmtId="0" fontId="23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17" fillId="0" borderId="0" xfId="2" applyFont="1" applyAlignment="1">
      <alignment vertical="center"/>
    </xf>
    <xf numFmtId="0" fontId="3" fillId="0" borderId="10" xfId="3" applyBorder="1" applyAlignment="1">
      <alignment horizontal="center"/>
    </xf>
    <xf numFmtId="0" fontId="1" fillId="0" borderId="13" xfId="9" applyBorder="1"/>
    <xf numFmtId="0" fontId="1" fillId="0" borderId="33" xfId="9" applyBorder="1"/>
    <xf numFmtId="164" fontId="0" fillId="0" borderId="0" xfId="4" applyNumberFormat="1" applyFont="1"/>
    <xf numFmtId="0" fontId="1" fillId="0" borderId="46" xfId="9" applyBorder="1"/>
    <xf numFmtId="43" fontId="3" fillId="0" borderId="0" xfId="6" applyFont="1"/>
    <xf numFmtId="164" fontId="3" fillId="0" borderId="0" xfId="4" applyNumberFormat="1" applyFont="1"/>
    <xf numFmtId="0" fontId="19" fillId="0" borderId="0" xfId="9" applyFont="1" applyAlignment="1">
      <alignment vertical="center" wrapText="1"/>
    </xf>
    <xf numFmtId="0" fontId="20" fillId="0" borderId="0" xfId="9" applyFont="1" applyAlignment="1">
      <alignment vertical="center"/>
    </xf>
    <xf numFmtId="0" fontId="22" fillId="0" borderId="0" xfId="22" applyFont="1"/>
    <xf numFmtId="0" fontId="32" fillId="0" borderId="0" xfId="9" applyFont="1"/>
    <xf numFmtId="164" fontId="32" fillId="0" borderId="0" xfId="1" applyNumberFormat="1" applyFont="1"/>
    <xf numFmtId="0" fontId="6" fillId="0" borderId="0" xfId="2" applyFont="1"/>
    <xf numFmtId="0" fontId="3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48" xfId="9" applyBorder="1"/>
    <xf numFmtId="0" fontId="1" fillId="0" borderId="49" xfId="9" applyBorder="1"/>
    <xf numFmtId="164" fontId="1" fillId="0" borderId="0" xfId="1" applyNumberFormat="1"/>
    <xf numFmtId="0" fontId="15" fillId="6" borderId="50" xfId="9" applyFont="1" applyFill="1" applyBorder="1" applyAlignment="1">
      <alignment vertical="center"/>
    </xf>
    <xf numFmtId="165" fontId="9" fillId="6" borderId="50" xfId="2" applyNumberFormat="1" applyFont="1" applyFill="1" applyBorder="1" applyAlignment="1">
      <alignment horizontal="center" vertical="center"/>
    </xf>
    <xf numFmtId="0" fontId="8" fillId="3" borderId="21" xfId="9" applyFont="1" applyFill="1" applyBorder="1" applyAlignment="1">
      <alignment horizontal="center" vertical="center"/>
    </xf>
    <xf numFmtId="0" fontId="1" fillId="0" borderId="0" xfId="9" applyAlignment="1">
      <alignment vertical="center"/>
    </xf>
    <xf numFmtId="164" fontId="1" fillId="0" borderId="0" xfId="1" applyNumberFormat="1" applyAlignment="1">
      <alignment vertical="center"/>
    </xf>
    <xf numFmtId="0" fontId="35" fillId="7" borderId="67" xfId="3" applyFont="1" applyFill="1" applyBorder="1" applyAlignment="1">
      <alignment horizontal="center" vertical="center" wrapText="1"/>
    </xf>
    <xf numFmtId="0" fontId="35" fillId="7" borderId="68" xfId="3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24" xfId="2" applyFont="1" applyFill="1" applyBorder="1" applyAlignment="1">
      <alignment horizontal="center" vertical="center" wrapText="1"/>
    </xf>
    <xf numFmtId="0" fontId="9" fillId="6" borderId="70" xfId="2" applyFont="1" applyFill="1" applyBorder="1" applyAlignment="1">
      <alignment horizontal="left" vertical="center" wrapText="1"/>
    </xf>
    <xf numFmtId="165" fontId="9" fillId="6" borderId="70" xfId="2" applyNumberFormat="1" applyFont="1" applyFill="1" applyBorder="1" applyAlignment="1">
      <alignment horizontal="center" vertical="center"/>
    </xf>
    <xf numFmtId="164" fontId="9" fillId="6" borderId="71" xfId="4" applyNumberFormat="1" applyFont="1" applyFill="1" applyBorder="1" applyAlignment="1">
      <alignment horizontal="center" vertical="center"/>
    </xf>
    <xf numFmtId="164" fontId="9" fillId="6" borderId="70" xfId="4" applyNumberFormat="1" applyFont="1" applyFill="1" applyBorder="1" applyAlignment="1">
      <alignment horizontal="center" vertical="center"/>
    </xf>
    <xf numFmtId="164" fontId="1" fillId="0" borderId="46" xfId="1" applyNumberFormat="1" applyBorder="1"/>
    <xf numFmtId="0" fontId="6" fillId="0" borderId="0" xfId="2" applyFont="1" applyAlignment="1">
      <alignment horizontal="left" vertical="center" wrapText="1" indent="1"/>
    </xf>
    <xf numFmtId="165" fontId="6" fillId="0" borderId="0" xfId="2" applyNumberFormat="1" applyFont="1" applyAlignment="1">
      <alignment horizontal="center" vertical="center"/>
    </xf>
    <xf numFmtId="164" fontId="6" fillId="0" borderId="0" xfId="4" applyNumberFormat="1" applyFont="1" applyBorder="1" applyAlignment="1">
      <alignment horizontal="center" vertical="center"/>
    </xf>
    <xf numFmtId="164" fontId="36" fillId="0" borderId="0" xfId="1" applyNumberFormat="1" applyFont="1"/>
    <xf numFmtId="165" fontId="9" fillId="6" borderId="71" xfId="2" applyNumberFormat="1" applyFont="1" applyFill="1" applyBorder="1" applyAlignment="1">
      <alignment horizontal="center" vertical="center"/>
    </xf>
    <xf numFmtId="0" fontId="37" fillId="0" borderId="0" xfId="3" applyFont="1"/>
    <xf numFmtId="0" fontId="37" fillId="0" borderId="0" xfId="9" applyFont="1"/>
    <xf numFmtId="169" fontId="6" fillId="0" borderId="0" xfId="2" applyNumberFormat="1" applyFont="1" applyAlignment="1">
      <alignment horizontal="center" vertical="center"/>
    </xf>
    <xf numFmtId="43" fontId="1" fillId="0" borderId="0" xfId="6"/>
    <xf numFmtId="165" fontId="6" fillId="0" borderId="72" xfId="2" applyNumberFormat="1" applyFont="1" applyBorder="1" applyAlignment="1">
      <alignment horizontal="center" vertical="center"/>
    </xf>
    <xf numFmtId="164" fontId="6" fillId="0" borderId="72" xfId="4" applyNumberFormat="1" applyFont="1" applyBorder="1" applyAlignment="1">
      <alignment horizontal="center" vertical="center"/>
    </xf>
    <xf numFmtId="0" fontId="8" fillId="3" borderId="73" xfId="2" applyFont="1" applyFill="1" applyBorder="1" applyAlignment="1">
      <alignment horizontal="left" vertical="center"/>
    </xf>
    <xf numFmtId="165" fontId="8" fillId="3" borderId="74" xfId="2" applyNumberFormat="1" applyFont="1" applyFill="1" applyBorder="1" applyAlignment="1">
      <alignment horizontal="center" vertical="center"/>
    </xf>
    <xf numFmtId="164" fontId="8" fillId="3" borderId="74" xfId="4" applyNumberFormat="1" applyFont="1" applyFill="1" applyBorder="1" applyAlignment="1">
      <alignment horizontal="center" vertical="center"/>
    </xf>
    <xf numFmtId="164" fontId="1" fillId="0" borderId="0" xfId="4" applyNumberFormat="1"/>
    <xf numFmtId="0" fontId="2" fillId="0" borderId="0" xfId="9" applyFont="1" applyAlignment="1">
      <alignment vertical="center" wrapText="1"/>
    </xf>
    <xf numFmtId="168" fontId="0" fillId="0" borderId="0" xfId="0" applyNumberFormat="1"/>
    <xf numFmtId="0" fontId="0" fillId="0" borderId="0" xfId="0" applyAlignment="1">
      <alignment horizontal="left"/>
    </xf>
    <xf numFmtId="0" fontId="27" fillId="0" borderId="0" xfId="0" applyFont="1" applyAlignment="1">
      <alignment horizontal="left"/>
    </xf>
    <xf numFmtId="0" fontId="38" fillId="0" borderId="0" xfId="2" applyFont="1" applyAlignment="1">
      <alignment horizontal="left" vertical="center"/>
    </xf>
    <xf numFmtId="0" fontId="39" fillId="0" borderId="0" xfId="2" applyFont="1" applyAlignment="1">
      <alignment horizontal="left"/>
    </xf>
    <xf numFmtId="0" fontId="40" fillId="0" borderId="0" xfId="2" applyFont="1"/>
    <xf numFmtId="0" fontId="2" fillId="0" borderId="0" xfId="10" applyFont="1"/>
    <xf numFmtId="0" fontId="42" fillId="0" borderId="0" xfId="9" applyFont="1"/>
    <xf numFmtId="0" fontId="43" fillId="0" borderId="0" xfId="9" applyFont="1" applyAlignment="1">
      <alignment horizontal="center"/>
    </xf>
    <xf numFmtId="4" fontId="2" fillId="0" borderId="0" xfId="9" applyNumberFormat="1" applyFont="1"/>
    <xf numFmtId="10" fontId="2" fillId="0" borderId="0" xfId="1" applyNumberFormat="1" applyFont="1" applyAlignment="1">
      <alignment horizontal="left" vertical="center" indent="3"/>
    </xf>
    <xf numFmtId="164" fontId="10" fillId="0" borderId="0" xfId="17" applyNumberFormat="1" applyFont="1" applyFill="1" applyBorder="1" applyAlignment="1">
      <alignment horizontal="center" vertical="center"/>
    </xf>
    <xf numFmtId="0" fontId="44" fillId="2" borderId="0" xfId="9" applyFont="1" applyFill="1" applyAlignment="1">
      <alignment horizontal="left" vertical="center"/>
    </xf>
    <xf numFmtId="0" fontId="39" fillId="0" borderId="0" xfId="9" applyFont="1"/>
    <xf numFmtId="164" fontId="10" fillId="0" borderId="0" xfId="4" applyNumberFormat="1" applyFont="1" applyFill="1" applyBorder="1" applyAlignment="1">
      <alignment horizontal="center" vertical="center"/>
    </xf>
    <xf numFmtId="164" fontId="10" fillId="0" borderId="75" xfId="4" applyNumberFormat="1" applyFont="1" applyFill="1" applyBorder="1" applyAlignment="1">
      <alignment horizontal="center" vertical="center"/>
    </xf>
    <xf numFmtId="168" fontId="10" fillId="0" borderId="0" xfId="6" applyNumberFormat="1" applyFont="1" applyFill="1" applyBorder="1" applyAlignment="1">
      <alignment horizontal="center" vertical="center"/>
    </xf>
    <xf numFmtId="164" fontId="17" fillId="6" borderId="0" xfId="1" applyNumberFormat="1" applyFont="1" applyFill="1" applyAlignment="1">
      <alignment horizontal="center" vertical="center"/>
    </xf>
    <xf numFmtId="170" fontId="17" fillId="6" borderId="0" xfId="25" applyNumberFormat="1" applyFont="1" applyFill="1" applyBorder="1" applyAlignment="1">
      <alignment horizontal="right" vertical="center" wrapText="1"/>
    </xf>
    <xf numFmtId="0" fontId="17" fillId="6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/>
    </xf>
    <xf numFmtId="170" fontId="2" fillId="2" borderId="0" xfId="25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3" fontId="43" fillId="0" borderId="0" xfId="9" applyNumberFormat="1" applyFont="1" applyAlignment="1">
      <alignment horizontal="center"/>
    </xf>
    <xf numFmtId="164" fontId="2" fillId="2" borderId="0" xfId="4" applyNumberFormat="1" applyFont="1" applyFill="1" applyBorder="1" applyAlignment="1">
      <alignment horizontal="center" vertical="center"/>
    </xf>
    <xf numFmtId="170" fontId="7" fillId="2" borderId="0" xfId="25" applyNumberFormat="1" applyFont="1" applyFill="1" applyAlignment="1">
      <alignment vertical="center" wrapText="1"/>
    </xf>
    <xf numFmtId="170" fontId="7" fillId="2" borderId="0" xfId="25" applyNumberFormat="1" applyFont="1" applyFill="1" applyAlignment="1">
      <alignment horizontal="center" vertical="center" wrapText="1"/>
    </xf>
    <xf numFmtId="0" fontId="7" fillId="2" borderId="0" xfId="15" applyFont="1" applyFill="1" applyAlignment="1">
      <alignment vertical="center" wrapText="1"/>
    </xf>
    <xf numFmtId="164" fontId="7" fillId="3" borderId="0" xfId="4" applyNumberFormat="1" applyFont="1" applyFill="1" applyBorder="1" applyAlignment="1">
      <alignment horizontal="center" vertical="center"/>
    </xf>
    <xf numFmtId="170" fontId="7" fillId="3" borderId="0" xfId="25" applyNumberFormat="1" applyFont="1" applyFill="1" applyAlignment="1">
      <alignment vertical="center" wrapText="1"/>
    </xf>
    <xf numFmtId="0" fontId="7" fillId="3" borderId="0" xfId="15" applyFont="1" applyFill="1" applyAlignment="1">
      <alignment vertical="center" wrapText="1"/>
    </xf>
    <xf numFmtId="164" fontId="2" fillId="0" borderId="0" xfId="4" applyNumberFormat="1" applyFont="1" applyAlignment="1">
      <alignment horizontal="center" vertical="center"/>
    </xf>
    <xf numFmtId="170" fontId="2" fillId="0" borderId="0" xfId="25" applyNumberFormat="1" applyFont="1" applyAlignment="1">
      <alignment horizontal="right" vertical="center"/>
    </xf>
    <xf numFmtId="170" fontId="2" fillId="0" borderId="0" xfId="25" applyNumberFormat="1" applyFont="1" applyAlignment="1">
      <alignment vertical="center"/>
    </xf>
    <xf numFmtId="0" fontId="46" fillId="0" borderId="0" xfId="15" applyFont="1" applyAlignment="1">
      <alignment horizontal="left" vertical="center"/>
    </xf>
    <xf numFmtId="170" fontId="47" fillId="3" borderId="0" xfId="16" applyNumberFormat="1" applyFont="1" applyFill="1" applyBorder="1" applyAlignment="1">
      <alignment horizontal="right" vertical="center" wrapText="1"/>
    </xf>
    <xf numFmtId="168" fontId="47" fillId="3" borderId="0" xfId="25" applyNumberFormat="1" applyFont="1" applyFill="1" applyBorder="1" applyAlignment="1">
      <alignment horizontal="right" vertical="center" wrapText="1"/>
    </xf>
    <xf numFmtId="164" fontId="2" fillId="0" borderId="0" xfId="4" applyNumberFormat="1" applyFont="1" applyFill="1" applyBorder="1" applyAlignment="1">
      <alignment horizontal="center" vertical="center" wrapText="1"/>
    </xf>
    <xf numFmtId="170" fontId="2" fillId="0" borderId="0" xfId="25" applyNumberFormat="1" applyFont="1" applyFill="1" applyBorder="1" applyAlignment="1">
      <alignment horizontal="right" vertical="center" wrapText="1"/>
    </xf>
    <xf numFmtId="0" fontId="2" fillId="0" borderId="0" xfId="15" applyFont="1" applyAlignment="1">
      <alignment horizontal="left" vertical="center"/>
    </xf>
    <xf numFmtId="164" fontId="17" fillId="6" borderId="71" xfId="1" applyNumberFormat="1" applyFont="1" applyFill="1" applyBorder="1" applyAlignment="1">
      <alignment horizontal="center" vertical="center" wrapText="1"/>
    </xf>
    <xf numFmtId="170" fontId="17" fillId="6" borderId="71" xfId="25" applyNumberFormat="1" applyFont="1" applyFill="1" applyBorder="1" applyAlignment="1">
      <alignment horizontal="right" vertical="center"/>
    </xf>
    <xf numFmtId="164" fontId="17" fillId="6" borderId="71" xfId="1" applyNumberFormat="1" applyFont="1" applyFill="1" applyBorder="1" applyAlignment="1">
      <alignment horizontal="center" vertical="center"/>
    </xf>
    <xf numFmtId="170" fontId="17" fillId="6" borderId="71" xfId="25" applyNumberFormat="1" applyFont="1" applyFill="1" applyBorder="1" applyAlignment="1">
      <alignment horizontal="right" vertical="center" wrapText="1"/>
    </xf>
    <xf numFmtId="0" fontId="17" fillId="6" borderId="71" xfId="0" applyFont="1" applyFill="1" applyBorder="1" applyAlignment="1">
      <alignment horizontal="left" vertical="center"/>
    </xf>
    <xf numFmtId="170" fontId="12" fillId="0" borderId="0" xfId="25" applyNumberFormat="1" applyFont="1" applyFill="1" applyBorder="1" applyAlignment="1">
      <alignment horizontal="right" vertical="center" wrapText="1"/>
    </xf>
    <xf numFmtId="0" fontId="48" fillId="3" borderId="32" xfId="15" applyFont="1" applyFill="1" applyBorder="1" applyAlignment="1">
      <alignment horizontal="center" vertical="center" wrapText="1"/>
    </xf>
    <xf numFmtId="0" fontId="48" fillId="3" borderId="14" xfId="15" applyFont="1" applyFill="1" applyBorder="1" applyAlignment="1">
      <alignment horizontal="center" vertical="center" wrapText="1"/>
    </xf>
    <xf numFmtId="0" fontId="48" fillId="3" borderId="0" xfId="15" applyFont="1" applyFill="1" applyAlignment="1">
      <alignment horizontal="center" vertical="center" wrapText="1"/>
    </xf>
    <xf numFmtId="0" fontId="48" fillId="3" borderId="6" xfId="15" applyFont="1" applyFill="1" applyBorder="1" applyAlignment="1">
      <alignment horizontal="center" vertical="center" wrapText="1"/>
    </xf>
    <xf numFmtId="0" fontId="48" fillId="3" borderId="5" xfId="15" applyFont="1" applyFill="1" applyBorder="1" applyAlignment="1">
      <alignment horizontal="center" vertical="center" wrapText="1"/>
    </xf>
    <xf numFmtId="43" fontId="17" fillId="6" borderId="17" xfId="25" applyFont="1" applyFill="1" applyBorder="1" applyAlignment="1">
      <alignment horizontal="center" vertical="center"/>
    </xf>
    <xf numFmtId="0" fontId="10" fillId="6" borderId="18" xfId="14" applyFont="1" applyFill="1" applyBorder="1" applyAlignment="1">
      <alignment vertical="center"/>
    </xf>
    <xf numFmtId="0" fontId="43" fillId="0" borderId="0" xfId="9" applyFont="1"/>
    <xf numFmtId="0" fontId="15" fillId="0" borderId="0" xfId="13" applyFont="1" applyAlignment="1">
      <alignment vertical="center"/>
    </xf>
    <xf numFmtId="0" fontId="49" fillId="0" borderId="0" xfId="9" applyFont="1"/>
    <xf numFmtId="0" fontId="4" fillId="0" borderId="0" xfId="9" applyFont="1"/>
    <xf numFmtId="0" fontId="5" fillId="0" borderId="0" xfId="2" applyFont="1" applyAlignment="1">
      <alignment vertical="top" wrapText="1" readingOrder="1"/>
    </xf>
    <xf numFmtId="0" fontId="15" fillId="0" borderId="0" xfId="2" applyFont="1" applyAlignment="1">
      <alignment vertical="center" wrapText="1" readingOrder="1"/>
    </xf>
    <xf numFmtId="0" fontId="43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164" fontId="6" fillId="0" borderId="0" xfId="4" applyNumberFormat="1" applyFont="1"/>
    <xf numFmtId="0" fontId="7" fillId="0" borderId="0" xfId="2" applyFont="1" applyAlignment="1">
      <alignment horizontal="left"/>
    </xf>
    <xf numFmtId="171" fontId="2" fillId="0" borderId="0" xfId="2" applyNumberFormat="1" applyFont="1"/>
    <xf numFmtId="164" fontId="8" fillId="3" borderId="76" xfId="4" applyNumberFormat="1" applyFont="1" applyFill="1" applyBorder="1" applyAlignment="1">
      <alignment horizontal="center" vertical="center"/>
    </xf>
    <xf numFmtId="0" fontId="8" fillId="3" borderId="73" xfId="2" applyFont="1" applyFill="1" applyBorder="1" applyAlignment="1">
      <alignment horizontal="left"/>
    </xf>
    <xf numFmtId="164" fontId="2" fillId="0" borderId="0" xfId="5" applyNumberFormat="1" applyFont="1"/>
    <xf numFmtId="0" fontId="6" fillId="0" borderId="1" xfId="2" applyFont="1" applyBorder="1" applyAlignment="1">
      <alignment horizontal="left" wrapText="1" indent="1"/>
    </xf>
    <xf numFmtId="164" fontId="6" fillId="0" borderId="3" xfId="4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left" wrapText="1" indent="1"/>
    </xf>
    <xf numFmtId="164" fontId="9" fillId="8" borderId="4" xfId="4" applyNumberFormat="1" applyFont="1" applyFill="1" applyBorder="1" applyAlignment="1">
      <alignment horizontal="center" vertical="center"/>
    </xf>
    <xf numFmtId="165" fontId="9" fillId="8" borderId="4" xfId="2" applyNumberFormat="1" applyFont="1" applyFill="1" applyBorder="1" applyAlignment="1">
      <alignment horizontal="center" vertical="center"/>
    </xf>
    <xf numFmtId="0" fontId="9" fillId="8" borderId="4" xfId="2" applyFont="1" applyFill="1" applyBorder="1"/>
    <xf numFmtId="0" fontId="6" fillId="0" borderId="2" xfId="2" applyFont="1" applyBorder="1" applyAlignment="1">
      <alignment horizontal="left" wrapText="1" indent="1"/>
    </xf>
    <xf numFmtId="0" fontId="6" fillId="0" borderId="1" xfId="2" applyFont="1" applyBorder="1" applyAlignment="1">
      <alignment horizontal="left" indent="1"/>
    </xf>
    <xf numFmtId="164" fontId="6" fillId="0" borderId="0" xfId="4" applyNumberFormat="1" applyFont="1" applyAlignment="1">
      <alignment horizontal="center" vertical="center"/>
    </xf>
    <xf numFmtId="0" fontId="6" fillId="0" borderId="0" xfId="2" applyFont="1" applyAlignment="1">
      <alignment horizontal="left" wrapText="1" indent="1"/>
    </xf>
    <xf numFmtId="0" fontId="6" fillId="2" borderId="0" xfId="2" applyFont="1" applyFill="1" applyAlignment="1">
      <alignment horizontal="left" wrapText="1" indent="1"/>
    </xf>
    <xf numFmtId="0" fontId="6" fillId="0" borderId="2" xfId="2" applyFont="1" applyBorder="1" applyAlignment="1">
      <alignment horizontal="left" vertical="center" wrapText="1" indent="1"/>
    </xf>
    <xf numFmtId="0" fontId="6" fillId="0" borderId="77" xfId="2" applyFont="1" applyBorder="1" applyAlignment="1">
      <alignment horizontal="left" wrapText="1" indent="1"/>
    </xf>
    <xf numFmtId="43" fontId="2" fillId="0" borderId="0" xfId="2" applyNumberFormat="1" applyFont="1"/>
    <xf numFmtId="0" fontId="6" fillId="0" borderId="2" xfId="2" applyFont="1" applyBorder="1" applyAlignment="1">
      <alignment horizontal="left" indent="1"/>
    </xf>
    <xf numFmtId="0" fontId="6" fillId="0" borderId="0" xfId="2" applyFont="1" applyAlignment="1">
      <alignment horizontal="left" indent="1"/>
    </xf>
    <xf numFmtId="0" fontId="6" fillId="0" borderId="77" xfId="2" applyFont="1" applyBorder="1" applyAlignment="1">
      <alignment horizontal="left" indent="1"/>
    </xf>
    <xf numFmtId="0" fontId="6" fillId="0" borderId="78" xfId="2" applyFont="1" applyBorder="1" applyAlignment="1">
      <alignment horizontal="left" indent="1"/>
    </xf>
    <xf numFmtId="43" fontId="3" fillId="0" borderId="0" xfId="25" applyFont="1"/>
    <xf numFmtId="10" fontId="3" fillId="0" borderId="0" xfId="1" applyNumberFormat="1" applyFont="1"/>
    <xf numFmtId="0" fontId="8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/>
    </xf>
    <xf numFmtId="0" fontId="10" fillId="0" borderId="0" xfId="2" applyFont="1"/>
    <xf numFmtId="0" fontId="2" fillId="2" borderId="89" xfId="2" applyFont="1" applyFill="1" applyBorder="1" applyAlignment="1">
      <alignment horizontal="center"/>
    </xf>
    <xf numFmtId="0" fontId="2" fillId="0" borderId="89" xfId="2" applyFont="1" applyBorder="1" applyAlignment="1">
      <alignment horizontal="center"/>
    </xf>
    <xf numFmtId="0" fontId="2" fillId="0" borderId="0" xfId="2" applyFont="1" applyAlignment="1">
      <alignment horizontal="center"/>
    </xf>
    <xf numFmtId="165" fontId="10" fillId="2" borderId="0" xfId="7" applyNumberFormat="1" applyFont="1" applyFill="1" applyAlignment="1">
      <alignment horizontal="center" vertical="center"/>
    </xf>
    <xf numFmtId="165" fontId="10" fillId="6" borderId="17" xfId="7" applyNumberFormat="1" applyFont="1" applyFill="1" applyBorder="1" applyAlignment="1">
      <alignment horizontal="center" vertical="center"/>
    </xf>
    <xf numFmtId="0" fontId="10" fillId="6" borderId="18" xfId="2" applyFont="1" applyFill="1" applyBorder="1" applyAlignment="1">
      <alignment vertical="center"/>
    </xf>
    <xf numFmtId="0" fontId="12" fillId="0" borderId="0" xfId="2" applyFont="1"/>
    <xf numFmtId="0" fontId="53" fillId="0" borderId="0" xfId="9" applyFont="1"/>
    <xf numFmtId="170" fontId="42" fillId="0" borderId="0" xfId="6" applyNumberFormat="1" applyFont="1" applyFill="1" applyBorder="1" applyAlignment="1">
      <alignment horizontal="center" vertical="center"/>
    </xf>
    <xf numFmtId="0" fontId="2" fillId="0" borderId="89" xfId="9" applyFont="1" applyBorder="1"/>
    <xf numFmtId="0" fontId="42" fillId="0" borderId="89" xfId="9" applyFont="1" applyBorder="1"/>
    <xf numFmtId="0" fontId="8" fillId="4" borderId="91" xfId="9" applyFont="1" applyFill="1" applyBorder="1" applyAlignment="1">
      <alignment horizontal="center" vertical="center" wrapText="1"/>
    </xf>
    <xf numFmtId="0" fontId="10" fillId="6" borderId="18" xfId="9" applyFont="1" applyFill="1" applyBorder="1"/>
    <xf numFmtId="165" fontId="17" fillId="6" borderId="17" xfId="7" applyNumberFormat="1" applyFont="1" applyFill="1" applyBorder="1" applyAlignment="1">
      <alignment horizontal="center" vertical="center"/>
    </xf>
    <xf numFmtId="0" fontId="8" fillId="4" borderId="49" xfId="9" applyFont="1" applyFill="1" applyBorder="1" applyAlignment="1">
      <alignment horizontal="center" vertical="center" wrapText="1"/>
    </xf>
    <xf numFmtId="43" fontId="2" fillId="0" borderId="0" xfId="9" applyNumberFormat="1" applyFont="1"/>
    <xf numFmtId="0" fontId="8" fillId="4" borderId="100" xfId="9" applyFont="1" applyFill="1" applyBorder="1" applyAlignment="1">
      <alignment horizontal="center" vertical="center" wrapText="1"/>
    </xf>
    <xf numFmtId="0" fontId="8" fillId="4" borderId="100" xfId="9" applyFont="1" applyFill="1" applyBorder="1" applyAlignment="1">
      <alignment horizontal="center" vertical="center"/>
    </xf>
    <xf numFmtId="0" fontId="8" fillId="4" borderId="101" xfId="9" applyFont="1" applyFill="1" applyBorder="1" applyAlignment="1">
      <alignment horizontal="center" vertical="center" wrapText="1"/>
    </xf>
    <xf numFmtId="0" fontId="9" fillId="6" borderId="4" xfId="9" applyFont="1" applyFill="1" applyBorder="1" applyAlignment="1">
      <alignment horizontal="left"/>
    </xf>
    <xf numFmtId="168" fontId="33" fillId="6" borderId="4" xfId="6" applyNumberFormat="1" applyFont="1" applyFill="1" applyBorder="1" applyAlignment="1">
      <alignment horizontal="center" vertical="center"/>
    </xf>
    <xf numFmtId="164" fontId="33" fillId="6" borderId="4" xfId="4" applyNumberFormat="1" applyFont="1" applyFill="1" applyBorder="1" applyAlignment="1">
      <alignment horizontal="center" vertical="center"/>
    </xf>
    <xf numFmtId="164" fontId="2" fillId="0" borderId="0" xfId="6" applyNumberFormat="1" applyFont="1"/>
    <xf numFmtId="0" fontId="9" fillId="9" borderId="0" xfId="9" applyFont="1" applyFill="1" applyAlignment="1">
      <alignment horizontal="left" indent="1"/>
    </xf>
    <xf numFmtId="168" fontId="33" fillId="0" borderId="0" xfId="6" applyNumberFormat="1" applyFont="1" applyFill="1" applyBorder="1" applyAlignment="1">
      <alignment horizontal="center" vertical="center"/>
    </xf>
    <xf numFmtId="164" fontId="33" fillId="0" borderId="0" xfId="4" applyNumberFormat="1" applyFont="1" applyFill="1" applyBorder="1" applyAlignment="1">
      <alignment horizontal="center" vertical="center"/>
    </xf>
    <xf numFmtId="10" fontId="2" fillId="0" borderId="0" xfId="6" applyNumberFormat="1" applyFont="1"/>
    <xf numFmtId="0" fontId="6" fillId="9" borderId="0" xfId="9" applyFont="1" applyFill="1" applyAlignment="1">
      <alignment horizontal="left" wrapText="1" indent="2"/>
    </xf>
    <xf numFmtId="168" fontId="34" fillId="0" borderId="0" xfId="6" applyNumberFormat="1" applyFont="1" applyFill="1" applyBorder="1" applyAlignment="1">
      <alignment horizontal="center" vertical="center"/>
    </xf>
    <xf numFmtId="164" fontId="34" fillId="0" borderId="0" xfId="4" applyNumberFormat="1" applyFont="1" applyFill="1" applyBorder="1" applyAlignment="1">
      <alignment horizontal="center" vertical="center"/>
    </xf>
    <xf numFmtId="0" fontId="6" fillId="9" borderId="0" xfId="9" applyFont="1" applyFill="1" applyAlignment="1">
      <alignment horizontal="left" wrapText="1" indent="3"/>
    </xf>
    <xf numFmtId="0" fontId="6" fillId="9" borderId="0" xfId="9" applyFont="1" applyFill="1" applyAlignment="1">
      <alignment horizontal="left" wrapText="1" indent="4"/>
    </xf>
    <xf numFmtId="167" fontId="2" fillId="0" borderId="0" xfId="4" applyNumberFormat="1" applyFont="1"/>
    <xf numFmtId="4" fontId="54" fillId="0" borderId="0" xfId="9" applyNumberFormat="1" applyFont="1"/>
    <xf numFmtId="0" fontId="9" fillId="0" borderId="0" xfId="9" applyFont="1" applyAlignment="1">
      <alignment horizontal="left" indent="1"/>
    </xf>
    <xf numFmtId="168" fontId="33" fillId="0" borderId="0" xfId="6" applyNumberFormat="1" applyFont="1" applyBorder="1" applyAlignment="1">
      <alignment horizontal="center" vertical="center"/>
    </xf>
    <xf numFmtId="164" fontId="33" fillId="0" borderId="0" xfId="4" applyNumberFormat="1" applyFont="1" applyBorder="1" applyAlignment="1">
      <alignment horizontal="center" vertical="center"/>
    </xf>
    <xf numFmtId="168" fontId="34" fillId="0" borderId="0" xfId="6" applyNumberFormat="1" applyFont="1" applyBorder="1" applyAlignment="1">
      <alignment horizontal="center" vertical="center"/>
    </xf>
    <xf numFmtId="164" fontId="34" fillId="0" borderId="0" xfId="4" applyNumberFormat="1" applyFont="1" applyBorder="1" applyAlignment="1">
      <alignment horizontal="center" vertical="center"/>
    </xf>
    <xf numFmtId="0" fontId="8" fillId="3" borderId="98" xfId="9" applyFont="1" applyFill="1" applyBorder="1" applyAlignment="1">
      <alignment horizontal="left" vertical="center"/>
    </xf>
    <xf numFmtId="168" fontId="8" fillId="3" borderId="91" xfId="6" applyNumberFormat="1" applyFont="1" applyFill="1" applyBorder="1" applyAlignment="1">
      <alignment horizontal="center" vertical="center"/>
    </xf>
    <xf numFmtId="164" fontId="8" fillId="3" borderId="98" xfId="4" applyNumberFormat="1" applyFont="1" applyFill="1" applyBorder="1" applyAlignment="1">
      <alignment horizontal="center" vertical="center"/>
    </xf>
    <xf numFmtId="10" fontId="2" fillId="0" borderId="0" xfId="4" applyNumberFormat="1" applyFont="1"/>
    <xf numFmtId="0" fontId="9" fillId="10" borderId="4" xfId="9" applyFont="1" applyFill="1" applyBorder="1" applyAlignment="1">
      <alignment horizontal="left"/>
    </xf>
    <xf numFmtId="168" fontId="33" fillId="10" borderId="4" xfId="6" applyNumberFormat="1" applyFont="1" applyFill="1" applyBorder="1" applyAlignment="1">
      <alignment horizontal="center" vertical="center"/>
    </xf>
    <xf numFmtId="164" fontId="33" fillId="10" borderId="4" xfId="4" applyNumberFormat="1" applyFont="1" applyFill="1" applyBorder="1" applyAlignment="1">
      <alignment horizontal="center" vertical="center"/>
    </xf>
    <xf numFmtId="0" fontId="6" fillId="0" borderId="0" xfId="9" applyFont="1" applyAlignment="1">
      <alignment horizontal="left" indent="1"/>
    </xf>
    <xf numFmtId="172" fontId="34" fillId="0" borderId="0" xfId="6" applyNumberFormat="1" applyFont="1" applyFill="1" applyBorder="1" applyAlignment="1">
      <alignment horizontal="center" vertical="center"/>
    </xf>
    <xf numFmtId="169" fontId="2" fillId="0" borderId="0" xfId="9" applyNumberFormat="1" applyFont="1"/>
    <xf numFmtId="0" fontId="8" fillId="3" borderId="99" xfId="9" applyFont="1" applyFill="1" applyBorder="1" applyAlignment="1">
      <alignment horizontal="left" vertical="center"/>
    </xf>
    <xf numFmtId="168" fontId="8" fillId="3" borderId="102" xfId="6" applyNumberFormat="1" applyFont="1" applyFill="1" applyBorder="1" applyAlignment="1">
      <alignment horizontal="center" vertical="center"/>
    </xf>
    <xf numFmtId="164" fontId="8" fillId="3" borderId="99" xfId="4" applyNumberFormat="1" applyFont="1" applyFill="1" applyBorder="1" applyAlignment="1">
      <alignment horizontal="center" vertical="center"/>
    </xf>
    <xf numFmtId="0" fontId="7" fillId="0" borderId="0" xfId="9" applyFont="1" applyAlignment="1">
      <alignment horizontal="left" vertical="center"/>
    </xf>
    <xf numFmtId="0" fontId="10" fillId="2" borderId="0" xfId="9" applyFont="1" applyFill="1" applyAlignment="1">
      <alignment horizontal="left" vertical="center"/>
    </xf>
    <xf numFmtId="0" fontId="12" fillId="0" borderId="0" xfId="9" applyFont="1" applyAlignment="1">
      <alignment horizontal="left" vertical="center"/>
    </xf>
    <xf numFmtId="0" fontId="10" fillId="0" borderId="0" xfId="9" applyFont="1" applyAlignment="1">
      <alignment vertical="center"/>
    </xf>
    <xf numFmtId="10" fontId="2" fillId="0" borderId="0" xfId="17" applyNumberFormat="1" applyFont="1"/>
    <xf numFmtId="0" fontId="2" fillId="0" borderId="0" xfId="9" applyFont="1" applyAlignment="1">
      <alignment vertical="center"/>
    </xf>
    <xf numFmtId="0" fontId="10" fillId="0" borderId="0" xfId="9" applyFont="1" applyAlignment="1">
      <alignment horizontal="left" vertical="center"/>
    </xf>
    <xf numFmtId="166" fontId="2" fillId="0" borderId="0" xfId="17" applyNumberFormat="1" applyFont="1"/>
    <xf numFmtId="0" fontId="30" fillId="0" borderId="0" xfId="9" applyFont="1" applyAlignment="1">
      <alignment vertical="center"/>
    </xf>
    <xf numFmtId="168" fontId="3" fillId="0" borderId="0" xfId="25" applyNumberFormat="1" applyFont="1"/>
    <xf numFmtId="0" fontId="55" fillId="0" borderId="0" xfId="3" applyFont="1"/>
    <xf numFmtId="168" fontId="3" fillId="0" borderId="0" xfId="3" applyNumberFormat="1"/>
    <xf numFmtId="164" fontId="3" fillId="0" borderId="0" xfId="1" applyNumberFormat="1" applyFont="1"/>
    <xf numFmtId="0" fontId="24" fillId="0" borderId="0" xfId="9" applyFont="1" applyAlignment="1">
      <alignment vertical="center"/>
    </xf>
    <xf numFmtId="0" fontId="25" fillId="0" borderId="0" xfId="9" applyFont="1" applyAlignment="1">
      <alignment vertical="center"/>
    </xf>
    <xf numFmtId="10" fontId="0" fillId="0" borderId="0" xfId="4" applyNumberFormat="1" applyFont="1"/>
    <xf numFmtId="164" fontId="1" fillId="0" borderId="0" xfId="17" applyNumberFormat="1" applyFont="1"/>
    <xf numFmtId="173" fontId="1" fillId="0" borderId="0" xfId="9" applyNumberFormat="1"/>
    <xf numFmtId="164" fontId="6" fillId="0" borderId="0" xfId="4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6" fillId="0" borderId="103" xfId="4" applyNumberFormat="1" applyFont="1" applyBorder="1" applyAlignment="1">
      <alignment horizontal="center" vertical="center"/>
    </xf>
    <xf numFmtId="165" fontId="6" fillId="0" borderId="103" xfId="2" applyNumberFormat="1" applyFont="1" applyBorder="1" applyAlignment="1">
      <alignment horizontal="center" vertical="center"/>
    </xf>
    <xf numFmtId="0" fontId="6" fillId="0" borderId="104" xfId="2" applyFont="1" applyBorder="1" applyAlignment="1">
      <alignment horizontal="left" vertical="center" wrapText="1" indent="2"/>
    </xf>
    <xf numFmtId="165" fontId="6" fillId="0" borderId="105" xfId="2" applyNumberFormat="1" applyFont="1" applyBorder="1" applyAlignment="1">
      <alignment horizontal="center" vertical="center"/>
    </xf>
    <xf numFmtId="165" fontId="6" fillId="0" borderId="106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 indent="2"/>
    </xf>
    <xf numFmtId="164" fontId="9" fillId="0" borderId="103" xfId="4" applyNumberFormat="1" applyFont="1" applyBorder="1" applyAlignment="1">
      <alignment horizontal="center" vertical="center"/>
    </xf>
    <xf numFmtId="165" fontId="9" fillId="0" borderId="104" xfId="2" applyNumberFormat="1" applyFont="1" applyBorder="1" applyAlignment="1">
      <alignment horizontal="center" vertical="center"/>
    </xf>
    <xf numFmtId="165" fontId="9" fillId="0" borderId="103" xfId="2" applyNumberFormat="1" applyFont="1" applyBorder="1" applyAlignment="1">
      <alignment horizontal="center" vertical="center"/>
    </xf>
    <xf numFmtId="0" fontId="9" fillId="0" borderId="103" xfId="2" applyFont="1" applyBorder="1" applyAlignment="1">
      <alignment horizontal="left" vertical="center" wrapText="1" indent="1"/>
    </xf>
    <xf numFmtId="0" fontId="6" fillId="0" borderId="103" xfId="2" applyFont="1" applyBorder="1" applyAlignment="1">
      <alignment horizontal="left" vertical="center" wrapText="1" indent="2"/>
    </xf>
    <xf numFmtId="164" fontId="6" fillId="0" borderId="107" xfId="4" applyNumberFormat="1" applyFont="1" applyBorder="1" applyAlignment="1">
      <alignment horizontal="center" vertical="center"/>
    </xf>
    <xf numFmtId="164" fontId="6" fillId="0" borderId="108" xfId="4" applyNumberFormat="1" applyFont="1" applyBorder="1" applyAlignment="1">
      <alignment horizontal="center" vertical="center"/>
    </xf>
    <xf numFmtId="0" fontId="9" fillId="0" borderId="72" xfId="2" applyFont="1" applyBorder="1" applyAlignment="1">
      <alignment horizontal="left" vertical="center" wrapText="1" indent="1"/>
    </xf>
    <xf numFmtId="164" fontId="9" fillId="11" borderId="0" xfId="4" applyNumberFormat="1" applyFont="1" applyFill="1" applyBorder="1" applyAlignment="1">
      <alignment horizontal="center" vertical="center"/>
    </xf>
    <xf numFmtId="165" fontId="9" fillId="11" borderId="0" xfId="2" applyNumberFormat="1" applyFont="1" applyFill="1" applyAlignment="1">
      <alignment horizontal="center" vertical="center"/>
    </xf>
    <xf numFmtId="0" fontId="9" fillId="11" borderId="0" xfId="2" applyFont="1" applyFill="1" applyAlignment="1">
      <alignment horizontal="left" vertical="center" wrapText="1"/>
    </xf>
    <xf numFmtId="164" fontId="6" fillId="0" borderId="103" xfId="4" applyNumberFormat="1" applyFont="1" applyFill="1" applyBorder="1" applyAlignment="1">
      <alignment horizontal="center" vertical="center"/>
    </xf>
    <xf numFmtId="164" fontId="9" fillId="0" borderId="103" xfId="4" applyNumberFormat="1" applyFont="1" applyFill="1" applyBorder="1" applyAlignment="1">
      <alignment horizontal="center" vertical="center"/>
    </xf>
    <xf numFmtId="164" fontId="0" fillId="0" borderId="0" xfId="4" applyNumberFormat="1" applyFont="1" applyAlignment="1">
      <alignment vertical="center"/>
    </xf>
    <xf numFmtId="0" fontId="6" fillId="0" borderId="108" xfId="2" applyFont="1" applyBorder="1" applyAlignment="1">
      <alignment horizontal="left" vertical="center" wrapText="1" indent="2"/>
    </xf>
    <xf numFmtId="164" fontId="9" fillId="0" borderId="72" xfId="4" applyNumberFormat="1" applyFont="1" applyBorder="1" applyAlignment="1">
      <alignment horizontal="center" vertical="center"/>
    </xf>
    <xf numFmtId="165" fontId="9" fillId="0" borderId="72" xfId="2" applyNumberFormat="1" applyFont="1" applyBorder="1" applyAlignment="1">
      <alignment horizontal="center" vertical="center"/>
    </xf>
    <xf numFmtId="164" fontId="6" fillId="0" borderId="104" xfId="4" applyNumberFormat="1" applyFont="1" applyBorder="1" applyAlignment="1">
      <alignment horizontal="center" vertical="center"/>
    </xf>
    <xf numFmtId="165" fontId="6" fillId="0" borderId="104" xfId="2" applyNumberFormat="1" applyFont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165" fontId="43" fillId="11" borderId="17" xfId="7" applyNumberFormat="1" applyFont="1" applyFill="1" applyBorder="1" applyAlignment="1">
      <alignment horizontal="center" vertical="center"/>
    </xf>
    <xf numFmtId="0" fontId="15" fillId="11" borderId="18" xfId="2" applyFont="1" applyFill="1" applyBorder="1" applyAlignment="1">
      <alignment vertical="center"/>
    </xf>
    <xf numFmtId="0" fontId="56" fillId="0" borderId="0" xfId="9" applyFont="1"/>
    <xf numFmtId="0" fontId="1" fillId="0" borderId="89" xfId="9" applyBorder="1"/>
    <xf numFmtId="0" fontId="17" fillId="0" borderId="0" xfId="2" applyFont="1"/>
    <xf numFmtId="168" fontId="8" fillId="4" borderId="35" xfId="3" applyNumberFormat="1" applyFont="1" applyFill="1" applyBorder="1" applyAlignment="1">
      <alignment horizontal="center" vertical="center"/>
    </xf>
    <xf numFmtId="0" fontId="8" fillId="4" borderId="35" xfId="3" applyFont="1" applyFill="1" applyBorder="1" applyAlignment="1">
      <alignment horizontal="left"/>
    </xf>
    <xf numFmtId="168" fontId="57" fillId="0" borderId="0" xfId="3" applyNumberFormat="1" applyFont="1" applyAlignment="1">
      <alignment horizontal="center" vertical="center"/>
    </xf>
    <xf numFmtId="0" fontId="57" fillId="0" borderId="0" xfId="3" applyFont="1" applyAlignment="1">
      <alignment horizontal="left" indent="2"/>
    </xf>
    <xf numFmtId="168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left" indent="1"/>
    </xf>
    <xf numFmtId="0" fontId="9" fillId="0" borderId="78" xfId="3" applyFont="1" applyBorder="1" applyAlignment="1">
      <alignment horizontal="left" indent="1"/>
    </xf>
    <xf numFmtId="164" fontId="0" fillId="0" borderId="0" xfId="17" applyNumberFormat="1" applyFont="1"/>
    <xf numFmtId="168" fontId="9" fillId="11" borderId="4" xfId="3" applyNumberFormat="1" applyFont="1" applyFill="1" applyBorder="1" applyAlignment="1">
      <alignment horizontal="center" vertical="center"/>
    </xf>
    <xf numFmtId="0" fontId="9" fillId="11" borderId="109" xfId="2" applyFont="1" applyFill="1" applyBorder="1" applyAlignment="1">
      <alignment horizontal="left" vertical="center" wrapText="1"/>
    </xf>
    <xf numFmtId="168" fontId="9" fillId="0" borderId="78" xfId="3" applyNumberFormat="1" applyFont="1" applyBorder="1" applyAlignment="1">
      <alignment horizontal="center" vertical="center"/>
    </xf>
    <xf numFmtId="168" fontId="9" fillId="11" borderId="0" xfId="3" applyNumberFormat="1" applyFont="1" applyFill="1" applyAlignment="1">
      <alignment horizontal="center" vertical="center"/>
    </xf>
    <xf numFmtId="0" fontId="9" fillId="11" borderId="25" xfId="2" applyFont="1" applyFill="1" applyBorder="1" applyAlignment="1">
      <alignment horizontal="left" vertical="center" wrapText="1"/>
    </xf>
    <xf numFmtId="0" fontId="8" fillId="3" borderId="34" xfId="3" applyFont="1" applyFill="1" applyBorder="1" applyAlignment="1">
      <alignment horizontal="center" vertical="center"/>
    </xf>
    <xf numFmtId="0" fontId="8" fillId="3" borderId="33" xfId="3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center" vertical="top" wrapText="1" readingOrder="1"/>
    </xf>
    <xf numFmtId="0" fontId="47" fillId="3" borderId="13" xfId="15" applyFont="1" applyFill="1" applyBorder="1" applyAlignment="1">
      <alignment horizontal="center" vertical="center" wrapText="1"/>
    </xf>
    <xf numFmtId="0" fontId="48" fillId="3" borderId="11" xfId="15" applyFont="1" applyFill="1" applyBorder="1" applyAlignment="1">
      <alignment horizontal="center" vertical="center" wrapText="1"/>
    </xf>
    <xf numFmtId="0" fontId="48" fillId="3" borderId="8" xfId="15" applyFont="1" applyFill="1" applyBorder="1" applyAlignment="1">
      <alignment horizontal="center" vertical="center" wrapText="1"/>
    </xf>
    <xf numFmtId="0" fontId="48" fillId="3" borderId="0" xfId="15" applyFont="1" applyFill="1" applyAlignment="1">
      <alignment horizontal="center" vertical="center" wrapText="1"/>
    </xf>
    <xf numFmtId="0" fontId="48" fillId="3" borderId="9" xfId="15" applyFont="1" applyFill="1" applyBorder="1" applyAlignment="1">
      <alignment horizontal="center" vertical="center" wrapText="1"/>
    </xf>
    <xf numFmtId="0" fontId="48" fillId="3" borderId="10" xfId="15" applyFont="1" applyFill="1" applyBorder="1" applyAlignment="1">
      <alignment horizontal="center" vertical="center" wrapText="1"/>
    </xf>
    <xf numFmtId="0" fontId="15" fillId="0" borderId="0" xfId="13" applyFont="1" applyAlignment="1">
      <alignment horizontal="center" vertical="center"/>
    </xf>
    <xf numFmtId="0" fontId="4" fillId="0" borderId="0" xfId="9" applyFont="1" applyAlignment="1">
      <alignment horizontal="center"/>
    </xf>
    <xf numFmtId="0" fontId="8" fillId="4" borderId="90" xfId="9" applyFont="1" applyFill="1" applyBorder="1" applyAlignment="1">
      <alignment horizontal="center" vertical="center"/>
    </xf>
    <xf numFmtId="0" fontId="8" fillId="4" borderId="75" xfId="9" applyFont="1" applyFill="1" applyBorder="1" applyAlignment="1">
      <alignment horizontal="center" vertical="center"/>
    </xf>
    <xf numFmtId="0" fontId="8" fillId="4" borderId="99" xfId="9" applyFont="1" applyFill="1" applyBorder="1" applyAlignment="1">
      <alignment horizontal="center" vertical="center"/>
    </xf>
    <xf numFmtId="0" fontId="8" fillId="3" borderId="92" xfId="9" applyFont="1" applyFill="1" applyBorder="1" applyAlignment="1">
      <alignment horizontal="center" vertical="center"/>
    </xf>
    <xf numFmtId="0" fontId="8" fillId="3" borderId="53" xfId="9" applyFont="1" applyFill="1" applyBorder="1" applyAlignment="1">
      <alignment horizontal="center" vertical="center"/>
    </xf>
    <xf numFmtId="0" fontId="8" fillId="3" borderId="93" xfId="9" applyFont="1" applyFill="1" applyBorder="1" applyAlignment="1">
      <alignment horizontal="center" vertical="center"/>
    </xf>
    <xf numFmtId="0" fontId="8" fillId="4" borderId="94" xfId="9" applyFont="1" applyFill="1" applyBorder="1" applyAlignment="1">
      <alignment horizontal="center" vertical="center" wrapText="1"/>
    </xf>
    <xf numFmtId="0" fontId="8" fillId="4" borderId="90" xfId="9" applyFont="1" applyFill="1" applyBorder="1" applyAlignment="1">
      <alignment horizontal="center" vertical="center" wrapText="1"/>
    </xf>
    <xf numFmtId="0" fontId="8" fillId="4" borderId="47" xfId="9" applyFont="1" applyFill="1" applyBorder="1" applyAlignment="1">
      <alignment horizontal="center" vertical="center" wrapText="1"/>
    </xf>
    <xf numFmtId="0" fontId="8" fillId="4" borderId="75" xfId="9" applyFont="1" applyFill="1" applyBorder="1" applyAlignment="1">
      <alignment horizontal="center" vertical="center" wrapText="1"/>
    </xf>
    <xf numFmtId="0" fontId="8" fillId="4" borderId="97" xfId="9" applyFont="1" applyFill="1" applyBorder="1" applyAlignment="1">
      <alignment horizontal="center" vertical="center" wrapText="1"/>
    </xf>
    <xf numFmtId="0" fontId="8" fillId="4" borderId="98" xfId="9" applyFont="1" applyFill="1" applyBorder="1" applyAlignment="1">
      <alignment horizontal="center" vertical="center" wrapText="1"/>
    </xf>
    <xf numFmtId="0" fontId="8" fillId="4" borderId="95" xfId="9" applyFont="1" applyFill="1" applyBorder="1" applyAlignment="1">
      <alignment horizontal="center" vertical="center" wrapText="1"/>
    </xf>
    <xf numFmtId="0" fontId="8" fillId="4" borderId="96" xfId="9" applyFont="1" applyFill="1" applyBorder="1" applyAlignment="1">
      <alignment horizontal="center" vertical="center" wrapText="1"/>
    </xf>
    <xf numFmtId="0" fontId="8" fillId="4" borderId="91" xfId="9" applyFont="1" applyFill="1" applyBorder="1" applyAlignment="1">
      <alignment horizontal="center" vertical="center" wrapText="1"/>
    </xf>
    <xf numFmtId="0" fontId="15" fillId="0" borderId="0" xfId="18" applyFont="1" applyAlignment="1">
      <alignment horizontal="center" vertical="center"/>
    </xf>
    <xf numFmtId="0" fontId="43" fillId="0" borderId="0" xfId="9" applyFont="1" applyAlignment="1">
      <alignment horizontal="center"/>
    </xf>
    <xf numFmtId="0" fontId="3" fillId="0" borderId="0" xfId="3" applyAlignment="1">
      <alignment horizontal="center"/>
    </xf>
    <xf numFmtId="0" fontId="10" fillId="0" borderId="0" xfId="2" applyFont="1" applyAlignment="1">
      <alignment horizontal="center" vertical="center" wrapText="1" readingOrder="1"/>
    </xf>
    <xf numFmtId="0" fontId="12" fillId="0" borderId="0" xfId="2" applyFont="1" applyAlignment="1">
      <alignment horizontal="center" vertical="top" wrapText="1" readingOrder="1"/>
    </xf>
    <xf numFmtId="0" fontId="30" fillId="0" borderId="0" xfId="9" applyFont="1" applyAlignment="1">
      <alignment horizontal="center" vertical="center"/>
    </xf>
    <xf numFmtId="0" fontId="23" fillId="0" borderId="0" xfId="3" applyFont="1" applyAlignment="1">
      <alignment horizontal="center"/>
    </xf>
    <xf numFmtId="0" fontId="8" fillId="4" borderId="16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7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4" borderId="87" xfId="2" applyFont="1" applyFill="1" applyBorder="1" applyAlignment="1">
      <alignment horizontal="center" vertical="center" wrapText="1"/>
    </xf>
    <xf numFmtId="0" fontId="8" fillId="4" borderId="84" xfId="2" applyFont="1" applyFill="1" applyBorder="1" applyAlignment="1">
      <alignment horizontal="center" vertical="center" wrapText="1"/>
    </xf>
    <xf numFmtId="0" fontId="8" fillId="4" borderId="81" xfId="2" applyFont="1" applyFill="1" applyBorder="1" applyAlignment="1">
      <alignment horizontal="center" vertical="center" wrapText="1"/>
    </xf>
    <xf numFmtId="0" fontId="8" fillId="4" borderId="86" xfId="2" applyFont="1" applyFill="1" applyBorder="1" applyAlignment="1">
      <alignment horizontal="center" vertical="center"/>
    </xf>
    <xf numFmtId="0" fontId="8" fillId="4" borderId="83" xfId="2" applyFont="1" applyFill="1" applyBorder="1" applyAlignment="1">
      <alignment horizontal="center" vertical="center"/>
    </xf>
    <xf numFmtId="0" fontId="8" fillId="4" borderId="80" xfId="2" applyFont="1" applyFill="1" applyBorder="1" applyAlignment="1">
      <alignment horizontal="center" vertical="center"/>
    </xf>
    <xf numFmtId="0" fontId="8" fillId="4" borderId="85" xfId="2" applyFont="1" applyFill="1" applyBorder="1" applyAlignment="1">
      <alignment horizontal="center" vertical="center"/>
    </xf>
    <xf numFmtId="0" fontId="8" fillId="4" borderId="82" xfId="2" applyFont="1" applyFill="1" applyBorder="1" applyAlignment="1">
      <alignment horizontal="center" vertical="center"/>
    </xf>
    <xf numFmtId="0" fontId="8" fillId="4" borderId="79" xfId="2" applyFont="1" applyFill="1" applyBorder="1" applyAlignment="1">
      <alignment horizontal="center" vertical="center"/>
    </xf>
    <xf numFmtId="0" fontId="52" fillId="0" borderId="0" xfId="8" applyFont="1" applyAlignment="1">
      <alignment horizontal="center" vertical="center" wrapText="1" readingOrder="1"/>
    </xf>
    <xf numFmtId="0" fontId="51" fillId="0" borderId="0" xfId="8" applyFont="1" applyAlignment="1">
      <alignment horizontal="center" vertical="top" wrapText="1" readingOrder="1"/>
    </xf>
    <xf numFmtId="0" fontId="8" fillId="4" borderId="51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46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50" fillId="0" borderId="0" xfId="2" applyFont="1" applyAlignment="1">
      <alignment horizontal="center"/>
    </xf>
    <xf numFmtId="0" fontId="40" fillId="0" borderId="0" xfId="2" applyFont="1" applyAlignment="1">
      <alignment horizontal="center"/>
    </xf>
    <xf numFmtId="0" fontId="8" fillId="4" borderId="88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13" fillId="0" borderId="0" xfId="10" applyFont="1" applyAlignment="1">
      <alignment horizontal="center" vertical="center" wrapText="1" readingOrder="1"/>
    </xf>
    <xf numFmtId="0" fontId="41" fillId="0" borderId="0" xfId="10" applyFont="1" applyAlignment="1">
      <alignment horizontal="center" vertical="top" wrapText="1" readingOrder="1"/>
    </xf>
    <xf numFmtId="0" fontId="31" fillId="0" borderId="0" xfId="9" applyFont="1" applyAlignment="1">
      <alignment horizontal="center" vertical="center"/>
    </xf>
    <xf numFmtId="0" fontId="33" fillId="0" borderId="0" xfId="2" applyFont="1" applyAlignment="1">
      <alignment horizontal="center" vertical="center" wrapText="1" readingOrder="1"/>
    </xf>
    <xf numFmtId="0" fontId="34" fillId="0" borderId="0" xfId="2" applyFont="1" applyAlignment="1">
      <alignment horizontal="center" vertical="top" wrapText="1" readingOrder="1"/>
    </xf>
    <xf numFmtId="0" fontId="29" fillId="0" borderId="0" xfId="0" applyFont="1" applyAlignment="1">
      <alignment horizontal="center" vertical="center" readingOrder="1"/>
    </xf>
    <xf numFmtId="0" fontId="10" fillId="0" borderId="0" xfId="20" applyFont="1" applyAlignment="1">
      <alignment horizontal="center" vertical="center" wrapText="1" readingOrder="1"/>
    </xf>
    <xf numFmtId="0" fontId="12" fillId="0" borderId="0" xfId="20" applyFont="1" applyAlignment="1">
      <alignment horizontal="center" vertical="top" wrapText="1" readingOrder="1"/>
    </xf>
    <xf numFmtId="0" fontId="28" fillId="0" borderId="0" xfId="0" applyFont="1" applyAlignment="1">
      <alignment horizontal="center" vertical="center" readingOrder="1"/>
    </xf>
    <xf numFmtId="49" fontId="28" fillId="0" borderId="0" xfId="0" applyNumberFormat="1" applyFont="1" applyAlignment="1">
      <alignment horizontal="center" vertical="center" readingOrder="1"/>
    </xf>
    <xf numFmtId="0" fontId="3" fillId="0" borderId="13" xfId="3" applyBorder="1" applyAlignment="1">
      <alignment horizontal="center"/>
    </xf>
    <xf numFmtId="49" fontId="17" fillId="0" borderId="0" xfId="21" applyNumberFormat="1" applyFont="1" applyAlignment="1">
      <alignment horizontal="center" vertical="center"/>
    </xf>
    <xf numFmtId="0" fontId="6" fillId="0" borderId="47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49" fontId="33" fillId="0" borderId="0" xfId="2" applyNumberFormat="1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8" fillId="3" borderId="52" xfId="9" applyFont="1" applyFill="1" applyBorder="1" applyAlignment="1">
      <alignment horizontal="center"/>
    </xf>
    <xf numFmtId="0" fontId="8" fillId="3" borderId="53" xfId="9" applyFont="1" applyFill="1" applyBorder="1" applyAlignment="1">
      <alignment horizontal="center"/>
    </xf>
    <xf numFmtId="0" fontId="35" fillId="7" borderId="54" xfId="3" applyFont="1" applyFill="1" applyBorder="1" applyAlignment="1">
      <alignment horizontal="center" vertical="center" wrapText="1"/>
    </xf>
    <xf numFmtId="0" fontId="35" fillId="7" borderId="60" xfId="3" applyFont="1" applyFill="1" applyBorder="1" applyAlignment="1">
      <alignment horizontal="center" vertical="center" wrapText="1"/>
    </xf>
    <xf numFmtId="0" fontId="35" fillId="7" borderId="62" xfId="3" applyFont="1" applyFill="1" applyBorder="1" applyAlignment="1">
      <alignment horizontal="center" vertical="center" wrapText="1"/>
    </xf>
    <xf numFmtId="0" fontId="35" fillId="7" borderId="55" xfId="3" applyFont="1" applyFill="1" applyBorder="1" applyAlignment="1">
      <alignment horizontal="center" vertical="center" wrapText="1"/>
    </xf>
    <xf numFmtId="0" fontId="35" fillId="7" borderId="63" xfId="3" applyFont="1" applyFill="1" applyBorder="1" applyAlignment="1">
      <alignment horizontal="center" vertical="center" wrapText="1"/>
    </xf>
    <xf numFmtId="0" fontId="35" fillId="7" borderId="56" xfId="3" applyFont="1" applyFill="1" applyBorder="1" applyAlignment="1">
      <alignment horizontal="center" vertical="center" wrapText="1"/>
    </xf>
    <xf numFmtId="0" fontId="35" fillId="7" borderId="64" xfId="3" applyFont="1" applyFill="1" applyBorder="1" applyAlignment="1">
      <alignment horizontal="center" vertical="center" wrapText="1"/>
    </xf>
    <xf numFmtId="0" fontId="35" fillId="7" borderId="57" xfId="3" applyFont="1" applyFill="1" applyBorder="1" applyAlignment="1">
      <alignment horizontal="center" vertical="center"/>
    </xf>
    <xf numFmtId="0" fontId="35" fillId="7" borderId="65" xfId="3" applyFont="1" applyFill="1" applyBorder="1" applyAlignment="1">
      <alignment horizontal="center" vertical="center"/>
    </xf>
    <xf numFmtId="0" fontId="35" fillId="7" borderId="58" xfId="3" applyFont="1" applyFill="1" applyBorder="1" applyAlignment="1">
      <alignment horizontal="center" vertical="center"/>
    </xf>
    <xf numFmtId="0" fontId="35" fillId="7" borderId="66" xfId="3" applyFont="1" applyFill="1" applyBorder="1" applyAlignment="1">
      <alignment horizontal="center" vertical="center"/>
    </xf>
    <xf numFmtId="0" fontId="35" fillId="7" borderId="12" xfId="3" applyFont="1" applyFill="1" applyBorder="1" applyAlignment="1">
      <alignment horizontal="center" vertical="center" wrapText="1"/>
    </xf>
    <xf numFmtId="0" fontId="35" fillId="7" borderId="0" xfId="3" applyFont="1" applyFill="1" applyAlignment="1">
      <alignment horizontal="center" vertical="center" wrapText="1"/>
    </xf>
    <xf numFmtId="0" fontId="35" fillId="7" borderId="59" xfId="3" applyFont="1" applyFill="1" applyBorder="1" applyAlignment="1">
      <alignment horizontal="center" vertical="center" wrapText="1"/>
    </xf>
    <xf numFmtId="0" fontId="35" fillId="7" borderId="61" xfId="3" applyFont="1" applyFill="1" applyBorder="1" applyAlignment="1">
      <alignment horizontal="center" vertical="center" wrapText="1"/>
    </xf>
    <xf numFmtId="0" fontId="35" fillId="7" borderId="69" xfId="3" applyFont="1" applyFill="1" applyBorder="1" applyAlignment="1">
      <alignment horizontal="center" vertical="center" wrapText="1"/>
    </xf>
    <xf numFmtId="0" fontId="35" fillId="7" borderId="9" xfId="3" applyFont="1" applyFill="1" applyBorder="1" applyAlignment="1">
      <alignment horizontal="center" vertical="center" wrapText="1"/>
    </xf>
    <xf numFmtId="0" fontId="35" fillId="7" borderId="46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0" fontId="8" fillId="3" borderId="46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32" xfId="3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wrapText="1"/>
    </xf>
    <xf numFmtId="0" fontId="8" fillId="3" borderId="46" xfId="9" applyFont="1" applyFill="1" applyBorder="1" applyAlignment="1">
      <alignment horizontal="center"/>
    </xf>
    <xf numFmtId="0" fontId="8" fillId="4" borderId="32" xfId="2" applyFont="1" applyFill="1" applyBorder="1" applyAlignment="1">
      <alignment horizontal="center" vertical="center" wrapText="1"/>
    </xf>
    <xf numFmtId="0" fontId="7" fillId="3" borderId="14" xfId="8" applyFont="1" applyFill="1" applyBorder="1" applyAlignment="1">
      <alignment horizontal="center" vertical="center"/>
    </xf>
    <xf numFmtId="0" fontId="7" fillId="3" borderId="36" xfId="8" applyFont="1" applyFill="1" applyBorder="1" applyAlignment="1">
      <alignment horizontal="center" vertical="center"/>
    </xf>
    <xf numFmtId="0" fontId="7" fillId="3" borderId="14" xfId="19" applyFont="1" applyFill="1" applyBorder="1" applyAlignment="1">
      <alignment horizontal="center" vertical="center" wrapText="1"/>
    </xf>
    <xf numFmtId="0" fontId="7" fillId="3" borderId="11" xfId="19" applyFont="1" applyFill="1" applyBorder="1" applyAlignment="1">
      <alignment horizontal="center" vertical="center" wrapText="1"/>
    </xf>
    <xf numFmtId="0" fontId="7" fillId="3" borderId="36" xfId="19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 readingOrder="1"/>
    </xf>
    <xf numFmtId="0" fontId="12" fillId="0" borderId="0" xfId="8" applyFont="1" applyAlignment="1">
      <alignment horizontal="center" vertical="top" wrapText="1" readingOrder="1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7" fillId="3" borderId="14" xfId="19" applyFont="1" applyFill="1" applyBorder="1" applyAlignment="1">
      <alignment horizontal="center" vertical="center"/>
    </xf>
    <xf numFmtId="0" fontId="7" fillId="3" borderId="36" xfId="19" applyFont="1" applyFill="1" applyBorder="1" applyAlignment="1">
      <alignment horizontal="center" vertical="center"/>
    </xf>
    <xf numFmtId="0" fontId="7" fillId="3" borderId="11" xfId="19" applyFont="1" applyFill="1" applyBorder="1" applyAlignment="1">
      <alignment horizontal="center" vertical="center"/>
    </xf>
    <xf numFmtId="0" fontId="7" fillId="3" borderId="32" xfId="19" applyFont="1" applyFill="1" applyBorder="1" applyAlignment="1">
      <alignment horizontal="center" vertical="center" wrapText="1"/>
    </xf>
    <xf numFmtId="0" fontId="7" fillId="3" borderId="15" xfId="19" applyFont="1" applyFill="1" applyBorder="1" applyAlignment="1">
      <alignment horizontal="center" vertical="center" wrapText="1"/>
    </xf>
    <xf numFmtId="0" fontId="7" fillId="3" borderId="39" xfId="19" applyFont="1" applyFill="1" applyBorder="1" applyAlignment="1">
      <alignment horizontal="center" vertical="center" wrapText="1"/>
    </xf>
    <xf numFmtId="0" fontId="7" fillId="3" borderId="33" xfId="19" applyFont="1" applyFill="1" applyBorder="1" applyAlignment="1">
      <alignment horizontal="center" vertical="center" wrapText="1"/>
    </xf>
    <xf numFmtId="0" fontId="7" fillId="3" borderId="12" xfId="19" applyFont="1" applyFill="1" applyBorder="1" applyAlignment="1">
      <alignment horizontal="center" vertical="center" wrapText="1"/>
    </xf>
    <xf numFmtId="0" fontId="7" fillId="3" borderId="0" xfId="19" applyFont="1" applyFill="1" applyAlignment="1">
      <alignment horizontal="center" vertical="center" wrapText="1"/>
    </xf>
    <xf numFmtId="0" fontId="7" fillId="3" borderId="34" xfId="19" applyFont="1" applyFill="1" applyBorder="1" applyAlignment="1">
      <alignment horizontal="center" vertical="center" wrapText="1"/>
    </xf>
    <xf numFmtId="0" fontId="19" fillId="0" borderId="0" xfId="19" applyFont="1" applyAlignment="1">
      <alignment horizontal="center" vertical="center"/>
    </xf>
    <xf numFmtId="168" fontId="7" fillId="3" borderId="14" xfId="24" applyNumberFormat="1" applyFont="1" applyFill="1" applyBorder="1" applyAlignment="1">
      <alignment horizontal="center" vertical="center"/>
    </xf>
    <xf numFmtId="168" fontId="7" fillId="3" borderId="36" xfId="24" applyNumberFormat="1" applyFont="1" applyFill="1" applyBorder="1" applyAlignment="1">
      <alignment horizontal="center" vertical="center"/>
    </xf>
    <xf numFmtId="168" fontId="7" fillId="3" borderId="14" xfId="24" applyNumberFormat="1" applyFont="1" applyFill="1" applyBorder="1" applyAlignment="1">
      <alignment horizontal="center" vertical="center" wrapText="1"/>
    </xf>
    <xf numFmtId="168" fontId="7" fillId="3" borderId="11" xfId="24" applyNumberFormat="1" applyFont="1" applyFill="1" applyBorder="1" applyAlignment="1">
      <alignment horizontal="center" vertical="center" wrapText="1"/>
    </xf>
    <xf numFmtId="168" fontId="7" fillId="3" borderId="8" xfId="24" applyNumberFormat="1" applyFont="1" applyFill="1" applyBorder="1" applyAlignment="1">
      <alignment horizontal="center" vertical="center" wrapText="1"/>
    </xf>
    <xf numFmtId="168" fontId="7" fillId="3" borderId="11" xfId="24" applyNumberFormat="1" applyFont="1" applyFill="1" applyBorder="1" applyAlignment="1">
      <alignment horizontal="center" vertical="center"/>
    </xf>
    <xf numFmtId="168" fontId="7" fillId="3" borderId="8" xfId="24" applyNumberFormat="1" applyFont="1" applyFill="1" applyBorder="1" applyAlignment="1">
      <alignment horizontal="center" vertical="center"/>
    </xf>
    <xf numFmtId="0" fontId="7" fillId="3" borderId="14" xfId="24" applyFont="1" applyFill="1" applyBorder="1" applyAlignment="1">
      <alignment horizontal="center" vertical="center"/>
    </xf>
    <xf numFmtId="0" fontId="7" fillId="3" borderId="36" xfId="24" applyFont="1" applyFill="1" applyBorder="1" applyAlignment="1">
      <alignment horizontal="center" vertical="center"/>
    </xf>
  </cellXfs>
  <cellStyles count="26">
    <cellStyle name="Millares" xfId="25" builtinId="3"/>
    <cellStyle name="Millares 2 2 2 2 2" xfId="6" xr:uid="{37329FD8-FBE9-4446-B4C0-491212B941FD}"/>
    <cellStyle name="Millares 3" xfId="16" xr:uid="{DC750C11-363D-4206-BEBE-A664A4AF14B7}"/>
    <cellStyle name="Normal" xfId="0" builtinId="0"/>
    <cellStyle name="Normal 10 2 2 2 2 2 2" xfId="9" xr:uid="{5F06A2A9-780C-4806-8ADB-13F325FEF2CD}"/>
    <cellStyle name="Normal 10 3" xfId="7" xr:uid="{ECC62F69-E272-42D4-A1D5-208291AB04A9}"/>
    <cellStyle name="Normal 10 9" xfId="24" xr:uid="{9308FE22-E43A-4883-938B-79CB2D66851C}"/>
    <cellStyle name="Normal 11" xfId="12" xr:uid="{510BFD75-83C4-47DD-A15B-D08DF5875783}"/>
    <cellStyle name="Normal 2" xfId="3" xr:uid="{29F1EEB3-BD14-432E-A953-32B33C9862D4}"/>
    <cellStyle name="Normal 2 2 10" xfId="8" xr:uid="{7D08149F-7809-4616-BD4E-416E6A3E76FF}"/>
    <cellStyle name="Normal 2 2 10 2" xfId="10" xr:uid="{12090643-A1E6-48AD-83CD-CBE31A4B8A3C}"/>
    <cellStyle name="Normal 2 2 11 2" xfId="20" xr:uid="{128090CE-7367-4ACE-9006-441CC8AFC07E}"/>
    <cellStyle name="Normal 2 2 2 2 2 2 2" xfId="2" xr:uid="{D1DBAE76-B53A-4C3D-9741-A15D5A5C139B}"/>
    <cellStyle name="Normal 2 2 2 2 2 3" xfId="14" xr:uid="{4F5E9F97-B690-4F88-9F5D-99FDE773EC81}"/>
    <cellStyle name="Normal 2 2 6 2" xfId="23" xr:uid="{89206A7F-1AAB-4714-97EC-2FC33C9BCF91}"/>
    <cellStyle name="Normal 2 2 9" xfId="21" xr:uid="{D539FD87-2E8C-43B0-83DD-7303D05638A9}"/>
    <cellStyle name="Normal 2 3" xfId="22" xr:uid="{57E27E65-17A3-4724-A41E-5E4E16B1DB4E}"/>
    <cellStyle name="Normal 3 2" xfId="13" xr:uid="{9FAAFBA4-15A4-4FA6-B8CC-37CC85CFA3BE}"/>
    <cellStyle name="Normal 3 2 2" xfId="18" xr:uid="{1666311E-D2AD-41B4-B6CE-8DF952D42A5B}"/>
    <cellStyle name="Normal 3 2 2 4" xfId="19" xr:uid="{0FB0D096-F108-43F6-93C8-A02B42DAFA62}"/>
    <cellStyle name="Normal 5" xfId="15" xr:uid="{56757A86-649A-4D81-887B-6662FCAA6431}"/>
    <cellStyle name="Percent 2" xfId="5" xr:uid="{6AA7109D-1772-4E7D-B877-BBDA7A1DA43C}"/>
    <cellStyle name="Porcentaje" xfId="1" builtinId="5"/>
    <cellStyle name="Porcentaje 2 2 2 2 2" xfId="4" xr:uid="{6498511E-FBC0-4549-B2A8-D48E18E5A29B}"/>
    <cellStyle name="Porcentaje 2 4" xfId="17" xr:uid="{6C12F981-557E-4D83-A2D2-FABB9F2EA865}"/>
    <cellStyle name="Porcentaje 3 2" xfId="11" xr:uid="{41226416-105F-4F1D-B55B-05CF3F22EC23}"/>
  </cellStyles>
  <dxfs count="2">
    <dxf>
      <numFmt numFmtId="168" formatCode="#,##0.0,,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calcChain" Target="calcChain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07.xml"/><Relationship Id="rId141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162" Type="http://schemas.openxmlformats.org/officeDocument/2006/relationships/externalLink" Target="externalLinks/externalLink144.xml"/><Relationship Id="rId18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styles" Target="styles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1'!$F$22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228676245796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8-4230-87A4-533688D19AFA}"/>
                </c:ext>
              </c:extLst>
            </c:dLbl>
            <c:dLbl>
              <c:idx val="1"/>
              <c:layout>
                <c:manualLayout>
                  <c:x val="-6.1143381228982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8-4230-87A4-533688D19AFA}"/>
                </c:ext>
              </c:extLst>
            </c:dLbl>
            <c:dLbl>
              <c:idx val="2"/>
              <c:layout>
                <c:manualLayout>
                  <c:x val="-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48-4230-87A4-533688D19AFA}"/>
                </c:ext>
              </c:extLst>
            </c:dLbl>
            <c:dLbl>
              <c:idx val="4"/>
              <c:layout>
                <c:manualLayout>
                  <c:x val="-1.0190563538163661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8-4230-87A4-533688D19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1'!$F$23:$F$27</c:f>
              <c:numCache>
                <c:formatCode>#,##0.0,,</c:formatCode>
                <c:ptCount val="5"/>
                <c:pt idx="0">
                  <c:v>21242011745.259998</c:v>
                </c:pt>
                <c:pt idx="1">
                  <c:v>31137051635.43</c:v>
                </c:pt>
                <c:pt idx="2">
                  <c:v>10806651178.41</c:v>
                </c:pt>
                <c:pt idx="3">
                  <c:v>4858087252.3400002</c:v>
                </c:pt>
                <c:pt idx="4">
                  <c:v>4942841176.5699997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8-4230-87A4-533688D19AFA}"/>
            </c:ext>
          </c:extLst>
        </c:ser>
        <c:ser>
          <c:idx val="1"/>
          <c:order val="1"/>
          <c:tx>
            <c:strRef>
              <c:f>'Gráfico 1'!$G$22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DA591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9556987082221682E-4"/>
                  <c:y val="6.01006330678887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48-4230-87A4-533688D19AFA}"/>
                </c:ext>
              </c:extLst>
            </c:dLbl>
            <c:dLbl>
              <c:idx val="1"/>
              <c:layout>
                <c:manualLayout>
                  <c:x val="8.43689111101951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48-4230-87A4-533688D19AFA}"/>
                </c:ext>
              </c:extLst>
            </c:dLbl>
            <c:dLbl>
              <c:idx val="3"/>
              <c:layout>
                <c:manualLayout>
                  <c:x val="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48-4230-87A4-533688D19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1'!$G$23:$G$27</c:f>
              <c:numCache>
                <c:formatCode>#,##0.0,,</c:formatCode>
                <c:ptCount val="5"/>
                <c:pt idx="0">
                  <c:v>12948915036.469999</c:v>
                </c:pt>
                <c:pt idx="1">
                  <c:v>33179946756.290001</c:v>
                </c:pt>
                <c:pt idx="2">
                  <c:v>12630780294.82</c:v>
                </c:pt>
                <c:pt idx="3">
                  <c:v>4755674584.9200001</c:v>
                </c:pt>
                <c:pt idx="4">
                  <c:v>4266976002.8200002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48-4230-87A4-533688D19A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88061728"/>
        <c:axId val="2088056928"/>
      </c:barChart>
      <c:catAx>
        <c:axId val="20880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8056928"/>
        <c:crosses val="autoZero"/>
        <c:auto val="1"/>
        <c:lblAlgn val="ctr"/>
        <c:lblOffset val="100"/>
        <c:noMultiLvlLbl val="0"/>
      </c:catAx>
      <c:valAx>
        <c:axId val="208805692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0880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Mayo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_xlchart.v5.0</cx:f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28.0</a:t>
                  </a:r>
                </a:p>
              </cx:txPr>
              <cx:visibility seriesName="0" categoryName="0" value="1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399.2</a:t>
                  </a:r>
                </a:p>
              </cx:txPr>
              <cx:visibility seriesName="0" categoryName="0" value="1"/>
              <cx:separator>, </cx:separator>
            </cx:dataLabel>
            <cx:dataLabel idx="3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1,667.5</a:t>
                  </a:r>
                </a:p>
              </cx:txPr>
              <cx:visibility seriesName="0" categoryName="0" value="1"/>
              <cx:separator>, </cx:separator>
            </cx:dataLabel>
            <cx:dataLabelHidden idx="4"/>
            <cx:dataLabelHidden idx="9"/>
            <cx:dataLabelHidden idx="10"/>
            <cx:dataLabelHidden idx="14"/>
            <cx:dataLabelHidden idx="16"/>
            <cx:dataLabelHidden idx="28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5H1Lc9y4suZfUXg9dBMACRAnTp+IC5L1kFR625a9YZSlMsEn+H79m7ucxV3cuLvZ+o9N0pLsElVW
qfsoYmJsdYfbKhSZQH75QmYC/c+b7h838WZdHHRJnJb/uOn+fCOrKvvHH3+UN3KTrMu3SXBTqFJ9
qd7eqOQP9eVLcLP547ZYt0Hq/4F1ZPxxI9dFtene/Ouf8DZ/o47VzboKVHpeb4r+YlPWcVU+M7Zz
6OBG1Wk1Pu7Dm/58c7HJvv6fz3Fwsz5wVBKk8Jd0ffDmYH0LvzhBWRXBTYX+fHP310odnKxv4MF1
/OZgk1ZB1V/12ebPN4++/ubgjyntJ/M8iGEpVX0LzyLrrWHpiDOO9G8/6M1BrFL/flij/C03MNIt
ZPBvP/SB9sk6gef/0tS+TWx9e1tsyhIW+e2/O1/xaEU7v/ESTr45CEpl37HcVuNqndNv7PnjMaT/
+ufkA2DY5JMt1Kfc3Tf0d0E/29xuCsB6Uz5w/BXQZm+5pZuUcXyHJn+MNkNvTWJiplN+Jw3GA+07
tF82p90wbz87wXd76NcH9nh98H7jrx84+wqo8rcYG0QHPd6pw0wHVHWMdf0edfOB9h2qL5jQbki/
PzjB8/vnvz6YizWY5dW6V8UDT18BT+stowSbOgGgJsYYmwxxw0Tf1ffOEdwB+bLJ7MZy+9kJnNtD
vz6i/zHUr6mb4F9NwNIyf6qbjGDCLfjn2w95kKM7SPfNZjeYd09NYLz78NcHUKylKuob9cDIV1FI
g3GK8FQhwV9CcEQYMuid5Z2g95Kp7Ebwx5MTFH8M/PpInm2KdRO8rjZixsCCTgwreEhCsM7Yg4d8
EvfsnchuGL+vYILi989/fRDFugCFTF8ZRaQjMJn4sX8EdYTPMTEMstM/nhWqCdKbYH3wkkn9BNEd
75iCu+Mrvz7Obvz1v9blwVnw9b9fF2uLUcqZ+QPS7ZAIIGe6qTMLkZ07lpfOajfYj5+ewPx48NcH
2FmH689f/yd9Rb/K35qmjohlsCeKzHQCKQnrfsdiPRC9i4peMpXdiP54coLmj4HfAMl6zG09sPQV
4iPYgHKGLYTpd7v7SEn1t9gkBFnsPsiduFdn73x+Aub9c1Mo7z/+9YF044PLTfD5dUNdRjHVCbuP
aNFjzYR8IGxLKTP1+3zgJJfwkhntBvPHkxM4fwz8BoCW2TqIIT37qspJuEENZt7r5jTnB9khTBHk
/e6/ALZ4O6ngvmRKP4H0x6NTTH+M/PqgQjrsQiWQ2n9g7CtYXEgrYIaZZUJWb/yZRMLUessZMUxG
7sOmSdr+RVPaDerWoxNQt0Z+fVAXm2KEtDxYBcX686uWZPhbwrgBmD7dpRrIgjzuA+gTUP/KlHZj
+/QNE4iffuHXR3qZ3m6yDfwx7hxfV4U5gTDXuldRiHEfBU3orTV6WYNYdyoOnnjbLv/YzL54grtB
/+mLJtj/9Hu/mAg8sPnOSj9a3F8trkKwxJkBijzd30C+SceWTnRQ8/Fngu3OwvBz89qN7E9e82hJ
P6lC//9dOwVP9B9xtfYLqJe/rspCEphx66E8+tTrMoQgLcXukxGTdPCLp7UbzsnjE/WcjP76IK/W
BWScDq4KaJy4Xd8eXH79zxTaO4bHevKIS39df2EfxEFVYcO6bZthF2QZ4zZJnwTLf2dOu8H++Zse
rejPNz//4m8gAiotN1//WxUHJ6revG5bDDcQA8973wgx0XQoGBgIYet7VnIqBy+f2E/gn75givp0
/LcAu9oc2AX0RQWvquOWYUHAjX6aYKaGSan1UBqaBN0rlb5oVj+FeevppxhvDf4uAJ9B9uN1fbYF
RSEDGiru8h+TMBtMObMMqCBASuvbz8Rn3+G7d1LPwXv/8E5078d+fXDPoG8SWmX2MvIvti+O6HFo
n0BPs1oU9tAmofewTiLsl05nN66Pn54A+3jw10f2cg2JkK//+aomGeuEWub3lOWT6IsQi5sWuzfZ
kxz0Cya0G9bvD04Q/f757wBmeudiv/7P6ya1IGGJGLRCQY/Ft5+nARVCOiF0Yn4v1y+dz88gffz8
E2QfD/8eAB+q8uv/PrjdHJzeqNd1tSYUGnST3QfNYHO3d01jHyo0H1OL7k5Kj1i/eGo/h3vyih2I
T77xm4Ber1+zdG+9tXQKFV88dbwImpFh04zofYFwsjP6BvKeqTyD7bcnd0H6beC3QBKiqG+nRfzX
LfsaHGIl6J26M88T1R0THpCoZrDlvRufVPAB1ZdN66fQbj/+FN/t0d8C5AM4E1Go0Uav1jcKEl3l
K8ZX4IspYjqHUz/ffp5uiYgO3RqwK7obfwr2X5veT0Hf9Zqn4O/61m8gBF/v0pkHF+vk638Vr5zX
1E1IYDILkhkTDw2NAIQRdl9WnkbWf2VOP0H96SumiD/9xm+ANhjQYP2qJp3DyQNoooON1E6TDtEY
lDG4jtn9yYSnkffeGf0E4u9rmSL7feD3ARRaP27BfPv1KyuwAW3szGBTBUZvwYPDvhlPOiZHBz3K
1wun8zywj17yE4wffefXh/v9Om42xe3mFb302Bw7HtUkPw57PbLV6O0ItG5Al8C3HwjZtvsDXjKj
3TD/eHKC7Y+B/5eA/vxo7veDzg6kkN1vJ6S3Tuc+P/qNFXDOe/LoPUt3dmzdcXt5C6eoKaIYU6pv
FRjHFz0CZEcmefLsZl1Wf74Zz1wT6Nfj0C+rI8SQBbrcbr4NgdHGhmWBYHDojYYgDdIoqSoqCXPg
4+EHA3ZdlMJhUPjjzUGp6m9D1lsTci9wrh1yLNBuYhnfj7Wfqbj3oZb0sPz73w/SOjlTQVqVf74h
Y5SQ3X1vnLBlGNjEyETQuw2t99DDAJPIbtYXcHYevo7+V2P1fUR1v3bJ4EvRlOYqisiJF+PDpKzf
Z3lxXqbJdRqgE51U73Mvm6V1OjfqthCY5McaTa+0IdadVJUfPL0/qjojtKmkveg6dRji7siXkc2k
Joo+Oc/L7rQcqnpmePmKh7qbkmhV5dV1V6K55hGn0oZCFGVyWffDodGExypRl3GlZtWQSjtKsDbX
gmJpmJ4puBF1IkTFO6P2LuogkHbd0GsvY82yyZN6xvv8ZGhU5dCk0D80SI+Pko6Ys0inlQiD7lAz
Ys0BLl/TQeOHJIvjz3ho0FwP9fasDHkiYj1/n1u4sgdPHQ/E6Gxc9tGcNN0ahcUHy4svTJaahxGv
K7uNui9ZEOUzzeeNGLShsfWkS0Vi5tw2m7gRDGW53eByPZhBa6sezfquD0RCrEtj6B2VRY1QJSwN
6+2iRKXbNcPZoFrk6Kl/TvPsLOjiVrSmZopCxp1AWYMXLNXOGs8/NmlC50WmDcs6Lt+VTL+KjPTE
U+W5jNLQNVh0m1NrESWtsluSzDqSK8EBweuuwfFxE3qGS/2+lUJKvRRBSogYBl9zgs63FSvVnAbB
pi6CUPg6O2OWN7g+R++YN3xIWk+TAk4BcEdqUTtrEvwupvlFHREpvCYrTgw900/DSHZO06rmosVN
tsgsFrt15UWO6vpoObS9nNVG7oPspK3wkd/YSAt9m/qePuv9orrwZNw4VRzPuNSvki4BPnO9dTqT
tq6WWkdElolIgigSaWh5giuA2sqrTd1Zn+RgpQKn7FJl5LpP+97BmcwFNYcFVIdTEQyaJpDV147f
hZUgfvYuTWl8WHSMCEn9TxVoASYhs+syCxd6nFMRWNppiYdZQNhnD+dHLAiOQq4+D63haLVm85Rf
9mGlz+kgZynFHxSrDOETtqFtFLsJb68qr5hFhfcl4Fru1h2xROLjdR+UlqPp/lzR6FTvmrOwHWyf
wIcBz2ddmgaO2fGbIvUbl6cFgERyJ62Sa89njc1UV9gItcwd/Po6SsvM0QsfCy9MpAM3BlxEEjt1
xgpBctqKzAvVCocRFfkQuYmfXVV1Zh6ZSkVCG9jV0OShG/Dasxn3ViWmsah5cZym2QePpku/pEp0
RU0c1IZSGJ0nBehWM8MF7Z2mqCOhVKHZ1KClU2s9cXGnnXlaoM3yfDiuEDqTPSWiSaIbaeSdKFS4
DLP2WjP6fKGaxnNT6WE3q9VtqPLONrNhsLMWX1k0jwTtDc/prUGzA8/3HJzU/nER9ldWG6ezwuw7
Ww+63u68GASClXhDjeF9nSZfMk6xq1CSCRmm8arF2nXZB7rDrbY5lKhHTt9FxM4zLTzWA9wJXmI0
Cxt6EoPMGDisZ4nJMxH4QzvrUCHnqaz7Gem9VqStdRFgX9lm3ZQ2K/ojQ6PHBa4/tUnu26xWnxIv
b0TTkQXI7KKrtVaYOgbB5fxdptIzTUUrTdOUiIjRgyQnpUj0wjE1dEMUd8hgxbbWh+eDFi19bfDt
ojcXbZm/qyzjfeV1lcChxQT4ks7mlJxxK6ZuXJZSWEm2tsrwIyC+xBx9SdJqHhrtO4TCOZWG2wzZ
XGJ8nFI6KzN8GNTkQ6yzmZYNHywt9ATDyWVVo3eNZp0pFp5GoT+LU5KLpMg8uw9I6OZWtYSD1IdW
xt8rTSuEKatUmBq2hB5hKRJkuErSY17gQ5RIJaq4fxfwis8oyW4a0Ikh9E5qg69Ck62HUD9r2voT
JhaeJUx90oz2ovc7LMJQD21447UV6rEoB/My1Mp321eHPHKbNyrri8CX9xfCfP/1X6fZJr2sis2m
Wq2zb1eK/Bgbr5X58dvq4T4aKL6o9hb8dnGzuT1wU7gBRiYQaJTTx8co6PvzPy4sGaOO77eXTGKZ
u1trHjz9Xxl8FAU9iv0eYs4xMKCQLfh++cyT8OcnzYg/gqjx8YcIyHpLsIEgvrBMiGjwWN19iIDw
WwhjjPFIIIe7TAwKQz8iIAiWTYPrDIIxk4790w8REHtrwK0m+hgbQWqac/xXIiD0NABCBMGBJw7x
FjSPWEBoOwDyeKj1eoiVW0gw03KoqN2WCU7s1oM7OkSDq2yt9CH4mNSINm7Re90JZ2E6ixkEXcJo
zWaOEy2JZgWCOEJYKhiITXHqL7dYvCNWg0hxEqkhghGDcBHpBoOFP55ohSijtRVlLpfHY4zgqZsq
IHaSWh/hwVWR1J+fJwjZ/ecIMoiItzmjsUBSngPBWB4Z6kvSzZugE1Z/ZFar5ykhyE88JWXCuRXD
goXBKh+TymsV0CADUmYtwJ8synnxuRK1g2fhCbHxolw8T3Dk1eOoF1gCRWcQL/gXbnR4TK/xUVDq
eZa53cxfpLNq0c7kIprtIzO+5gkZi8OdAhDlg4hNlkVpnEHcF2Quo8WC98kFI2BhTXz0V1eDCYaN
AmgSHOiCrcHj1URkUEHLhtw10eCwJLO1rrYjI4AYaHBS2dsZbuw6pPbzZHeozmO6k71DrxGm+ZkO
dH2XzLJZufLP+/CoETdsnrq8teU560QwY87zhJ+y1cCg/hxx2Dbp8NfH601pZJQBIbkbNlp1BCoz
XOtRVXwoCEk3z5NCT7UOdkgc+hfgaCvs3skEwrwM2gAHuHBLt3c10UJAJIpjwyaLaoHm4cnglmfx
Ijz0T8P5HtIjbI+lBw6/G8yAzSGFXmVjskzeJVgB4KVrzNm14XaL6pDPw0Vha463B0rYT05JUR3M
n0nQaKqNiQTlvjXQuK0rV+mpQ7P+UyyD4+eXs4ORj0hMhEVFngriqqncJmeRW0X6B8bjQDSyeQ/B
3XvkZcTlhnX7PNUdlgWae/l4pxJ07sPJ8wl+eIiqzgvi2m1m8owcZ6fdkXTym8E27TIVsOXdJ5x4
B2wUmh/GvQ4a7/6Z8LJkoWbFuK4BNjIzDDEsIGZfRa6aR3Y5o8s6E5092IUIRXAaqmPYL9fi+VWP
3nGKJyQU4Sg9xlDpY3Qyh1AjodQGVbut7Z1bK+Uah0ksepfPUgj/luVH7rJPzE6Oo7PCjhzdKWzp
1ot05bnPz2TfRCaoW8RQVaLDRHgE26r2FKI0N4BN8L9HZXQvW0kMmSfpgMfl5kV8ZnQFFXUmHRwP
wR7G7jB5oJAMLoqxQJxAKSc6maWgQJLktcuQaF3i4H6uNsE8WkZXHgCqUtFeRrP2iO3RnqdRymgI
QKTA3IEnGeOr7RUWfV+ovq1qt9fnA5/l1Ucq53V58tf5CIf4x+gKQiGdTfhYwM5Qy9O2djWNOryl
s7aOZ7mq9gjFTi6aEA8yiPvAuE4NuEU6U7KoB6mobO+Tf6G7+WH+znNy4GBsD4fIbpdFJNoFv/o7
C/xOGE1CmqHVpaf5XQ1Jh1Q0TTIvgoUyzcPnqYyZuyfqB0ErxL2Q9oO91YSPtderOO9lA+rXOeSY
fPaW3FZLYhc2JG32RRk7jDejJodT3pDOgwLRRNl9PfWKrosaV88Gl5WVyFX7d+R+m8ZEjw3DzLLO
BBqQtnpvHFZLchw70uF2Z3fvIY1g2pndLsI9er3DZzBqMWAjhdAQ7kp7LPV1XtZGxRVkOMpcZP5Z
bpkibxO7NIxZ1xpC0/dEUuNhkCfIMRNuOICroCC7+sRddANT2iiZ4fEw42JV2gO2u2U4A4MZ2tzO
3H4WB3Zl90dS0EV1kjjZfAiFt94jQqMkTpw/uKsfExlZs2XSeA/bDy2BiRjzahk74SyYJ0vs6Au2
3ENpNFlPKI1iAzspyERbE/GRESv8MjNqNz0OSkEakZ0lbuh4Z8URPfbBQ7u6Yy0CJPBn7axemM7z
9Hd5iPFwxgP5iWSpooEcS2nWbpRQUaDGKTxLhIO+R5R2BQJsm85EJ/0IhIcndHSJneNDitES0tHs
aNk6Q2DrC7nZJ71opzBtLW0c38LQ51DQDRWQlMeV07sIVCYxBHdjQQ7lYoA8oLPP8++lOVGZoIg0
mXkjO3vROFxgt7Qj35ZOJahgkJX/tD963Afh6Ly21mn4KGogtqxd6vXzoR+EBvnvtDt/XlB2cROq
JRQhYhKDs0kkx1OoG5Q6q10zal1Prkvi7bNy+0hMlK5us7AoAquGYD9ddo608aYx5+jCEOWyPuVq
lkD05D6/rJ2Cub2uSUiBNdkxrQIpCZfB6AnPg0/cNefde9/WRRyJevHvEbQmTpCSpmwqNjISQhh0
3ECCfjnAGvOlflWAFferPXzFow5PTczWEqcmhkQNj2sN+App3dvsNlr0J6NBo8f5tXVK7O7kMFxg
oS/SefkhtCtnH493+ZFt+hMbEwSm3mveuOIOiRiCfqmtBoueWtmKDWgeN8aeFe/SiG2CE2Oj+2Un
KwqYouqwhXy84a9zI3KeB3IfkYl5gTxmFqQ9EEmGpdWZdtUUdlB8eJ7IzlhmeynjLLaUu6p7MuQU
eOd9SotVc4UW3EXzrjouQVjU5T7p3KmCFDw+Id8KphPOJUYcRJUBolJQgIlroouzv8O3LRITvnk1
JoXMOUS59CL3LrJgJc2zPVzbic0WjQnX4gbVGim9cdup3WiBKK4MO3Z8V7OheuTwLw23i/k+Md+1
9YQ+sB/MmxhiKzZDLdeAKp43jmzsbInd4tQMRGmHTrApIGOhQWYmvyyv2tviIprty1nsiiW2JzCx
0dLsFOkzQA9qgq6Rk3nb8JVlSpFazUxZt43kyz7iewDdJzMTsx1bsDmiA1ANuA4Vy1pQY0+QtI/C
xEbraZ8nsgbGynCt89w2cPXvrQFPjHIZW0wjHqzB0z3HNyuba++fl8mdIgm7Oj5muiF1NonzFDQB
DMTSwCZpY3X0NGK3Gd0j9/toTAytXse5FTGg4emrpi+F5UUiSq6fX8jOGMeC68eg2w0aK+h4I8O2
SVLYN1FFoPBZuq0r7XQmIY3jGqJ1CpG60uVnao/PHN/4xIFtUZxImDQLM6MdbOgsWQjZQHEcn0bN
MtUsyL/vkbV9tCay1lkKd1EQNG6Gj+t+pQz/RGmQK9KJMJm1LyzelVjY4uXY9rLNS88PEy33YGV1
dBifSTBS0mEnFTQjtHZ/WjsE9jpQEsmR3YV/x0n+YOo0SUUD1PmeCTDGyanMP/j1UoMegj2yMvqL
CXKwB2dwMTMIChz+n0i9prNAY7XZuN7Km7dz/9BwCnewPVFB3iu29+3F0fi+5+hNNGAISjJ4Euj1
hwhS4mo+zMkhxDZCc/btL74lm56jNfGVXJY9CSqg1dpBtIBYzsls7mgLNBuzxYYz7txCJ5mnMI3I
Juew03HzQIQnCLKfoeud/B1pesTt0Y5uBQuR2aCBIZiRVtnGOS4g5ZiOXs+tmCCrQkLe0xPlpXYm
3z2P8w4xHruosGnAHZRwt/OEFWViQINGEVRuWIYnRmPNEiN3wGKvM57uU5kdIvWI1mSRClieZLWs
gO3WPLngEThX8OsuvmwDEVyHYPL0PWK8w64+IjmOb/HVVEHE/BZIetDvgPg5MzNBumYPlV1bkUdk
JvGDwl6U4wrINLN0mZ0RBzasK7yEPfJyeNcf7UuV78gDmnALlgWtbAgKHXi8+Wx7WdAKEg++33Yj
J8+9ObQKBW5iN4fcpaI8Lt6PWhrM/HIfguN7HykOgYKACVlOQqDYAZncx3RZlec4iYsWalSNMqGG
m2afyyFoj1DCctdqfPOk68M2hYaPUJ5mBi4czww8InApuxnimtwzoyfiCxOCAjjkROm4w52awr7t
rB7HbesOLReeDMUAabyumtHm/fN68hTiCaUJyztrqLGW1C10guhHJIPmk7ibadUArX8d/J59LFHs
5KTYBFVzQVW7bjvq6Ho6e34eT5wcKCm14N4NxsFpQbXkMQJNZVFJVAMp9KFXopV0DlHJyjeGI1rn
K0XiPQx+GjNAMha4C9eaWpxCAn+iQUli9FrfyVHUWtewI7dcNR9A1mw+V7NiFZzme1KJ6InOTihO
lAmMjy7x8I2ibg9OKfJ3ZSQ8p4GcqSf6y2IOG9F9WwBqPnFAQBZypgbGcOxnLFM85mxNihT1VQzt
cJxYFRiLWgcyXqF/7mttSGYRg5psnFnY4aTGnghKzD6lyjcuNdJ2p1ZcqtmQQm0O2gw7q7Ib3cyq
80yX0aou8/iI+oaGYXPRld0hohr1ZxYL0IyEJk1t6BmoP+Ky6KnTN01QO3XL2EeZpMmiYhq7ZtDR
9S6VLYdscRGCrAdxCZUxT6ved4RnhzxCjRt6sj0t8yBYQEaYL6FKWEL/U9RFJpR1CF7kpQyWJUKm
zfMuv/ISEovCI9ZF3PpUd8q+Jh+hpQP6GLuwD1ohEXSgQatUbN1C018+96Jw6Nw0TkpfxDww3R5S
zFIQLw4MwdKkPxqSvj3mTDbGYWO2XM7aJNYT0ZdSeiKKoNNLKCO1VhUOoRcs9epD04IeMxfrfrA2
VIIPOxpZeNV5VvGFQ4Lb7SucHbYkD2YJZSi2e01iwMIwIjcNeAFNiqj0tZVWYHQi24wUok1YlYg2
8Gun8Qe+1qqSLZSfdpFIusjH0KVSo8+QIYeGrc4whmhZQ51tlUhuCgLzv4y8JmHzkHTJzG9wOEth
aUfARFZB01njlxBNDkkqLKMNPTuB6CCmNq+09KJre3yjhanndLVfQB9oT3zBM+MzrXhjq9iwdVZd
VVRzgzQ7CzWzi124v7I97kmdfY5YUuku1aQsnDb38UXKUznXlGnZlI2LwUW5sEyLLzLo8TliuCLn
eVpjaM2sBnqi+yorRTSg5n2v+pI6bUpTKOW11YqlhXwX8ojacui92oYmWp26bRQauYhhAp5jRNQz
nbZDRigi0ysXZpiEyUK2rP8i+zKc52k0ZDDEdVMo6cP2vIqNGq6FlIMvmsiSg93rLXbytrdW2qD3
7zSvipLZmALxL7ow9hrHRD1JDjXolrxo/cg8Kgsty4VnkPZYi1J54SuGHdJQaxYnbfAuLIfoMkbG
cBJYCdSBvURvRIFVMnIWXG1uqXomedtWQmZSd2Ij0FyvaaKFVVLvI/Vq6F/kvVp4qIJqctRpGXQc
NgVNhTRSmTllWMGt/XmkQ4xZ+cNFU7RlKwaPdLljDkiPBEYeO0qxZc0rT0VHsVcEl4Y1oIUqEUQr
casrJQLlbwrZdZWNzUz/JPuMzbvaVAsNmqmX0HrUxw6TkJQpUqq7WVqEq2bIe9sMfe1Tzsqicmmf
tQ4d2rh0emqmy74K8oWu+m5eplkyG/xeVjZrW130fQbBatPST7gMPCH9lK98j8geehaJ4fgEkaVS
iG30RAuwHQ+WnkJxwC9cWSDYwSqPvW/Ajx6XGldHFchPKNIyDYY5rgmUZMxMLTIz7N8brRe5oW6W
s6xP5SqnZnwJ/4O0BHp5cXDs6QXoWJEE2iLug8htwgJKunD7zHXgWfQwRio461TQ2aX04yX0JyW+
SzPTAmsUW1cyheZQWiMk6qRDJ6GmK2SHYVafAzOaQdRa5QVuY/Y+ckmjNYEwFW1ufHC/0s3yPEtt
A+LIqyqREDjqVRScVQZPFiFPNxby/HdaUvjzspDQzexVWnzpdaklOt5AUQYapPlJL8tMur6fate4
bWlmW6B2ph1Fssjn/mAk75rUZNAIrBd1aWt5UBw3vpGFM1lT0/HA5MwGqitd5JrhrU0rDS8GNNxU
BkpmHuOXMoSCLLH60NayduOBz4HGdH4B5VsseKrIMjOa1Maapc6xFsmjoteiQ4KifkbBwNjKr94V
bfMhbggSNAnVCUde2AlWQYQ3AIPAXNwgpV/ltLk2rC77BHbuamSPyDF/3+fNymrKci5zU7PrHI0L
McAH5CqzywL6W3tUHDU0zVwpVXXaKwt6gXE1tsYnG5nl55qhgHAqBxEpPzoqUJK7beKl0L+PKmFS
CKINbBVCUyFU8IZKCjh+EC2VFUL3kqVVDhQDTNEoVh/FTbUq9QB6znVLLiFmzeYt90I71tOjgssA
Hi/1uZb3oNXQQii0NC5EFRXU6YbgPZS7jVj41cDAn3B02gwl9O7mZlqJbAxAkazLM+7Rbi5lNZzJ
pi0+GSGCLvemol/KvOJORRiUQFsw2IDYhhHkf7DgGMDKt9pNH5Zg1Nq0EKUBxTOPEk2oos2gqx5K
W2bqKaFYZjpVEHLbSLv+GGmxLogMPsYJ8hzkBZHdGHlUgnRlBbSLyUMW54mTyOZTQmOIH3hyGHVj
IrtEZ9DKAQc1LJ6vC03vBoGHMljUdao5dRJcxtARPfdJap2UuuJwxkIeBv2gV2A3Bn2e5EzGItZ0
4yLuNWsZNklzpmewK63LBjmlGd8w38KiLXC18KADw46ht8MtGwyczLsz1jTXecasU8vX4wXICz33
2xotyrgN7UgvIW6FTuZzCL1iW8/jnkMjNpJLVOHUVp5PbKPQPAc8MDQN95BR4VZancc5945pFtVQ
G4jUWejjyFZJmp8To2GHCLzksoq7bEGbelMmdXSh9KqyS4vbRH7Ia21mcpcXl8SQ14lJ5Nqsdf0o
Mut8pnfSgU7+2oaUs/ZRS2U018JsWFVemy/KukRXuE8gaYlqZZwHYaGJpC7ZsUe8BBr4qPd/2fuu
JblxNstX2QdY/kGABsTNRgxdmvJOpm4YVVKJBD0B0IBPP4fqVkuVUqumN2bdxN50q9VVSZMwH477
vvSl8YE2dbQcokUsA4TTa2nwngQq91FUMSVjE3JnXerUx/oLfrz355jbfR/lzYh6ptJN0la0jUv4
046jnrODZ63rThm/l6GdQWUW5cbP7vSq2wj6au+g/LWNVsuoeOo1lh2TsUO/6j72uDuk3IaUX1VB
t3eGyd/BN6T3U8am/Wz74gwmgT51nK472CNW7mY15uCSYjiDRttPycKaBIgMmN5VP/jteJFt92O6
y7VY10fFtEgypsixZQUPmfCc2LKq/txhGnX7QhVGFiSihOL/+szoeNBGh+sIOWzgyvEyh7Q7gmwu
C4exn0PaAPZeFfwcI7QKvQ1K1HI9ANGDC4Sy1XtZF16c91rgiMPlISg8dp3ZE02QA4vhzKkV86YM
YhcKylAUUAnbrLMjQIFlSp1eh0oFfgRnineYm0ocyezwJgrUwDDIO7tL4JhZEzFyv4/nIC+d1CK6
QvGLXTOFJ4Wfw+/Rk61g88qQ1r7zICjLj5Q1aw3fjFNEWpeoyoc8q6KRGf8WtweX0FotdpIT0+8t
IGgPDJXvl5G02KnG3hrOqklgWntieB7xDTxhKyjw4wDDdnYl5wtpFHnIleEHtbYz3clm9u9kPsk2
YkL672y7UH5kO4sVQVW17IRbmjOYQcZPosajUk1UvAZEPyuUXfFQByq2BxuvyZ3JReGXzX1fZOsS
VjAKPEo+ZHes6sYPwhkrFpe4AxNC8GE9sJWSvWwzawgVnEc6rthkX/OmKfYD/C7wtHB258lquA86
Qm5K7NliP7h1cbXIYcxCac3tHaFk7ZNmk1Hu//tMSjyBtpxkFvNNULR7O5iTZgjA9i9W88ap8ida
AKJCugmzfKSTocQ/OcUuRcWdfimXBEfZKKc0NNMbiqxNHX8KVYAKQ96dvfkEkUb7+jhn66EfiszM
Cb2Zq6N0orkO2/sVyEyRssjlT85NTyKsrok60DOs4+vH35/Uf/GMr27gBO3qIX1v82WdE9u6q+hd
3dZvoE6/gAJeXeDkwLpUjZO1NS6girJPB5tG1VCi6W0FMZijQYL7wxtiup85TaDBP77Uk6N5X86Y
YAFeqprjTIZ+hFUH5/IalQHg7rcFEr9CXV5d8ARw6gas6NrCBZd0iVtsO8/FFY90Ar3WErWPbfQW
NvzmI54wFoF0VNExXFHH7BNN1j2Wj7S4dYB6Y5LHvx8jv/oKfaANkLsCecC/Xw/Svl46T7RkTjyU
TpElnCL26qyIUfYnhPZpj+3ojVHzy4nx4zVPHrBAmWVEj2uuqL+T5raI1M4fwmG3SV0Uyq6oQpkc
kahLrYPzsdj9/pHpW898Mvc9mAj7YHtme+fuNoCHPlA3dJ7rKvKasE/GGIx8pC+69OkPwqGJQQHs
ikfrPm/Dfyzg3vgNtBndePPNzXvyDVSTB+dejrtpWf7Z9VGd6rd4qV/gWa8ucfLCmbvYTgGzZZIb
K2yda4tl0WTu33itv1pufIoY160JLhRpJw/S81K6g9oe5FxDZt8cyb7WUZ4E1/bHJRq7cEydS2+H
tR/uAufavPcOODAWF+MbS/svpizDaQIoEhpzQHL7dfz9ALnXQ97kBWc2iBx58F826l4c2svxq1ga
J7f8jQG9pTqcrPSvLnjKAEOxnXXWggsWh/J+Po4JMMOovGsiF0YYN4WsMzKPArfxCbbd8eOckqRJ
LcBlF07o7oK3Np4NCH6NkeN28AX4BN8FwNqT8b0Gg7dQU5OvKqFtv2kusN+ENG2TPO3eAkt/dTWo
8xFa9dUCdKphLXNJ2tqZCShdzsMKwNzGQ0bZXfbJexDpW9PlF8sjyGO4KsAh+0h4D06erq69qqgU
Jwm7qu+/8hyRPLMPm2+lfSzesDf9PHOwMNrUp9CLA7E8Zd69tXS4dmon0W0eee45HPAJm94qRn4B
ODPEG29pm/BQbSEBr1dh0dnGRaXnYOpku/XAnpsXkof04GC2kKS7at2wfKG3v5+wPxOezteGfahO
HAZJ/KnHafByaC8yFNSbmoxG8ADv5d7b+SkOzPvfX+sX7zGALhftr6HBR7ucky+tKBZXdNnowkxQ
3CmPpqKY35m6eWPo/7yygyGAlNonWEuZdzryrb4pkHMg8ERqCLW8F/MFkLhwKW789o0n+nm1w6XQ
ZAALjIM8h1N22q3LEnVq4yaubs7Xan3IvPYtMfrG4L+eyBxMCwZgEPjYm/lJBVnA0G/xUrtJpeFI
3ivxKBYVueR9tt5XqxPP5BZGx/+JdxiA38ESunViPX2wGrkAY5M7uOj41K/whM88qbog7FHVmeDj
78fFr95iEDBwv4ixQC1+Mi54RSFobKmb9JAPs3xNVt86/P4SPw89+M18aPrRzQfOntMyfByLZQKX
4SZBb0LbyaPcLuJVPv7+Kr94kK2JDKNbqydkPZ2KFUo0GlEtrsJJF3cQvm2K+99fYittT0YDg+cW
NpVgI8ROp2tWTSrIbA6TN/9UzyDq2xU0Cz23ffLGlX71MOD3kMXN4O+Fiff1cgRaRtUtQ6YEye3U
ofkTq5vqjU3zF18LzJUEge7YpjBnT17YqJuGrJB3JjIH3jo81WSJ+sD8UQv8GT5z/cfr+SM25Ucb
9o+u7P/xl6v71Lz96qd+6xL/P2fzfpX988rmDQs1JugPQ+gnr/frho5fveHffumbw5v/C3+DyRHg
OIx+zA6+hfmvjBsETaIzDvr4bt78Tfn73eHtbdZutOSAQxN7CEqCbw5v9Npx8TsBYzDpov9K8E8c
3vBMno55yEJcJOWA+YWp6SeZAW2lFqqEebuw9Rl4fS/04HI6Y5186Kq5DN21KJJiS/8ArrTRKuNu
O12EwTxascPae4LQkNq1ULYL65EhTqQnXIcAhrLQH7gIuzJrw2pwLl3ftMnUAoFrrH5CaAOgm7Y6
tjzv4mXLL8kHx04Vz4Am2eOtPW9EX2+B1ilpH6/+oo5+qwDb90Bg6XisxiwVNBDJElRzGIzATvsa
uRSiWN9Xi3ysfFj5equLBEW1zCEcmACZcW+4Lgf+wULGSOhbzt7WfN9Ow7E3eMaVWjfTKPNw9q0H
pUk6WcP7MSse6TKnZVGdKRrENLD2xTTunZK/Y/DsqdZLnWk4LGt5X8/DMbCmXSNAq7Sl+8WYZ+iP
X4wnj4IAvW9590IXCqXKUrjvXGsRTqhILh5cDuwSORjDvgZ0jaAeUEgOiB1Z3RU+3pfVLPSMldN4
0yzcSqF0tUO/y+QOFpX8wps46kLWP1TjzPfQOTTRsuRfPDhLQ8ub3lG/mpCMMpVhTaQCGVufm3Y8
KunvxbzUsZ5Nm07cwhIhQWx4a5OH1ow/WdXyQdYCyotRIdvGc+5FUR9Bvty2PoB6odRH2pBj0819
2BOri0e3ecwn24pt1hhor5rjaFsBAAyHRYA51c6llbvriVMe7GCxdpL3bdy2mX90qGSRxTFwurVb
wcuDUIMLWIDxDNLKr66F7oC9kqpDxo6Cesqt37V4yojbWw6O6PPQWOrWsxygvpPeeY57xmr3Lpv5
EaEWUFxK44Ai8GU02KQ8lsLpIraxfHOfPU4LWGwNg2pIsQdE4IbGSHOs/EPWApJT65BOpPaPRd7N
50Xgq5TrxjrKXLqh8ID6m83l0U/TI1DYYLf4JU3mukOIkk+HqAPwF3dCyWRayi+VgQG8lVVKbDWG
XC8XOZfvajYgG6Wc43HQx9Hq3zeaXgHrvM5t/hHTZbesTtJM5ODz9ayc8XaMLZqwzJBk442fPYMI
H1kFS+QW+GZreQkCHLEfTvaRe/U14pb0wdP9jepbFQ1O/Wki9GPrVQ8oUdvQCJDnLSyOkR4bsNig
ayIGqPasdcYltGUX07w5Gl8PmxlpRZBN834a8GI0lAycyjRHNhBf5sS0EgSwOStVdtGbnkPAYp03
UhzHuY7JBGd4ia1uIepoBv+zxeTBMs0BrE5qY6Wxp+VitPiDGZG61c87MGb7srUv2Axws2vvuRHn
3aQPuQvshrv7yXcO0wjUmGk7GvM6Hm0dq6wBYz/uliE756JPiVJRs9hHiC/2tCDJrLNr2ICuMgDO
odcPcUbkNXXYznUZKDvryUiWh12joYEiN4x26eTYEVHDrhzyo9U4wPTrK70A0/BIH42GPYJFvebS
Bsq7Y1dLKWQ4VvoxwKwLK9pcA1kXSW899rMwoctahBm5wGLUlmuT5QdDizWe+fAlV/lxImqH+KIP
5YxaZ1UvYwdYsQimHXLFQAUZi4Skmz8gqWrfdtUEsNm/yOzmhsx0jnpFrMRvczAidsmvdC+vS7Xo
uDTwcUhm1gvarMdxqt/x2nqvAvqlLPOjtw77NSjORFOvWJin3dIgpqesssu8dg9d37LQgkFZeutx
nqsEaUEY0OzWVuqC2ObOUdOz7sr7ZrUvq4HtKjvoQ9PYh7xYoAcnUFowOJwdqFm78ui4GSDZhd5Z
Lj3C2ZhaDNT0WsF0OhY7InkIMu05IF4yZUPqjXxHpQuep6g/l2v2zi3yO79cPxEGmQbCcxC6JiYM
2HnTUHp4n4vpQfQMNxIZRElgCQS0yZ3V6s+81dD8dBi0XeXc2Bj1cdvY80PTgAphiKuDXKD1ENCm
VOwJ/UUGSkSVB/XFqIdHOCLZ9eQKOLkssoY4irUXwThXl5ZUVjyMNg9liZVUmJlftI78IPtyvB+h
DrOC+VFY07vcmMu54FHZyIg7y1U2kTnUW1wWFkMWBUv74Wsx8o9qs99WXa/qs7+quP8Hsnn+tmjD
0RRoH45VLup0xPND9fq7Au57r8fwCUKQ7nvv2j8TAH/+sD8LOyQUcmSTIkABLlwP/QBwsPpW2BE0
rQ2QZ7j1AACosdV83wo7RFKjUyI6InKILMGM4O6+FXbsX1B7brnkkOH98YHfIoxeVeHIbvzzv1+F
F9rb0fX1YQbAlLvl4sIp68G3/vqIMdnwJIsVsknwjWpfCRcZY7Nj74NlnKEHaM4dgekVyMWF4C5z
2iujBy/1ajmEZsQWW5isDIvVPysW/70/UBrnVg69jNuUSd7mbeQt44q9FbJ0ykfrnPDlrpXIspPd
pxZIa7hieUNwIDurRelf66p9YTz3zmroHGKlsiewb13UE3gIkdl3tCH4icu2S0vNDiRDEeCy8Ytw
xLHtTNS6/dlCsl1QBHnYNzZPutq3Qi6sHR3kdW2mNbJHOESc1nfBSHo65LUkYT72x5VWWZj10xAu
TTVfEeUGIkTaBnmSqoWOIShFXNnkrscSEje24JGiYk0pr78stBORBGqkTA+DnrJRGTHPSopuuPWK
Ctu9hqhu6EsnKnICg0VB1bHIoDjIBWNhi6SxPTCYYVdNJk/dBnUPBHHhuAwXc+WZULr1QyUqL9E0
MBAg8TZeQdKlzux9CBQw+iHLl5t1MXfjVLW7hhrIXjvcFzQESZbXUFZPLb2Ecwh2zMZiO9aTz9y0
eWzmXkWmNzpaJr8K1eL4UVfUN0gmgxag8w7ZjMxIa+pRtw8QMQxYpdO6zj44egxtkO3RSJYL6a8X
drt+aCjSIithhWVv4/anuY/82vSJWshD2as7yAFVTGkFOVE93ramdSNhzaCOsvysROYTBI0ZpMK5
CS3qisgfls8L5QekAkHFzD03wj65IFsFNUfdCMCcA+cJjG5RPjZ702hEwdUFCfsiL8+GOju6vVtH
rPJfPKNfOgyvsDTVfVtB4IOcyA/zKs9pi10nhwyPYwPAmAxnnLIhZbzVar2lQ3vXel0ZL1kHFhkN
8kJbdJtzBdGbTV1im+3NmgaDJQ/Syp0Ycwm3NjvV3UQQTAdKbo/Ldw9W7zpliFMT4kNQP6Gc5tGA
rzA2re8AIOvpLTPVu97zynNT9o8ya1ikcItLIPt4Gryj9KbyQHJA5qadCkgrZhLluQ+P00Iemeh2
ua6n/eT471zNrvyc35bZesU9kTo62JF+iTu3TByDtzo62DHVjmU8ERVoehQzpRqfAQoe5tZlW4l3
K4c+dUcFTIDjk82uKhAsupKgi/WYj6FbZ1lkOQQindy+tjVQqWoOgOoEOT3L1nU6w4kUgp5mFLs2
Q1leV8uRTtONVt2ByGoNxRKoiIzLgVdZHlbWArgVVGVUl9kQlv7sPTQZSvFFO3Pik86LadXgy8lx
r1p8gKCLx51dOnEu2mm/CN8/VItSL6wze4Bb4x0ORw+qoEFEvL6MCkvcQ6XaRZaWH5RdBPAtVrew
A0ChqwgP+9VcQPK310t7K7WJ+MzSbhRTPBC7wQkF1b6oLRWujRwSs4hbFwUoFMCQIXrZdLNyJG+M
JIKGDro2ZCuFU7vcSzldIrT1aGExDzHFDeQLKyg2T02xFZRQp8j6rSSA7cR/upwDkkIWNiwiSIPb
No4f7QDfNdpeeAGR51V9Nb03cZ38h+TZPwNhG/71/WInRNN3ebYXsrDbdQ9IdLq2wsMU+SGJXsuz
//Oqlf8rMSJ06NqAm7/PA9wawfxtk4s/IKM/P+M7ZGT7iNQCNAS36h/Jf39WFkhMBpYHqgREBqw8
X3Gh75UF8P+vNY8HIT+Qpu+VBVIGUQbA/QpF/BYR4PwTyAiT/XQoUtwYoCLksoPR/ho/+ONQxDHd
RlJrI5OR2gB6xIfAHatdoGQer5nMo8HYd76gH3kOrkppoCk44Z359XjRL1D+Qc9330EbF4sOEzcr
9EvNkabrLe51W+MTaV29IwsU6la77HJSX0ACcVws9bj2zovphn2zzl+MXD/7ZXEYefVk/O4GIqYv
jmvFyE6+sztVRQWxlrRtvIuuxvm1EHYZDzn2kLIzZkfLrsed18EeZIrvRqwXAqwlf+lzaDAXG+vf
bOz7ta2DpCmw9Abi4IrhnOSwK2O/ftZFvwPoeiDl9KwqfskcZwzNMvv7aeAMyw550u6CBU96QKV0
9b4i7ReC3SKx0aIzgowPa1NZX7gKEi3bEjfcnnZIN46kqq9Lr4aG2N272ZLysT6TXb6HMAqRsyh+
eG0OSixnJPM/rkuRh4PGYiUpv6l7H/YYHc72dV4WZw5DZNkonX3dZBdW7UxR6ZVHu9BXTls+e0sJ
SKlYXzxiP2bKQaCgO3xiNTJZt6zSouqQ1qjkJ8sdDwN1OqTj6tTl2Z3b4EEyOSVU00sNqzjCgAvz
ibqWwo40e/EC00zEOSK1Jnx2qBsyhdksIDZDRGrKyECQXgrZIrPmMqZiGiO7dKtwZd69b3mwwmVW
6q76XnhzGxXzsR8A0jTuXtMMyWgaxyep1ngMZmi6NDR/Fdefe6j1I7JSmJCgGZ4Me3Gd/MI26mFw
bYZdSOwGd34sAuehLDqkzXpRrnQTtbW9q8ruQefO3rdccMWQUkpR7YTmT8IFwrIIFyNF9u/4YPlR
X5TPrvQZyo21SCY1XrYdf7fwdd/j2Nqx9bHUXtzkOJCv4hzj8VoVZg8Q8oorCFpUtoNf5IIj2Rjp
asgBIZCUpguisdU8QDRpdbh64XwUnSm2Iuy95OPTqCSEkY0NpTtytocJJV2F5G3bgpKisrr5mqyI
5S4NrZ4Nulgdl8b/ALkDcKfCSZwMqn2oCfhZs/bI4W2yuJyd915g7VaVx0Mm349t/ULm+tKv9Xk/
qj2dTR56bX4tVX6/CuQTzwxnfr9znqZx+iIyGrdeJtIqs27mid7xdT023nxwisU+DDO0pe6iH3u2
pdX4NqyVDgDdvm2vnEu7a4YQx6WjMzif+96+yZSX+Ly/hccFh3Kx3HeFmzIj00xPcAq27UOGWvJT
1TnWHmTk0ocMmcUAJmbIeRdJoMe3l2tEaDRdHEwGmVmeEkc5N/uucyRA0Qo2It2YBocDAR2s/d40
dRB7M5QaFdwQmrKYld79MCuIjcQFC4YLMk+pXCFIV5m86IG8oYb6CDEh248EsQQLoHIhTJGYAkhV
v9UubZs0jYQkkZEiJEN2Wbh8P1RDe96REf5SBYHdZDJ5QO6p2pu1RN3p033nlHe0LiCb9JA73Jmq
h6YLOXPEPwfWe8UQ4H0Y18pDUciLYk8zNaQUCbqRLjN79/+Rgv9YL4ONrfz7zfvf1vHpR04I2+fW
AGH7pe84AM7+oPd9tHWEushH4fYdB8DPw3AGjQzyk/Az33EAsDg2NlFEO20dEBD9++NujW1/s51T
zEsPnOc/2a3dXxSOoLVdD/sY5AEIWz2p5XIKZXsN3TeMUNJPjdFwdo4K4YswHoyzPmcis0PpQ1ZI
4GbZ+cZbrmSrAX4v5FBXwLsEm8fzsVJpmfkixDj95FjzM3Gqc4uLJ5bn2CoY/BS1kzq5uYV14BAA
NAml4C/cRt65sQFc8lldrePwPNRSRZ1eM1To/k1Z82uf9pedmkechRBT7Sx+dhjYfCOYNV0uWfNS
5kUTssAMSGWHxS2Q0wG+vDMq+8uGd/feKG9KR1wAOc/DvFzhk8nEfmHtAbH6SECwvXsV9HGfZ3cL
D25dudrQxXHIYokRMY5sDUxugT4UajqKNcvjtvLKvYXz0JFYAwubLjj3vTw4wO6GDgE1r9KFTHc4
G0iY6GYZQaYsEaSP0qUKAJuOvA0ixWCuKyVw1Y5lWdi48orVDKGaQVkk0mI8RejXJ4AidSoQR360
2FDsW752YeuWoJ8CIfeGtOg2MZL+kWZzA1I607dAN6/rHCEL1bheThzS7aVrbnjhgDWwXH42lysL
AxiMotaH88LlbYU1M/jSjVWK4PDbRvVwfBQm7b3ictIzDYVlnbsIqYoKmX3sR8gE87kCDgHbUezX
MIl4pPuc5/wCyRlLaA30EZXFOy65ANjcHl0y4CgcpKREpm7R1TK2GM1i7md2PCv9Hj6UVNr0pkNr
jGiy2OUwz4CZVseHBcTNd3Kl70Z7HCDz73HWMAQScUHtyIZbAJnvwfW8FD3kivk1dwwJ3XxKfUs9
4wQ4RgUMAmHpEBFbAwaWq6EsNM25oig5faRcoqYJ6nixU8v4SKyqABhXlVtccOPEmY+8eDMEK9pH
LFi2RYCFeLWcyGrBc1mkMxi2roZs0kxxn8k5gpD+oh9gkfPkhAqgm9HBoAnOpzW4d+ehj2AHABlX
jsu1DZfRWSNdSAFLFGRop0COZOIe3InKvAzg7yJrzdBPA2n/XR40uE9K00V5eUoYsibg6XTh4EOb
h6y2sDkGdejjxTYOhWozt/fKXZ87q1ujkvlJRoJUduKgpQ3ce20elaFn0Fy/g6Xu44QjarzquYn6
MtsNtpVUQ/WFsf5G1K6B9rvadyWBgcHPwyxA9kmdqfMe1A2Q9UFGa21gSbBEH00iqEB60gZVDv1M
qGgSr/G7WBXIVaxkqeF3GuGFkSW6CoAXybAyhpkXiCjo1iuvNnI/Oo6bDhbINNUFMva1HkJWBujc
wHuyg5wQE6b3nuSSPedDA6P1mjchTKnNwemypwEHBthT7m2bPQ8BVH6qE9OeY/24Qjjv57VDIW0y
735pi0sKW8yZ7OsJoX0ICVwhetD+qjEb8k+IhN2NPd5oD7MIqk7W7HQfAFnsuYmhyMAuHTQqmi0K
PxThMNcWBcLoVnHp1cH6sBIIPCffrRO0cOmSDmRmyGZwSpBlPUDyakXd4MGCtTXPgPzrrFUwdIk8
P/hjmc6DOe+h8ztmi7SjMpt2eZ3d19N0aJruS93ojxazX1ZINjCVl5AuTQwfjLexTUXiZTBcgFRq
wY7CY4vmIXNohhouFtgQENqFQ5JH0X5EwbEYNarFn2DgjUybmQ+ZsShqo64O7Ya9VCO/y0HZxV1J
EfTU2fimcms6QJZ0U+btZ98K7r3KKmMO1VUIhs6KkDkXRJZiK5xwaohKe4Hascbn0VnU4IjZIwcT
HKGzBoYQ2iCco88EggNn1P6itrE6uuoqqHIvHTBSFFVDOGZ1C5wI1Kgy8lwNDhzAFM/B3CtpI32Y
b/gkONmjZLDL5UV5E/Swk8wbmok6F7jmhnAWVOTADcnnEenGu3HDQdFghlxmKIAjVPheHPg9zjal
0inVvNnllYlhAXuGjmm+YBvEyjL2wWygq9rgV7UBseUGycJK8TBtIC3tFVoeAbbtON2VG5C7bJBu
s4G7VgGYt0Y0ABZZrY6aLvC42RmNdE5sOHM3J7EG4vlDDfILcH/bsk+gfUiZ0d9o6zJNsae/xoL+
17kCvl/yxBXwd5J5NNaI3pbM/0JfvHkQvl/tpGb5bgnQMUl/tgT8B6IhfwGvvbriJkD+QdF86npA
1k/6p+sBXyNi2t/0IGy6u999hye6vP9d3pW/3rF3wg/9rXflPw/P+6/HPn47HmB0/f2ZIgTPKMdP
f3U13jDAH37x+7kCqqy/2nggCebHc4WPEHV40tGfZlOgQ9P1HQX0PejRkZsAbA499X48VmyGLAeh
YGhpBoLR+yfHCkCOP41fBAkRL4CxCzeCVOzXE4YtwwTTHl0gj2FFWo6WHfIGCjJY4ZNaN0iyy647
bd0soF0yz4UEbBbPi1vfDDWFv9eeEC8LzqYLkGzrg8XBQH0BjGhHc19UoR7XNVyqQoXzRvz4q8ci
DxUfx74SIQ7modpoIsFGEw2TvcS9nbn4e6lif1o/NVJfSQtq2rrFNrqAe/JWf4prbM3x2ikXNd58
S8ehShASqWIBBkuCyTKF2ycAxlFubjSXg/Qv7G/qcgUD1q7kohnXi3WjxlxwZMuafwSg6EcMhQaY
RdQqo8ROpbGTafRIS/S2wdkZaMetOuLb5seceQ4dE5yv28ZYFgHbgT+FJHcp3/fumo4jLMkZNtPG
1Ogi1QJTmBRxQ3/bc3ON3XeT8kV5gHtYCli3/W2XZtiuK2zbBVE31raPM3w80EXs7bmzyLjGdo/s
nhdwZvg8Hz7vEk7Xj3qrDkB7gL6ChiMUM7QTwGktyNnQmUksbYYzDS4EYrZKDDIqkIMB2+GUjc9o
50RClpdTtJpCXk941x/oVNY6bJkno6xmHB/v6cOUoeZ1BnOwconUiSY78+Wy43PjRYVQPIRHf4R/
2t5xAYwmGGuwxmN/38/QVEl0ujubdc8P2iIqWiTeJFJdHCj9INZHBoSNyACYfIEvz4g48R+4u8AM
bRfv+kEHR2EPMl4gf6Ygouk7pCD2Sb6gv9hk3PJ8CtzrbASR7TYU6h9oXHy3O2tK8ty5/p3n6eK6
Bbl5YwKVXQ1t8SwrcFirJzWu13nnZcYhPilsL6VLT/N0GoruGUzBh9YezuBAWkN77O3dmNMbv7fM
vZWtEsUbkDUXzqizYiyQoTvNFtIdujJcZg+WYh6tAsqrAdxdaC/WJ8HrBzj+jhaa5WGEuQ14qCL4
CGkJT8vegaOdNx7oV2c9c3LNUYKsy0eY6T+wKfhUGuTC1B1OWmYCBDb4e5WVn2tomUJS4bqV2Eys
xfxQj8TDCICOTNesjjyrdK/9wUFBKxqcHwvd/2H4+Efbwl9Sk/9SguE/F/FNzP33q//503/7t1o/
5fLpk/gVtLT99jciaOsOhf4ckADjn9C8f98C/OBfwJN8yPqRbI9sic2B9X0LgMKEkC39cQt881E8
fZOYBGidyRHrRSEh9hmC//7JHvBVQP6qhNkAJQYlMqEOQqNOLSc/dIfCvgMXA5CXry2iqrqublB8
9/d5Df2EbbvWYXIztPXg5v2MPC0IIXHM7yDBC+H45ylS4+ZoGhmWIt5dm8Wd09Z2nWt3LbUTloN/
lrMRp12cypMSHEC0NAAbPFsMB0zG4Zz9O3tnkh25tV7rqdwJQAt10QUQJSMYDNZkByuZyURdHNQ4
c3LjrTeEO7H3IW1dpWRdrye7Z7utZFCMCJzzF3t/W1GDtkKOUU9WjbF9DZwiRDIHdlHkGx2rRSgr
yDmNKfSNSUTfxVNMsdEYQ5+ctnsDvGGHP32of1Kir/XiH98bgjAsnnnP5G3iIv65nuxxVv3XAql+
xDP8u99I0oHDsJHV3B8/jd/HNnW7fPdfiG3yCLtASs780lzrgp8K5f9sbBPpqn/yDqKfYmVJFcQT
wJL151+0dHz923ZuNhH7E9+MgIRkeX3QZXWNFWXPfg4uicsVOaseBQMQqUBvpicLLKiyeF9xMa+7
seLBjMXT1PZPrrM8GjM7MtZqj85KVsos4UAbGB1kIM6yWVqqFkNFu954b5AG6IfhCE25+W1cqoMm
JRYaa9/IAaH1KDZ2321cvTzWuRYfB93ykza/YeKBSrK97wb9jIjFPukChoitqsYhjXPUuL8Rm9zW
Oo7ZUnE4W5A85gXs5Mpvov6IX3QvagLmYzkW/XI8WlGbXWtLV59dXT5IvARhUVr3LGGfh0zRb6Tr
Gph7mughcZYlMKdWnqw0TS+xCbpMcQ5Zx1yPa/57bHMjR6m96dXJ3NnVVLOmM/ujY+dlGPXepcwI
CZVjH1QGhVLbQPuIzOWRAq/A32OapyStx3PkxjuvYGur5bN2aVppBVWq78omM/061oSvjvZ7q83j
bVO0+t5c5HyjJoLnsOmtLVVZkHvls5aYYJYgnUnBGAYRtxEs68SuX8PllnGwniw0KuHilV9jcqC+
gho2gmHOhmsFAOTLYGnxRhPKoejjPUcKH4E0Nd/L5PkHo0pzJZIer6tP4Fl0H3QYZRv8rp3eGfHD
yNbZj0fwJLK1vJNiOuvkCynUIIfXlkmxLy1DvTV1kHCRVLTnItXa24Ks4hBGGum6cz2+iByIL03/
vvaq56xxX7LOMILIVjAze+2AiMwMGGTYYZ/kLWGVrDyVHpl2B0guTaydLJVQQePFNCx9Rp3PWsvT
wMqRp6nn6SkbjJ1pSdbM6XYmPjUoFKD3GsyzoMQO5U+GQyBneYBdvBt7M5wkwRwFToA+Qr/PLgzp
KkvDqNW3TZE+NF1JKDAa5hAOtecrEVMcMibRusxRBR2NFF5ZO3lQZsbVnaovFgT1QG1KTpK+OZbz
qG6HPM+A0C32o+dKgAod6ymFKZ7fWVrHgE0pw7ZJs4tsyIVVFOtG6dhMexPzTIdMV3NUiZjI+SBK
02R1llRFaJszvvtq+dr3yItK/TI73W5Mor0ymzd6HF3NloFKKmExOS2vatUAsarYYphrdOiseQ8D
LV0pOZoQbJ6b91Jar8ZYHGIPVrQ9lkQ8OFO1NZT2iKXhhPapD40KIjzvIVj4abwuY83xUcJK1g2C
ipE3bTzUevU4n4wmektkcclmJn+xot0rDtwNXqZujRy5mpZD/43jkKL2OWmGVzG4twvvMbJ+UYSe
iVbaKaQBmK7bSbV7gmRxYM5fbxfdWNhoFP2Oy6jZjFyy4Wxkl9EZj8KcmfNFBYr5hKeJgIBhs5K8
mI23Ym/myVd1icNWyM1SDiddXyLE7x42yUoR5wQnOut5LUxckllUa+fo6bbLlX1d8ecqdcvD1XTi
Y56z6GV2IJLEKfp8PDPVp1cq42vPXP3g0BZsflyKf6n0+x+mR/61sWe68s9rwk3x93/50v3tLv37
//mzknCV7v46FdB+oeRyKLm4eolBt2i7f9s2riZW9oz/tm6kJPm1JPR+YZ5GCemyWSS0dmXJ/lYS
og9eg6ZQC//ITP9LJeGP3L3fVSGGRXQkEFFL1fidPyLVfyoPUmHxQJA7u6H/O3lll4bDkMX7CIdV
ACNHDajcIuhvzlEftHLnGCDYUNR+1MBuQ1cbcZhl3r3mjnOQFss+TdZebdjnS33TCC3h2nOe4sV8
XTp32sL7ow9VZHLNxwkdJ1g3grE7b6NWtkMWun2EraExR9DTUKvtb65I3vMcsiU8MNK9Za7vwJAO
odZZ1cZl4nLsE4LwpqbmkOnYZJXOe2zX+b6JBprV0iKwWZvN90HIhCge7y6JWTHY+i3OuMd+0tAb
x/GtbEskCgNnYkUcegQrqe7i83rPwVqycRR01ofOgoMjs7uBA3XRiuHQx3rHHCQToZsn6tNommcl
mhAd2tVOGzXfBYHAc99/s6IpZ2k5J6wvlfum6l/JXv1eyOJEZLyJ2cjZjR5r1LyIWzBc43syxEzb
M2MK2qTqgOXJrwZNu2v3zySdKTd4Rdjx5HN5rgqmEk3vfS9QD98LL3+KiumUs9HynUa5Qzjl7QED
lHD8XIP3WEZoTgtE4lryMDnNG188gWgLmtgSqw38KAy65TLjriONuVwzmse1w09T53a2ta9xif0h
EWzvmkpDO+tqxyGuTlZdfggYaDu7VT3onDG58jmiqN56Ubr0i5qt4mJGIXWBREy32YIqNUyssTIO
VWmjpoqq1TVXJ2FSiQmpVfFhdLPJpaWkG5k1zSGZXOfeHYwVyuhA2xoQgHIhv5hm/Db2NZA7NqEt
CbZoU5Rt72rXgjwtd9JP7WRsF6vZexZLRFt5pcyH3qmFxphvDMZQjlq/JXVyX8nuovXpO/ZbQhcc
9SSN/qaZlK96bD+lVrati0xFGle/O13zyXZip0pwBGgMXoVs0SaVn72lHaqqfdCdeqTCQEXvxdc8
ip7cYsmD1FLQDVkbc5CoSrJbe4TqydLY8RnN0PdYogu8YnxSI/aVWDG/SDhiAeHyd9grKV2S5pRq
9gMTmZdZKjeaKI+p7YR2LHa1UZ2zztzHKQmUyYRqt9DbcwYgsyrZbizOyAI6kr7QFzN0cmpfy7ws
ItkSgXZbTd7VTZM7O6Y6cSZWlF0HlbusPN8o8BOwmCM0a+S2jNqTV82vJgtBn6HDcXTTLdD7jXSj
+zojjWMRl6p0NhWGM2eU71EmDnmMEipKzk1Ub3V1eEiT6qzk7d41+u9ezWgodtOz5873ZS8V0rpM
OKj8iD0o+26JniIeId2lqLSco6iiGwifhzotwSqxzMpRWxnDoRPzrePOF28FuWVGfCyk+QX63TZb
zZC/Qd1IX8nXin83ll0eGkJpghlh/lRZKgMthVVfepo9jD6V653TqdgWdvNSuAVBsMO6hlv5bz28
vKBWdJbJoLb9dOgbIHuYbIve/doY5nsXixtthgonqvo8y+G+lf0/wHCmwE3A0nqaxHnRkdKRdu+r
JIzson55AKx5EAuGMBVbrxiQKSGeZi3f/pD3q5e2W/bZuj5va+P0AyOX98q3cijPdRtnvrCz67AK
C38g5RBjAeFVIKxw3QV23JyFOt/HybJLsuR1QRWhWMVBFkMT4hh88Gaoys2QHbVM/2xj9a2aFtQV
6pfCKkig/yN2jtd6BUrwlAzFbcaOfXCiO4iX33BAXobJequ69FtH+sHGdgAqanVBEJulv+F4faMX
2EarWN6w7TMalO/6Yp+gTaIDQVqAlQxRHVNsf4wJ3oqnfm+Z3baz8rMGn7CW7uQ3rbM3bTB/QmdD
uBT7WdSwJOfq0Vyxdqrb3ZoDlkfFPqTSO/wg3LFqRJ6vLVgG2S0ivWBHqEX3lVV9NG7Wr+bUVwzN
oPiM7MlpkYQ4MxS9eM1V5BnFSZYivkx63J5LoldvatNReJs0uD+IeI2jPC04FI7N3Ff4fKlhC3jt
19FUHNPvya1f9Qn/IOVNks9LcypUCjnrTLNombVrRRrCuuZo1Ss7iFMJ/3ZebQmcHn7R1Gh2EfsE
7qiOJ3LnP0wx60yerQlstPNlHvElqojVwirFWm3GxDMVltH/K2rsL5WD/60ngQ4zi39e9YVfsi8f
f/+/1Z/py/jB3yo+ZmvUZ8hr+KqudrbfCj4ybB0QASpRiIxkqOp+K/hsVgHsgZgArmayn2aA1IJ4
NIh0p0zTddX5K/Uev+yPUxoEJLqNlA0zG6/7x3GQ0U1TFTuFvmG7f9SW+ahWw5ZZ360Ccvxtok/7
aurZZ+IijOCYhUixaYYrqpHbXr+LOvzwYHurMiJnjP5YHUKlOytZ/zhNrEXK9MIWYGPML7B0fZsp
uFt/Ld1m62ISWcjKbXcJt1aiPqiZHSZrfqAuw8bJSE2JXvT5ScyUkPLJzoeg6BwKFZYQ4jO3EQub
cO4j5capSABPxDZzxK0awYG0k7PhJqeoolCT756mvZHEgDIo9WWG18agp2/a0LA8vKP8bTWWMbpT
omLCKcX5OqZ3iTccR3xLlmtvTOexHdxTXBb7ZdUUxMnOzJQPvYwOHPdQSF3fzfT9wB0AcRvFkR4o
5UU1k102Q/GsW9iNJZof6ON1HFozxlnjdqKSYgCzyZJ3g6rR9dJwrHtkIeXRXMhQt0WwlgNw7K8J
v4AJVzAVxT5BTqKq495AWwOBfYue6jDA9XUxuGoK/5RbcK43CQOkucYTnUX3RQ1lvTg6ogoKHTU7
TqAFTH5V5AfGKmHbzyFccs5CuZkc75AuvDoDgUEKBhRR84rqFVwtajL00jdpvHwtIK8xHl6db/Gn
YecXvNxh04D9X9QLkjtqYPUy68u1grsu8s/BGljNaMhb1OM64JXZU4Wrl3TaPdjwoKJSr8ne0RPb
NxrlYFWAtePsCDIStRt6Z+QlCNd39kzAc6XcVio2weYc2VjVh+zeE0Y4DprfW/F+THnnVn8A4HOj
xjoQiQPWd+yI17aWh0wCUCVhdZ0hLR7avPmYVE8pGBqo6q9msmfvx2rv1EZY03HHQYlemEp7kYKV
LA+F9dBA4p/wMee54UPAP3oD8bdTtbHjeJOTfKuw0GqtGnt0sTeiDxxAQeYqK9396PTRGwpw1pkN
Kk4OdS1CDzkwVLJCqBGBTQ563nxZhBpC3N45aXKjo+oykvqY5ukDbBmKM+Pck1PaOq9CmX3hREeR
fV+cDkM3mksE61TmfSyuGSa0MjJum4omQuruSaWbIbPbt7V0z7/nq2bBCXhTiaZYBdm5zDde4gYJ
9NskUe64cF7ceQo7jyKk0J7XGtAV6Dg6K0zt5DVp2qcUXZ3eYAqP9129PI+quEpNMGyEHhClp1bH
Y+SoPh1moNnY5N1jPyRbrdFuW0IXzPUVmzQQLPgqa970yZPZfg7tsJlXaypEvEGJAkuP907c7pk9
PViGfBuWhWdsVu6FIp/aor2MgiOptZ8y0eQMxexvYnRHX0zzo06jCn1iQESuHfM+PZUS45ORvMUV
r4EfbmeI4oNRYajpmQyYs3JEaXCwDOas7eNQ6X4GUmoZ0I7qePHaOehmpkALx0yT7nRPwLDPN4pz
rih49U4/xbLFXxJth4h330uLjYwclhfyrVKKbOcyQgLlHRpJtV3iMjDKeC9grhcVJsDcfJlTFpWV
eqPAax9cOtJ+CuEl3JsDHP1MfhRdcpjE/FQq1VPuiFDtXL8fm9AZ2s4vVSeceoCMS3kf48mr6i6w
NGMn3Ws7vtrKtKklbS9+3Mysjnqisom1A62xnr3cCAUGjDHRWRYuNyNbXS6rbc3WHrVh4Yt2+jor
rIENFvMbzYkWOj2BAg43yTR+w1I7h62KajBvl13VlWyyCyT1mgKYWWNHL2YC6+b3OG20IHHR1pPt
cLf0mq/GfJR0pZ4utvVS7moKK6fyMPDVVGHqnTpGQUUR6M5njlFKmtzcFKKP/aFId5mWb2Amcc49
EQwAAt3h59RAGSJaHvIhSh0KyQ8GdRzZ0UYyjOGhq5ePZBpAQDvHeSYQl30BN9Y5Xlg+TwWBQLnJ
6VK8xol7qadhl0PZdRx5IBrnxs3ycClFALbDB2WT+ElkP7ftO6wYPKVYqFz1yc3tuybeSwpDt8RC
UXbbso63hBuEFfxcIZ1D3Ap46/0V5vPjrBePABE5H9swFnujN7+W43BXNU89X9G0MsJ0nnfMaJi8
6PsowzFotrfzXMKSHxgBoiTsqiuA7x1yEh/5eJD1X2doZwu3k9YCgVATOAVslkvcTPGr2qf4iqg7
zTfKyk1qmAypzTBK512rVEHb0wOxuiuQhUqcFpOD/7qtA1lmF7MZ/cUAAEOeiitW0H//LtEKdsxM
AXTv3di8ASVJBwb782KYV9P5Mjhc9cPITADzQ1/uGz6D3Gb3PgyBDUPFSZIAfJffjlkgwYHHE4Yt
9cngGDVLeyPkZ6ZVPnm/jOKpngd7X9p5oAn9LHIcMnpDK+fQIHAK1nJ6LHue/CWVXyD13Ec6s6ES
uXcfjXva1TBD1jvUPd/rmL525K1sGuqVxgv00d1EWYl2wsYJHoVw1o46SuOhUbhPzCAhWgWcui+8
Y0MrmSXMZrRlOzMclk6HqLGgqVhEkKjTCXMJkCIRKPpbPNTb2UZh6nb3EodXlhA0n3pHlaZeJu9T
9TpOxo2RNWEVdUytn2JHR2N6J9sq1BoobwkfMRb5VXUj+nmjJXkg8MSkVRV4iPVn/dkRc4DGZBt5
H513lMaN0nqnuM8PBR1NaWm3blocKqZrjX23oL2JInU7mWxwo9XEd5YqLnDLOaj9zDedO43RCvaC
q7bg/R3zLcDwQHXzFyOVh1mom4GdWR1nAVUsdyAWuvhZ6wHl5GhRam+vRYTaG9NezbFM29F1TNcd
ECApfdfFbIfie49Qc2VxgwqqUpbeAXs68MTgTjMOps0FUj8mGb9aS4KFbxjAAd7zOjBWyLrxbnnJ
vvNsKDXFqWzafVNodx4FZS2d/WLgxjMIIlVZQ3naxCoQtSpgAhHPGw+99dKlj4yVti6EgYWQtgkM
FVkozB3qjRfx2QGzARu3K3onTCu5LWPrWDX6y7jot23RPyq2FiKS8ZcsvkmL4twrMaOQ8Txn+bkQ
6c6Nx/u/PmX/79lW2bZBehO9zH/QVKUYSuFA/e0WfQU4j+Ln7uofP/+rwML7BZ0cHFtYHas5598a
K1y23uq+QdSmAvb48Z9+bazcX2imILKRy8asHf/Bz5N0VPoOX2HdhduGcu+vdFYMy//YWem8Oi2f
RXKfyovy//fz/tsBd9E2TjFsBjU+OqV6U0LuN6luNKRuWikRf5vfGs0+zssr7lcKH/oidzg0XBPl
wKEunZ2mtVx8ANfW6r0oGUn0DIwhpzSbqZIvkakcvYhwhPgguV7b7jFdmpco7t+kSTqFYn+oefam
jC4TRc8KkWNQo7VPY6Lsc0Z0LGJ9Mdc7Zex2rg3IcizN7TTGzNeX6dZoccB00QKWQT1OtXpnONll
qGBPK05zZ2H7W92WLSPc4VqMKfOZgkGGG/M6IBOoL82bGjuGENrRxFE69/1ulDCBJvYHDTSlKHHn
0GrkU8+5pPTEc+cx2ZzKacKNQywFdSIWo7wNzLFjYBuFaVs+5Oa4MagMLHmqSzJcLtZE1VVq5Ff1
1k6lM1qqt8nRHmvh+msXIWtckTWME+HJnQA4xRpvW+notXTr1cudN3dUdqqeTDgMvH3fdIe6dC/p
VN3Y+ZeEusR1vkliCq4qHIxDRVzW4pLhk6rpDm1D4ndjffKU8TwMD92IsCCPzuvmx691UinmnMoP
w61fq9Hewjbz1w+K/5nruBXW88/PkE3xt4fP9OPPBLrrD/56eLi/OHjD2XYxATHMH+6+3w4QzPks
3DgKXBXr308C3RXfaCDOXRW4a57kz+eHBfJx3cQBXka+9ZfODwrrf3d+8PjgsEYMxuIFudfvzw8J
UAuOuGw3qep9FVV1alx9T7DaN52gtm3BdQxLrHhBIuUdMs3Kg0rT5LWI2EMoI5YNSv87y11e0zKn
rWDQFLQcMyG/KNlaytQenAR5TLSM2l2UqfEurakRFTLSfHqUF08OJ/7+R8uYngBAv84uDqM+rZXb
KS6A8JWdigUabo7Bgp+F3o1kSE97ucty89Ik802NIEBYeh6Oq0ZgiBzUAqtuYFJMwndXLYElmQA4
g3KNkBlUiWL4PcE+N6k9PFppp/hdjkSApgW2y6pSALfI3zgr9mMaV9mmTvE/xXNz1VZ9g70qHdxU
fNFz6wrdgH+5qiHsVReBegKDPdZKX66qiXzVT4hVSSGQVJSLsSU47GSvWovGAkFoJXiOx1Ldoo0I
4XjuXAQaseGG0YQn0hsMirhmRobplWmgI+yonHKvKuNWQ/DRFjawPUMPWpPeTRj5c7SqQ5Dlhraw
d/ncbDPJWwwOHBOxQAM6ruqSgQKepDxCDKzxOMeee0M6GdJdHY1FGnMOdkOrnmrTqLZN6lLRuwy5
LS2aAUCuAW3dVIiTwPfnC2RSMPQIDHLmpA7MhUtkJK4NrpKEHzlflNR7cHSgi2ovAR7ZEZY0tXlr
TN5TJDgHYH3xTcJGZ6ORQRB0lTZtm77GaJlBOBxVY88HIbBoimdXTePdXESnKXWzDd+a9bJqkY2g
K/drN6o3TUMra7JlO/RCL8LIRFdd4wbDdjaXQYqz+7bWBxVeUJZgJ63wBzrFxfXYphSZe1Rm8SGt
5lG6+Sesg6+tZQ3buvY+7YlrogAQkbjioqL4SNzhxdWU5KXzChFOppZ+b62yOhW6VPaDmPL7eTIP
CO/P8WDOt9bQz9vaAd2ZTxHNuFH3G42gvFBZnOZgj+xIy5acVCP/Dt+cB61D4I0nzFcL+1R74BxU
8SlAiFoFru+UtZ6fFeJIocrXVmOBqhuMLFemNzvB/qnn2x0W3fKxjFMXGEVB3k8E1KvzMAuq4BR3
lT7NABpT5Pbl5BMYEt11psfWtVHmMJbWV4YOAxYyC6nQgv6y0SjCpdeeB8ZQPgxLZ1v2+cmwUMg7
MA8tLUeAPs+nTpuzsKG+Lcf8BOz0fcG37zuY5VHAZ0UwaOOTYebEOVTajaKNN15j3vXEWsSpixVu
6vmk42dDaYxNs2DLzLNuCgo25WqHhk9D5aJ56JXQp4UaQ5C8M0HE6jddlz+4OXYxa96psX2s4uS1
idTvzTwPoVwRGo2dAdMYxHfNLF/SFbPRrcCNGvLGsCI45hXGgY1iAJiv3KpwOuAhHRg87+xR/4id
9ntsCUa96aEA8GEoQDQnS8eMZ9lrq0IjaSmfCvF3AQZuECFl4Tl7beWGVGoNFjoTHefZmIXVyhfp
DU3Z/+/t/P9nybcphf+D27lrvtAofel/rux/lV7zk7/uTdRfVCJeiV35AcP53eJEhaIDYsfjP5lg
33/2z3i/OBo7E2S0/7pSoer+VSnj/QIgebXVgPQjiPiv1ffuj/v390oZY40jUOk9UOag8v79/Rwh
vDKGSl045FwMmsNG7YbD4kVbC0AZMbXMONVTzKBDx3CuM1GdKvE4K8lpLPWCU51pT5Tt1cU+p9LY
ujnIGzwJkknIaGd04EsoVczT6AAkeQODy7SiwcdJYJWlMhr47DzvEhvRfUsiKdGse1DBOxpffy3M
K6wdOWI4PBzsAtgAsmPw9fQhLx4Uxt6Kox3YyB7kbPlN1xPY2jwW8XvpMLFp0nNJzFeD8CF2klsz
ZcSYtITBserJMt23hqjnFBjD3Di2AgRBm99NTFlkOm+x3wbqbDD4jYNmeEl5Jq0FJaRZ7QH7sqzV
BOxb9kX97HeoihJh85eYzOuNoxrPmCsyeMKSwOyRMRrUjarhghxtttjcKgNaYJwPi2WGeH39mcfW
lVeTqluxv6YId4nRfe/75CVNcUwU8a7AvQwBGJuseZuS8AlzBpV7EVZJy4VtP7Zwe5KiOLaS8Jq4
ChNiPZWx/Cgjhp9Kal4qDOlE3W1qh/8t2D0LAWyaW53c5jsuoE3dyrM154eutEgCIhuItOk6S5E6
pusWqOMkpz5h+xZG8pqY/UMR2QRY8gkvWv6GdflYpfWtFVMX2Avyx3lk4BIR2uQR0hsFjfAITF1u
NdB1kVkGvQMusJ0IHptPs2kETmU/CAuErkhvuKFhQOjskZ+hixwab76ZHGMbQ2fN88dVnt965qMk
ctNpXDTT0b2QRh7GagYtUo9mmrf2NVVZYc15zRKE8ZzhIWYdvo6oVu30xSyPTt5siI19iw0n8rEw
k/RWEm42DOMGsbavt31QDouKAUa/E5lgviypL9Qzi3GUpf0wgqZmA1PTAveL64sYk1Dfa0/SHka/
EBEoKedz5C0vath6bT7ATnACiUMATFz5XdrqDaxyEpndKxnecF5szMl58U5IZlgs/B1pfyf1eZth
RsIdnp/d2tjMakRjOR5lpn9JFu1FcWDHSbo8rQln4s6bDiFUFJgiuhiOEbh5H6pK/eGi8c1g/yaj
CCHlor4QxbakXFv0BuL5gd3FLtFIjmHtmFjuAaIXyqn2bspxH3OppOuCkHIx7Z+NQQmsdAnr6k6N
M7YGyjapki1zRuiI6LyajyL9knvo5DTrdpiHLbd14Hj30fBRaKEVvyTKQXHcz5n3zGb/ZXXZGQ2y
r/dzUBMJ0HmwPqcHvrjMAbpDgdx5Ed9a72qmKqSp65yqgSXjgNfL+mQfu8SEjxdhEjyj6mE6wK92
37Er3rhoonHAX8yCwNnYuNbzvZFCj2K2SjLK3UzwVVsmz7ajHkzPZIBv7C15Ryd8wsW+TyTlQ3qn
x/VeIuMdmaurDt/05go8ZUNoIHGOtrh6jnWNtXZfktVbJl1LodwdM13b1RIrfI9zRJmYKxvRzTTg
TJ89ag7RWGcDacdk61TP9a1TxNtoSS5Kbj7CYcTDbCk3qvYSO9b3AuW2Ns8ELeYsK1Q0cUAnimy+
LXsAT4w4K+J2/cHQ3mJ1eC/U/pqp4hQ1FP4qwlrKWQNDulXL+7nlOEhqc2TjUDi7Yl0H5anTbrsE
8wv7EaR+clFDNfYOCu1MKZnppHa5YtEYfLOtQI+8Acb1oKjlplUfBfuGqC1J0PpuigXrjP4KlvRW
44hvnfQEdPnWSF9lGm9iPT1rvP254FFBNJwy9F3qdJdL51s9WohCHGKCnXdmKZcyN7tgsObzqFIK
Ld6rJLw4ruE2AfAQ5vdYH+468By4bcLSuyQqm6khVx7T/CZJSDhGMF/qHHOSKM48W319NZWcdogS
0Jnz3diU56GNdlmn7aziti8FdaWNzBjsQ64fEk7fKJ1CoSsbXcqLcOYXQReWvcze1SmbXZ2dLZOx
sLCW2zR9VRZxthydoO3iKAv1tgZNgSthkxhFkHBMFDn6gjSiPHtc9DostXAovumTGrD9e2gA2sD3
8ellQxgXiNHoKQmn7JzPMjaPnT2AB+jCpCm2WvVaLt5VtQ1Mcu1Wadww1W4RpzNgJ6x+zoGWRYGn
dHslOskB+CNeURJGr531UCRJCMphdKdwjIsrBl4f+wFrPfsOq4gfV8ne6T+JgCccVm4VrwnLmmK/
KINOexgi/U5DlzZx1Xm199LUcxpoRfONBhQHh+ZmGDPIy1x0zFY6snhtRvIXH5PU3nVRT7i28r1C
H9tls0WKbs0gu+++N1pHiLJw7B1xpZcIyXpediHU0UeSyB9zPmkvn54jnTJ/4pTQ33Ia1FzNNxP+
2czT9yObZqqjjcmXjVW8uTJ/RuMJkMY2U1qou+DvwZehiEvejSJ7c0rtfUBu5zS4DxcEmT3k06C1
01Nhx6E3Rew6hh7bbLrp6+FedsoNQk9kFepd4paBFz86RrnVLPkaeeOLrn1Kt4MgXtpvbLyQMhmI
H2QARmMV6uLUHb5EZS+Qlr5rTR+wqdhp9Wc7TqS3KmEbW77sfuBBwpINvMNYjiiEcFG3nvIYZ7fq
+t57eZho9nmqTjpegDL2aETQVEbx1hpXkSPnCCUI3pexQT2QNT6kCN+ck606FqHB9qfm2Krqnlwa
tBe6e4yiIzrVjalfFoMeq7lfhk9Fu+QOxU6t7EyX+ir+QX3zy/5hHkitpwOOkDTobAHb3IRPWoeT
/eHWhAYnT11tEkcOfJXrkxv4kEUNIq3jzLo19Vh6scBwK7GaTIK8eOqnbxxOIkOOgtw/HbceGzGC
AYOWc4jHXadA88aLNZer7BQByImBN8z7bOPxN0Ta90i82Pm7x8SDPGXftej1eGZmEhSM9EVp75aY
IajcsYk88R+Cgb/RspBD1B6XcRfWrPB46KmDWsAZzH6kDo+YC5XteA+pxjZRhox3DIRMBr0V0aeQ
5hJ2iS5sFnPUfZ2vU6bepgnbT3LajfjRGJ5mnV2U+xBx3Da5gx8k8b2oClKRUd48SJ0aYXlCERIM
yV7JDjTJQY8UBj+LAhR5opRFR8p7y3LTtgKXi2X82nUgKyfsvM3FNHZt+1L+P/bOI7lyNMvSWymr
OcKgxaAnD8BTfJJ8lBMY6SShtcZuagG9itpYfwi3yKAzPclO62HXIC1FpDsegB+/uPec7wAxyZW9
qW4bjxBzsLG9f9uyols1v7t70/0UTWlHM19DhwMfT3mpRLpYfb/oppcgJ7xyGGyvn31lilsGN4bl
O2L3KCTqMus9V9CGRcgWUQUzVTThcgool2GkZzTHln7yBfOtzJ86NXOg7rgYQBfTbBePa3dk4+21
8rmWpaWXiAhD4sMoXZss/3bEFJqyic4AOTd1iTu6kV7MsHAjkjnShkp/k91NRo6KfIRBLMuPVKy3
yK+Zynra39E6LyFBxfSpB+r6aXEL3WjT1iQiSMVhiOtVkdcrT8WPPZlHoklafFAJVqYwPelxSPoH
m4pCA8o9GDbbp4WRH9ha0mjIDlKPaEUD40IxrtNuPDRDRvVK8MuqpuHKPq43XozId1E0IPFitzS8
D3WxnIX48IKWvZhdRIZ0+KYn8aoZ5Wup6/gIlG4bT8ItWwBah+/UZMrF/5zBvzmD0yPDWExZ+l+f
wCHaNuGzn//Hdf5a/ff/9tu36eNZ/B9/w18ncekP0aAUPpMqPlbJDekPEpGweGoGBeqf5Ly/2mzW
HzSATPSL1s/uHOf6v4/hks7hQZSpu/+ZdPfvtNk41n8uk3O7EMbpeRk4dflLfz2GE8RG6vqkim5B
vyz18nPfCw/00vKFmqXHsCgelYJtTlQ/+5mED0XZ+yVtqCbSf6hm/hxJw6rAjKGUBJ20bbGwRv1c
C8NanpUDpr8sTUCkRrHmAAwyMlqmyKmAsTrkZLggEFa9TOXXmK5ieAt9qJB5Xay06T4TpZMWsYFk
9wDb2k2YnMuqWYrpfasXGCl0tsgcSdNDJCh4A6lrwsJHFwAKPL/j7L6fMFlS4nOHGERU5dRs/wvz
cRR7DHrsV6jM9RxeTGBzPjL7pq+XLU8ByUys8sW1t4qmLnWIl5TlFl0hXY015F125bWSXMto6qRg
3Hck2vq+5Aqe9hJL+7FAk1NcKFeyiPhOjkog6U8pBEA/ibapDwW13Q6RtZtKwNLydMXf5QQGVYtY
X88bbVPh+DoQSkvrkD/ttu3OCF6lrEAx9yOawhUKHzfXTRsdldOO51Er3YFzf2HpK9/vrvw23Qz9
g6U/AdNyMQyxbUXW07dOmqmOLnIHyOZmILolSrYHpmTQwMTj4awa75zKm67BUk71uJ5PvByrChUi
QnCfc9BSg6NJ/FAelY+RQJ2i1TdtNW5xJy/kcUN/5q7v9Y2SEhbDITKcWfiZhJTKIoSAMOU8WBVo
fErE3QOcQqN7avzMlQR1XZSEYVH5MISUxKx4y7ZuYcWm3dbmOckuipruJ5USTmU4QpSxTFWuVJ9T
eiv+nH0T2aV2hdnZ0VkoUl2HbFdRJdgTH+akfb3Wo2aHw2jP7w+k1hnlo5gEqyqFDgJ2Tc66l7Jd
JhPYP+HkN7k7w3HVYqJc1G87NP+4BPdhBqZLuih66STm6PDLbblEoUSVqvWHpRIiQSLFhTCg105/
L6h4G6K1G1WUIFIOlq12i95fUbRn5xGjrUVjm0Uni8QEWWbrIPJrc6grWBrZpF5jNFrr6F6Q1Gyg
pdo1sWACvZxhOBlq+5SG2XIQ79hcYLysl7G8r6hqQJh1EplajvjQ9ArPd5ND6ZtII6ybd/oyFCEe
ixRFf3co9Qetexwt2YkbZadk1wGVkqh+FLvnypeJMMjwiBPLR5XJo70RFA+IzdbA1e7Tzm8cQQru
RnY1I0efCQFSHPSHKO0OXcLpype3+QD1tkk7IonaKz/NlhXJFk1GhFYWcdKAW5MZod0bGsu5ASsH
ab7gnajdF6G0q4mv0HS0bEEsETNAPIWaXPuIxKgqLMlFZO0MJTIg9LkU9azyb3LkLcWs2MlSdO/r
uismRChXHhK4wvOe0sF7bHtM9KaIlgvHUw3/bKr2SlIeej3ZRZiYDXMSn/ypBq9TDK4/liveGhrb
eINW52o2c3QC8mIFnaryaHitTf4Y5SL1eYI0F2o3JfqiRrlFkO74Ru1GdX4DBV9cZNpkz20z1Ye2
1+08/zr3x+UYhnhVdJSKOyn/YVUrhbm25nM0u0c5CjgkUK8zpEWtXyavXREydl8ZlVsRDjVO93Wb
LqfE6O3cUHO7igl2CDgmqrF5VkVcdmK0RJstkTvW7klA2o09zy4crVtqR9ijtdVgKUur7wjTzYW5
AxqtkyJ1rCI31laGuFKi87bQxgklchduyhbxRFS79TyE58qIVi4UYVQXg1ZvCqG5RIYwd0qPxZg9
IbIotyo1kqkc7uBPdAulhviidKSbSO2uAfwndvlFjsdtl2NQgl9e2Ike3Qzq6ADHtn3ZOwmoDEex
cbH4ba1OQDHo85JjxbubUO7xNPDwxHwTRuYaCn00kdoYwXUSeWgWwE8hS04o7dZTA11AyOgMhouU
AAlBixBCAEMMcfLUIvrlY0+wgY+/n6BYR+2Ay5S+DV74RsAMNuC0CSi09ZwHGpS1ufmqiZcUtW3Y
ULcYA9vvRruLGuTU0gFB27I2kb6Ram7w7DPevUkhrwh2NZrezCKea8pxr3V3Si/wwlcjkhHLL27L
RrgHyuPUTe2owJwaY7yDEnJjUO+2yuQ+CaxTMiFsQWEsjpGroTieUB6neH8ok+AUd8oqWAMhWIhU
ijuB9tosXPZC+RCipcVBdeYsk0JV1MRN1VDdNB4tJKTk2RzFuFkG6KOjId0WOdnZXrdNk+wKxZoT
Fc+lXLE8jnY9n33BR+WorvkgnBgV9oSfSLCMx1YkhxCVdsiKYHQvMtrtGg331E+LeugXGtpuwoxd
E6UrzoJt1bLVreZviS9Cu0mbyDFRiI8JJTYU4yphhYK0kcfdQDdbCdZ6rzwEaMxl/3YYtmHRrDl8
QmTUFp1aHzptQON9TmeVel9siMtdkv+BOFJiJwGAAGWKMdvRULlDmL62UL2L0z6lBqhX1mHkq7RY
xxNIEy1aefpwywHtvIqG3tCsTVpT3EdbXxFCGNNpn+JkPQWNK8gX9NFu00zbjIOjV4L+jN+Q35Kj
0p/D8lgBaF+M6PnhctoF+v7JC4+0+V8JySAvjkprqHnrTqrvQlwB5NqwkmMT4Hc8tAF1IeTrdoCT
QK3MjYmzYKC5XeI0MHEcpDgPBhwIM0WUUBrWSzYg/FZ8ChZ+hYbCL9x9W0ZXb7EKBOI5ZjbvcDnA
eaFuucSHvIzGfAnU1lEM2a3UkmCydJXqZ2sqnaJZxRWrlNoRYOM7gVLftsljZsGj1QLH5FckaDSB
9fP6DLcO841eMiL99xRREXT4bR6JR1N8Scro2uccrWLMN6iDoPApKnAafeJ62rPgvUOKZDtGjFq6
qWQMpTMjXS0xmeYu5Rx7wGSqyCpM2JR1+UFUztQ+7BQbalsxdQb7yjPXiVaxhCxztd8G0S2QUFCn
6qOSIUjF7Gl2MCO0EYq6ta3XaTu4qBkwJ8jHrK02GvIPXTIXfoNE2Lgpy2Y/kb6jkHvG7EfhVRNF
txunp0Hw7joj3BQ1WLvmWE/BVmQEKQKLdxtUz/B/L+OYrQm0dcxK3RU4cDR1OkdCsm1FjS79WCHo
1vILlu0DoWvGQtUzMD5PZl9vqwBNmtbVr5p0H7KOLIaas7tIiTVPjVWlE9pp4WdT4hCwg7aPcC+j
RalvRkTIFIxEJ47Rd/viWqGtIph0EsgTNEq0qwE1eytAOmV1z6Qrua1k3fzP4fCbw+FfbdYvJZjr
Z+SX++cxrz6eCj/80b8EVNYfkgxCCqE2EAqRlNuPCkzyS+EV/ASg/9m8/ftoCGgd8KCFPFL8sw37
j6Mh4kwZShZ/7KclTvp3joacTT8fDWWCdglg0Syie4FcferQpl5YiZVJWFJsoF8fZ/qyllpWs9DN
/lCG4gC8uXzvo+CSFu2ykvE1TFm/AZn+I4zJz6B+yDSvtwiEgvckqOSFQHUJM+abJLATjYzkhQn1
2BXJ1pvzOTRB2DcEdkQ66z8SlCuTso+MnjkenzJVOOsIlQErc1yIaXsFGdpqU9zGUv2apP6+JCXE
Iy1EmVNDJm0thJ07YkpqzGgN8JrGarKScFxRbH6TkFSU4bQykFg0SC0ghV3FnUYJvtp0nDNagiDZ
eDD7F6q2DgTWm9YCtTgrOKZ4PmQi6sjlCfcrMo8auYeH7MMohqsWGYjRFZrtWcMtm3dQj3QOUE+i
9zKRj2TISMraXDWzrqRDYKLPShO4PmeJYClbK+QHraVCPgUwCeOhSSjIsoVR+6CgMmTe4LbaEJcr
uL3p3UHkHhxxpDRJJIx3kpC6UicMz/mshpljRlfNrJAh7aFeAz+cdWMiSaAIaTQDRVUS9beNNrsS
k6K1q7kFa5mJgLmWrN6ItDP1T3WO0a1r5DpqFq4n5DtSTlpDg6BnnJU9YIrf5dQ4MIeltjei/smA
W7uBTxJuNGuD2OsrC3XWCwmsTIdKFPY9UiLMv/F1IBs402ed0cDrfm9m7ZE1q5Bwxt9LyJIksMnA
0Cu6fsZ+ktjsRoVA+K7p0z4fz1NQXjzWYmzhB7Uejy3jwRGE5FbguAH3Ur+qfOmci/LOy6uXAGDc
ohpI0utTaqycHJt1UwvP7GWW1iAMK0/nYFqV4iohabjyABnpntfbQTNaSyM3yLMzEgqszXQpC+Eq
onO2MPAQWv0QrbWmimge6L4dZ7yqsfZe4XesWICuq7Htd+YkabSThJux6KSrVqxLN9OhaEENgusW
uoSsqU7aNjpqgYCtLqZ+ky1NL7q5pdxLUJ4zub7rBs6pXjaphNQa8KokfNiK56Z0YpNcl22xImBk
GhE+qYN5RLJ/T0i0TcjGleqbbhFg5PDEdVr4e2sSXwZN2EW+fDaM8dIP2nup5kcZ2hZCjL0eYJQv
svhOkLIj3oJNqycnOe83aMgOYcsmos42GNKXbTSuS0FyAymn1CwQagtQKozXgpy7fhAui75fJl5w
bsx8FXuZS2/8gDxhO0Zwwa2edXNaC0m2TNL8NGTSmxlq65APxIh71/NUmmfE1Kj9RdcmJ6tKLBTa
Q9Y2Bw8+BERwrDcyw7HQMYca16oZb3yyd+lUbEa9WKd9gzQaRqaPQU6cloHU7GqxBoQibvUgRWCd
7wwcZiJIiSaU38Lcf4s67yym2b3C/lrPsxVH4pU3ZCfDC2nuoZdEXxFN5bFtpG1DkauQtJOR1/R0
2yux01ah5a0zuiax1b8m+rgpyO4ZC2nLblu/SdjAkzcXqMS9+OOd12RPHJ8brFAeGmvdm+4FU7rV
TW9CKmCckPqTuBiGb5lR56sA1eE4Sph5WvNKGRBUaP4IBKSNPJW9HY0IU9Czh16BDt/RPoqIyEUn
Zq41I35tjDpyq0y4FKZxpvmx6ytjX3vyRawnf2VabbEqu/REat2LJ9bWEqngmzpxRMLe19P6yU5T
5p8zo5TIyh5OJsJaRezX/ahrCxklB61HdJhpfdRQJC6Kkejw0us4oZbPQpWQgtuhJ5W9xLK7ILjv
QovArMYNautYERGkEhU0SL0LTvyeecLJiBLKiRRqMDCnRAwZQ40EhcwhpdJhfIjJiznnEYERvevn
hKLQULCVEVoEPXTVK5qjzWlGAf6viHgjfLsroSLvqI/EVYR6Ten1O+K/n/jyVixm1EmISlKITGqJ
TvJy4aYw6fOwzaUvllavjTQHLckheZxz9lIdk8LEIdNFj79GWqkPdWYrU3OZFNRLgmYskHlepjnV
SQo7gkSEDCtYQ0p650XSMphzoKw5ESpQhw4fEbA3c86LIjuIrXtDhtSH6vT/FYtRhWSjmTMyGQeJ
RDH5o5MiJwM9JO+zcTtUBK5RaTdqAbZfGOqHPCrOFgxHOF3m69dX/Q2QkXxY/BuShhZ83kH8ellr
7D1RSBF2qatmkzjRMlylG9kR18bm6yvJVOc/wSZ/vRIi9Y83aJZ+UwcIDNwOBSq93fW0Nsk1slFJ
uuMSuESxsOXFeMUXtm4OqVOsiD7w77/+FXOh/Bc9G3E2H273824JYcwgk39KoEDj/4C/cukU8/j1
Jf6pVj9fwmQjQKtZsXDm/Hqfqk9MiWoiqOr1aEWKOUdwsjiH89dX+fPF/NOd/H0Z4xO7M4iNyq8L
tXUz8iMo3yyKE7XFyZl9G4vOFR1zHUoL+UU4IeD9Zqz+Zs/58Rb/qR2hcktWps/Xxi+36NHF2fFP
3wc49d9nA3/zGI1P6O686gbIeTzGgXYcZzhQViY+YdH++jnOb+OLxzhv7z+OyiZTSQQsuBWcvcPa
crGZb4N1+s2YmH/sV1eZv40PwLEi68gMFbgZBBHdjWsg3dp+fR+/e1ympuPiUElc0PRPw2GsQijh
I/eRThsMonYDODCsvvl65H8CaTC2P15l/rw+3EcI4U/H7EipLXXJBnyN1y/NEUHQSt+VD+ZRsYfD
NlpDhl5nK+ubQfe7Z/jx2p/mD132umySDToCE5yHHwfLXwryT+zzvxx0vxsNH64xo1E+3h8oKwl/
gUmKMuQylCzX6oJN1bH/5jlK89v4PB4+XufTeNCVru4ag3tBiGdLO+Qn3mbiYuUGh5jdr/1m8fXw
+O7GPn1NYaiJI+px1PUUIYPgbRRuSqFYt/mzQFRj0qnfXO+b4Wh8elmiXw9BozMcpWYrQS/J9IcS
Ps/XN/Xbi+iKisqZtVO25n/+YTSiMVAquiLMtMVVNF0j6g2009eXwM/0mzf14RqfHhyNpCrXKWq7
QNoW+orTc5Lcpuaqs1FdgF9pL82t9Rh/M0C+u+qnNSRVkzBuMMG7EoqeqcQXRH316zv77XrMTuMf
T+/TKzITLRJKwWNOWnUO+pViQ6HxqBEpaEdL/XGBxuzOztzypr70r9V1vIxWX/+Cr28S3M+vrw9O
bpkS4js3UK8N6Kqq3Hxzj7/d3fx9j0jZf71EFTFRJiXPUeaU2ejuiJKdJK5TUrwXIBUrgZ2d3GxV
ofrmysaXw0YRPw1NjLR9NM4TpWhcNcGBSnoUnKV9KX+zfH0zPnH0/nqH5L228Md5iCUhUOiYFtVF
tRPHd5FR20jA3jvLDtyvX9xvvzuTqpOMiZii2KdZUmx5pLEB7DVDi2hiZ9Le4vTh/+0an2bInA3r
pJhcQwJhl0UI0l4L/ZuP+7cvyaJ6p4IVNWTl00sKtEor9CHoXDMg8Je4uiQ4NeoqE0w7zTZf389v
B/uHa82/5cNcVclWFo2AGaglnPSQ2NBe/znl/lugsv8/jbIzX/YrIVD6nP33f/2mzDv/uQ9lXk20
ANZqpBlgSeUf/e2TNSDZyiLg2hkeNrtr/y7zKrqCz56Tm8F/mu3xfymAyD7ALoPykPIsf6/1byHM
pPkz/rRh0GVLgYSGBIgS6qfhI09xM3ghPvtuGZyUXXEcrgKncFeLeolYHgMjPtWF8c0k9qd7/9NV
iZYmQRvpO7ZBff5VHwYtop0oEKZ8Xvy8s7lHdkHrcUEPd5lB5NrUj5Cbnww73cUn1ByO6FTMNYTD
7r1vZhxpnlK++iWf7r+YMMoA0GCbLhMx7HOwwUtZdfVNXYJjoiPZdfTVSAxR6OY1/vWHAXP6eZ3/
yNr0lIf0jv/Xf/5uwvv4HD4vx7JXBanE1Vu5WpryzQThJcb48vVVfveSedyahLeaf1OUT/NqkaFD
CBQskAgLeldx5HGVvyGI38QXrJeLHDDjTbzsr4yfiMN/uev9zeDCMSaDkaBfIQOF+PU1VyN7nBG8
kiuKm1C+ogymB6u2Pnxze797h6R6YJ2gEwGEYp4iP4wmPpEEJ05PJTi1N5ard/AcOEjY56B7bNfn
b672u5vii2ZuR7tnwXL59WqmMmiBEVNuAK/pPfnXoltuy1vPAZCaJ/a0BeayQULbr63L11f+V6uK
AoBDIs7+07ZGh/hgqQF9DdJMMWP4h1nCEYoKbh2oNcM3706aF8LPXwarMEDtn5eb//mHpwrTD3+S
xyKWG46ibrpFTgfh2DqKja1Ct8tZf/TNQLX+PE3+elFNnoHcItOhpOrap8/RG6OkrwS295rU07gn
pKhaI1YoFh46HHN6KyVaOYh4oIIgsgKFMdInMeVFF5ZOhGIftOBSjm6jsXIsj8wh4S2IqkXf3PQy
9dxkdqppCwnaZ0IgqCkYrNCIplR/M1S7kjgrWXETUo5Gwqu7JzhwFb1vZbpWrBlW+uYVdLrLBVbr
Ra6xB2reKHeuJXhplJ7RVZM6bhwAoW5NXT22OHykUbxEde34rQXtkIKUTPFTlYiSwLCU97iaY9KD
wwkt9yCsIQFep82LRi+56Xo4Weq1HqFToPsgupngv0qSWxqoXHoVtF64IyHgNi2UizLnhfoTtRI4
mhtaT1tFq130jCtBR7wp8qzo1BGXi6HusRB0J5M8yEO+LU89xW2cLcEPvEn42ZIIcl2wLjRaBe0j
UaCAJpG/d8K7QJ3d87vbOr0uxHydQXscE1T/usIi4RPB2aMwijqymTyLAPvYkSBBAWfAV5/fFGN7
U6GWaLjbRhHcrHwQrGGdCOWyLgrUpOYiGYsFnbRrwVJXDLpXVZ/sjJKDn4EyH8oNfK8Fk9i6TMzt
aMiQwxtEpEQ0ozOS+mPdlGuSaBZaT8xug0hqfkx0neqI3CuqruEgILEYrpqwtr1aXaVQ5mJQXZSs
92qCr7CobDPrr5LuRhv6R601VwNwAm7kVoMN03YdDg3wnKgMPOawiBieRYWTXYVSpo/FjyYaaMRX
r1I+y+YsBphR+9eFnCx7vd2An7ZrHQ+rB7SKQnmGm8rXDyl9xEVAfDsUGM5/8lRuo+yIynGvRIyG
qoBuVS+lrjxIYLJq+o24rVFmpGCE5VNSYXkY/dBNwnGP9+iUzbG7KESRVMUId2iu0u+qdlpSr3xk
Ex1/VsdmIbfqKpbHpYwbAlL0VTQnIPvCmzkEZ7M33xXLc2XRCT26iQgHC6rgYXlok8ugZCtNu0/k
0R5rlD3RlWBmdpCDYmhxE3QjsifQnBCeJl0Hc9PhE4FLoO57mHYRvUqchXbN/5RThci11E3RlYYA
+gBgxlJwpg0DUbt2xGpwiN5dQg7c0YdywcvjuXz2JIN07MKWAtysQ+L2dDq70O08b50KMQg81Vhm
2nnE61kBmZSNx656GImIiactLi/XMtD8NmD2msj28MZMRb2eZhcFziJVui4N3201PlMoVkGq7yb0
qP6IN5K8erP0zkkwumb3rkzQGXt5UYrHfEDkG1eu2oR2BVNOpsXdDI9xVzsW1GXJ2iudttD0jeRt
OkWwiwHoeX0d1zdq9sNMtx4JY5OKhR4jFlgKuOc/AtwLfgMgW4hdLa5tPbaOKMttK2OKQU8kprGt
NTT5+IsxtS6kpLZph92UhYEDAg1O7G3NxtoN02xm9RY+cNO2utXRaqJpr3HXpn0K8I4IjuwKU6ld
Du8mGOwsA4FXkr5D2qhmHqD87CHELYburk3h1mGfisLbyIMucomgs5o5EbcE1KomDHz1Jkxu9OQu
7AtHM1rggGhrcFJLAgTNrNtJaeKWeWUXZbsqjPgGWQycwOIUDSLK35lrWLzHxezGPIpQamt6LT6u
RkF+t+hujWisK1NHzSe9NiNQymkVKiPoPHolQnNUc8mV8At57N68Zjm1spsUot1B8Cg7VkX5uaxx
z9TnLHu1QOkFhkxQ3FuUaqtKu7WkpYW/U9CBDBWEhqfo/kKsrejcF9W4a0V4u0aRQpSo3yfmzaqm
R+8XM6h0H4yT2+jkGLcHqJLgLqvNoOvraPYNGy8aAse+0TaB/4irFwYfqwxnwRorkME7iWWJzYJx
pYqR4/uYZjgmDs+6HjtpZy08RXZTpolqfOlhivoK5/sGS0tlYkmrZCcNTaTO0JNQUFmD9WPQ/E1k
Tc8hVh5wES0x8KxGvGidkMRWTR0hEHa6cQvp/z5n7Gq04cJ6ekgzc1WhBATsht5frtcNAVCLyFOu
8Ay+DZJ4C7btdkqqH4i0CcGJ6fVpg02KQLhQxnQNh9bGW37I8nDbNvSK/UWaBkjRi32rWOfIUPcp
Gv80SB0YNwuv0oguwziUGE6mbnztrWW+hwQ4NGCF+e18RLav3+flZfBKN8GHw6lpkxVXoaHRnkfs
WB4E66pMn7QyuQvEYlPgCxgQRFbVK+wXUh/OYNNRd/f7vNiHkuKQgfPohU+idtsC5/WPWsCsFJQ7
3XyNcAcqReC0unSX0dHIgH3qPYKyNnzPS5xElkIDH2k1hwIL2TfbdNB68AsrH59AsPZSk9glDTUh
DoPsYZIv5Ry3qW5DBZNd4S/bEtsyDs1STw9llNwkJEizzhPlmSV2LCazV8E2aFT6TYb3J9mXJjsP
SQLeeZMHjHERj6l2qpMUgTChCdWRPRlLwrAWQ+S9voqHGviuXDpqprsEDDhjkt3q0bD3+MuHekLB
4f8wQi0habI8V7W8iAOcz0zYjenfQRI+WYZ+DEEZaLOTDhWi0k4rq5xb9RAoYRZYWm3HankiKQPY
S9ku9JbWNaDFHmBilmIsbClmZ5nrd2tTf/VVASIk0QfhY9Co4HNKnITMhj205tCHc5mhn9Hgk2Hx
rJrpcfQvYScRg14vZN9aq7gvJSbRsc4QNwTY00+eLDt5fhGUFynciDqCIvE8jXTF+f4HiYWgQv3S
+WuT+CGzGd0uWQ1dukPh4UYy6ANj6tcmZPquGXam7iG88Z5FKd5pVbYN0/Eehu9aF7KtqI4EseCn
HpjxKRkOXr2OJl645C+loF8V4pNGM7rEqTGqHs8l/BGb4CpTfL8VWxIhg3wdJSclBIJQY35op0sR
CodUF+hk5SRgpIvCC92IzAQcOeu6b1m1CBAz9XWM6MZqdBBH3cGH9khixtkUmMBBVkBhU/fqPEk2
T31w3XXSJmIubZqlYe6z8llpEwxqqJdxRkZ0wiXGXdlDCpZZEQP6gzqbZCJddqKhLutevc6y4i3H
BpdB0Zi85lUJiQUQungVMSi7yHsu8NK6ZXmRs2sjKd+NgN0owJs74k9f0Jmvw37QF0PSnHQd03sR
PRV4gE1cl+RKEOVAZseYY7LNjVfExgePyhT79ipf5SpOeClEdCkU1pqsclvXkK2mBV5J5WpQtGVv
abd5FV/nanzVTc04fxcXdhtrtpWrBidEOXjAeoxyYfj5LVZ4mA/9QvcRC+Wdw0BzwXa6lWJGWIpn
yp0JK8/vWcfEgtY8zKiCZZvDgtdgbClNvf6RS0HtCkHoGl7SrnIhxgVrvfNTr3QQxXqXI5gPtmWe
7ivZp+HvEZugLZPorpGk4xRaNlDh51Roz149DUCbTLesOBcQYtLAntKrR6M55o0BxW7fYsjO6n41
BcWmmsUAAeZYhB4NImT+hYrmQtzPUoc8qnXVKq27ZdWF+3YgcgJ0l4T7yZs8nODXVma6ZjWs2fM6
Zp/aLHj4fetlQ+hZlfj8BLLrLfZYngcXNuHk0r4a4Q9BRKIKYakfAyeeEfLM6UPO1ljji7Pexzo+
FUZ+mnTZ6a1mB594xTS3yPxs29UwwhqUtWYZuTqrRl0/iH7xlBf+j7ZGjx7nB8UHfEWmkdUGCQZg
dHuSIEMsRQ3SlcxgWnaNFnepJKTtVViO9LQD0yvcp1q/jBTCYvMRuzLF+qK8qw18MXrNalwJG6xz
P82VOf91EM9q1LumLhFDr10lKiWiAci7dIf8baEhwy69d6kxndqPH0TyviyYvMk4XBppfINjvBNA
SPHClzkk3EYtwQw0+dpv9XPbU+O2kIXYTVkciiJ5Lpr6RJQxkIlYcyTYuE2aveYTJC4AWs/Y3jGJ
p9DT8PuyE32fJhMNuOBhShjDq07vyEuTYjZeWX33dSHgn6tGHJItSVENiyq5bH46mYtKZ9Yabh6a
vseJXcz4NCU/K9j/U/P9z+dXHFLOn5zUH83vareUHP51zXf9VlH0Ja1sH1bPL7/yVSXoCXOFl7/g
L++n+Ad9bc0iEAwP6C/FX0P8Q9UojiEAxnZpkCb6sfir6TIVY/iJcwKoTHPpr+Iv8RXwEUWRmjHn
dqTD/47GV9Pmytgv5RZFoZIlYyllJClQoX6t8UhkTExjHI9uq+hzNMVExQMODnzlEeQ5kH2yBSzA
GYXdEaWgerPTSV1KNVvkpLITNtNh4DkG/9+iShEwTnZnFNgX+jVBXQtNxtSTpVdSUS0U6gQKE1Ms
QQwnMjw0ICQNu964TqWt1t6rwr0xvTQ1c8dwU6vsJ49d/FS2iHpJSCovOnO5Doc/N24J7MRsesnY
AWt1uVT9cyc2Dgkci1C9mI3IiQjJGla1RH0vacaZqrCCJk4ILjuTQoOhBG9FbRyEtE5NnJMwco5i
a9tdRdFjWb01bNhNuNXY0qZgk+NR6DmR+rFgC8qPLOGAHWa2BPWiKlIiwEFKyS9Tx/5Ie1Kmg5z7
d3U+7fPp1hLPI7RvqV4m8SMZHUTjcMrn2G2RusCttRZyThXwsmcupbTdgujxqjsjB6s8XIXDphSJ
oEmfOvz/lfCclrcxZS0OzF72QFrwlvUW98etCuYZkqUq92yY4FWo2Sw0W8KhgZXnH3qOhn2Iq4oz
VQnBYw75wcTRdI4QtovKiOEgIJ4L8OepVPWU0glaMOnWAilgmRh4n+RlJYI4Mk4W3ca2nr2ROvYM
6CQDWjeciWGMB9YQNgN7dFvy0y1SXdzx8X1IJqMmGM+JH6+9SqLqcjaBEqkKR6gpuoiDSvLdeFS0
+LVDRBcVnAUEwxYm2DVxK+GRGi4a8bDG5AEUAr0l1fJKMqmvUlyCP7DTlLuqre4Ea2LdBqskx1cW
8Q9tqIAF24AKQ5PYb6MK8bYRHpNIRECOMFWJ3UECVRHhCguTsxbj0uQ0bbLgQLVEeK076Ejt/8Pe
eSVHcqRbeitcwAQtlIcwu9YPqRWABJAQVS9hUBXSPbTczV3LbGy+KLLIqupu9rTZfRgb6xe2kV1I
FJCR7r845ztmPXvsIrCS2pWU/J1R7xnNfkrcVe1420Dq+1libjfhitDlDSKPczmBtmiMDUzBZa7C
hUKuXjGX0kBukaa0Z/MB6gGJepCesmA6VJazVHNRZxlL+g6jutPp071hYQXFNdKeBVeWIHivl2ht
S8WEBbWjR2Z0i8o4B13WgSZSRGsO3arKgJ+7FqEz7UkG+CabOfOAcBZzM802XYS91O7Q1AA42JF+
XSSvyeRvKotPflDucuD+uJoJTiqXiWqOjFkXLVsZlWgLnV56ViZWymIuCbZpaerFOynBdxFPX6gX
B2zZqxyvV4tz2wDQZH+NocqM5/m5E9AxjAigQ84vMrGfWgTUHcl2uVYAJtNWASarMRPr2Kyu21QH
I9ZckQy6LGfilZjZV2KmYBEJcWVM4QmMW7lQMyzLgpoFFAM1d0f8BTgtfQZr5QMUjinCszV+csBu
5RhpDZSi8bLWXr0G6nINostv5WlU+BlsK38eZ/ATRSOeqpEixOzCd/zTe2WalwQzdAadXwswmlsb
mrxjMWl7033sOI9K0GE9CLFqRonF9v0IWozXOimbXFmCOGh+lybjPzmjyEoPEbO/hDZ/JO8CA0D3
lFbJUwwqy9ID0tjyaxh8hwm+WTbvcSXEMzij921+Kz1wWcG5YTlUedcxyQCKaU4AM03MaBlJGB4s
tX4EbQJbLXU+IiVPDvO7GqFwOATbmsA/CR5syswbLiSqfy95zSq57xK5orJdGXpyYMh8y6DjQvTb
Ncz8c5ib1zM7PoUFh592E8GGq2HEAbv6DO6fuQaDv/Y+n3AAQLdsb3uwcllBTo5jMRvmCimT+wj8
XEsvJrkGPK4RF/ZPiYyaIed2mrl1JgA7yp11CNAuFcFWMkOlypwDX/ZlX2DyZXLjc6HQcrD8eJoA
5M11PDHIyxHmRw9bq6nSs8AGXmcEw8SM+qYGfv8EZQfrCSj8ekGAwXU/cpgM9bHjBDKdx9h7TcPP
pVCXvCby2bM5Z7V9AGYkcdKHVNwZ8X0eOIQ/gE4poNUkUAEldMCxKmgtmXFxDEzQAzWiaAlUu9M1
9yYrPiIYg27Xw44tloAVlh4Mwg52UFfgTh0wu8ptUoKCCnNnazTdtmLunoXg9jhcg1ZfDIwmdL6m
br9MWbOgAt5PCONMeze5LzFDSqk9ZfwIuTsdwqlb12FB/2/yS/iSaj6eRg1fqMUFxzyBHkAjQVwb
xNFX2aXSx7tBDhaoWxNIYLGFxhyulbib8H0uYnPaa1KuVTQrzyNzRRIeQpaIQp1FMIGCULjWuIYX
LQlPei7fs4bSHhe/ZRW7biKcO66WYnyOZuxWGm6tmsgpKz7Tk9UU6d51j39aShTqX4uw/7lydX6l
txzGahxGTf23//r9lVcvzcsP/0KgYtyMt+1HNd591G3W/O2/ftt2zn/y//b//OXj66v8CzcZ4E24
cA7bSYjmLjuveff+zyvPc8U0W73FL7/s1ftH8cE/5n/7voL9h6/4rRQ1fmUOwC4Pcj9gEdNgbfm7
DsE1f9UNlm3s4n3MYz/oELxfHTQGHqxQlqvQGmhFvpWi3q+G5bMdh1/9WwX775Siv2lifipFf/hl
/LQKZ0ETtS7kxbUB//iY9eClPFh+yA/08zTSA4osCEiyTkigMjzsRVFgrbR63GI02FrY1GZv6xAP
xGeCeNaAXGha/2rYDMZTc93F2lqTzA7tcqcXA1RlbxtRJWnheDOm2h3zrJvech77tGGSFeO2SOzP
0ZytmDuY8+OC66SYId616JL9xEB69HDb1qZ8VhaJObFOoI1KUuJ65eOoacfCHa9JPIQpXUwkD1aV
Q9JG7NHEFzbGKf5Y8SCziciblotiYDzox8GIXUVaq97SpgMh6va5zdwMbzR1t98672k5PmRxzZYy
7TX8tk5O0nny3pbo2ruRkykXGyshj9HrvDcnsp+9afhkhw2Xv4rb6RgF5kOfheMDmwrtMg7ik5/G
HIjYFLJFpZuHxM8ejEF7i20wVWnBN+l1XPGYTHV24WTS819iXBd7YRXeURac+aE2VSu30MZLF5q3
Rsssgg5pYkRTHMHAP/dllL+ytjFDmMi62KSBX7OSyMVJC4eGK5AwydFJXrkwghuX/eVtVg9wyKZm
VmcZr0x4c9CIjItlTTXHVCbxnHMVxukpLwabsJ+2WMswOcs5oVHMWY35nNpYR1Bfxk6jXLHtF2kQ
vC5K1nKOZr6mftnNsQNMJ+csyGlOhQxH3qWw7XS88WRGspyNVzpI6ZWYEyXLOVvSnFMmmZtBRwco
v8q64ssUUoMnaVauzTKsz2icP4+MI4EkWFgdNFxBizAFktErfHZehjWsUbxc0chqI2T3okpz7gjc
dxS0YDfgRy56c/SvmVXdTI1/74RNQVApaS1Ch+JlaTrzapuNKJk9cHSMD8sIKP603l3yo6bb0Zoq
5i1ddZzSYQ6ecR99obYM11dRqIgq08eXTjVnv+UsJ0tqn3ndnV5kFUQ4d1oWYmCCbqhhWVOilZgi
qVIMEZevrZzGl1bk1XtvxdnWaix5H2q6u9XTqr+KrapjFOUDmYzVLXPWdl/jBTXnSbxzLzuHhGpd
v4nGLPmCqjDYhITJkeSV1fkpZTP/2LbOESbqbMBLKnM7FoApCunj/BNFtsWGd04Tq9v6iZr9QO7a
ISiW5MExAP2tk+3haDolML/tqbEOhu52S42j7jedyf/XlwwKZijQKEX++cVyeoFkNQ81vr9K/vi6
bzI271fmFHhOTOfv42KIaxAOQWCkLXwlXH0TsXF5YFRmVGFbRHEaNrqdPy8Pa7awMHVA/AWK2v93
Lo9/oG8yLWDWSI3wKPBiP6lGRs1ytbDQ8VOGa2tDyPBVeJsVBxZD92BRo1uSGsbdp5W7+u739A/U
W7PS54cry/zx2/50ZaXWlMe9O802zmkFrnOpDci38OuqBLcieFAOzKUBgPevv601z/d+/L42mTgo
CpEheTb/++PURjmss2PLKtdgdSlF5b6szGOUQ8Yd1bVVwKsMUsJy6pw85+biT6RPNdY9YOFkRZbM
XiavueFfcAseqnbAN2yiVQmeUJpsyom9Vx+e0hoHaih2elbjwSluu/Qts8ZlwgWjUgvAnel//PUP
Zf99lqppM/RyKNyJbnWNWQ35vd7IhMOTti77dL/T3FVBLNzSEPz+wvBsSN9cpmwqvCS7OMWxcqxz
myevfJN9QFKET1HQ9FuSwEP7AYgVdyMtKtvcQ158YYo+Lvokvyet8Mop/NvOvYmJbWTtgihD23qM
wWMcEnLnlDA19FEecLkvp0GtNc+6taEx+CWb5ri2cYTCm+nesootZqKtiXjYN4J41vCkquShHz6K
Rlxleb0SVChjyFLatHqAsOYpFe6zEdzn3kHV1R0L5U1tXVzrSdhfUrXrfKxr1S0/10KBT4pisfHx
D0rzNkHVQJTHadT9nekfQU3p6c7NzgP5cXb3TvPxJN3+RKVB8EGkzt3orzote2w6++QpdBb1cAtC
5FMU1AijKkQK4VljmkKw7cGJkamPsf65p62jQT2C3r6eDKRPyAsQhZ36wCA/ICPC70MDJUOM0NpD
heDk7sXOh9tOuKs0gsc0E09M8zTm7KwNBZsxXBs9HUPiALQs66NdYzGszX2jzfsPd2WKZhvC8B0Y
dEyD2OWjs7Ur6pKeGUGprZmGvAalfNYIlc9odVOr2Q4G36Trtq3n3NqzAGtwH9senBOhIE6eHOra
v/KqaDuQWmhr3n3djod0HmFkGUkg43okssSZmPHN1M55w+fVt11Ab9bfmap9N4k0JD38im5lYTQV
X+LtiVfahODbypQJAMZdt1E3MNtOhROwg682UEAYjyFOIX63dSG2+zXCBOdT0SHm9NU2ROtCZjDZ
H+kyLPVs2Uc0coWgkaekGAm+dGZYDoKHPGNRbz5G7r2OsTsls0qjrzVii8kfqAB40sleN6I7xN6r
0L32BegBtzwl0jrU0ERHi42P9VkvxmdNiEMv8YKzEitzQrVnvz4r6oPn9sfUMB59EiPjlA1kYm2c
UF8i/91VgmTxkqlq0HDnd1sUyVtdBAcJaqmY3jRMgHXLCAEXUfilxEkskpKKgY/q6G+TWcoCHEJr
4xVQdYKCR1jIWnsuTVBEAyKr2UZvWIohWbCO3Rh+p1q3k1y1ub5r6/TYFtlJDXKvkh6ir7aKMI+n
usEjWa3LWD0grb5J/WxToXCz9eFFQasayJzSYu3ODYwbaWpXaTcQotw/s288hxnpuWawhXu2MYxh
37gs48EY9tF4P3b3GkkkLUt18j9XhR2uTQRVNbILki3ovuNtjkp2wF4Z6KcE9vJMABqluUF9WBVv
Os1FY1+siQFCJJZ5HNPBv0q2rIaorx20JxbAnhp07SCc0xx0pZPSLml7hXOdBjde9tIXgM5kBHWO
DVEewY+TR7JOakR6mGWSL7mql25R7jSdmplxkjXFUHZ9EHzHWXyT2g0DTvKfQfZmjXVxwLdJ8R4P
3lrXJRSaC4oyGvV7b7wnq+xhiptl6k18Kq1lwsSq69sboDz7Ud1UI3JHJpgp08kqp+RPiuXU2jvS
A3caEpCi0o5ywmWfHUKM5BaQrr4GqarxiIBIHhzSYfCIj3JTQj/LldgStaYvTKh3QYqagPNhZIUo
/WSGmPKe0CEU6ZUSbBEb1EBOtOnr8CYYAEEm/qEyum0H0qefYK5FYJ2Q4egM6m1TbgNAB4P8VKT9
Kvdrfu8cd0y4q2rcdH18IiRh2ZvGteMAXOqA109oMOrgqgF+HfrFrdl1ayZ8Xh8/hRoBNDxpCPM2
2PHfTEG6dRrWW5qUGzHWq2pwlhibWbWGhLtES1f73XH4P1dJfj+t+NsfaYa/oIDp3ymhqreP91/W
qorfIsmsof46zvhjvPHbQOOPf/1/Y9rx+3KM2JC/LkUfP8IfCtHvvu7bJIOlGlMMg089M4uvteMf
kwz9Vx+/Hs4hbqfZdPCtEiW8hOwSmx2XoEwUswD+z0rUYW7iI0Ul71AXnvPvVKK2+LvazMLmQSbO
LEPXSVKZN27fqaYjR09rRWe6VmFM6ISD+cdIp5IT3l5XVUnsOALiJEbf1pRHVef9hic/54brz12S
P6Lffw4mm35MklvOzW6v3bA3WGMbK3v030u7VavJ1K/0wICel6B4nwo7hVkCZMAOxqOZ5feVX17V
OqSEKVPNIc89NKK9Iwn6KHa5QTM5oTJY5Ol0H5cOrW/VPxkpSV25++SL6kHFTnfIu+GMyuMYKZ/T
quq9XVV5qHeFUR7jxgARJ6w7aqVyI5lK0EJ/dLb7HtbltiXVlkCXZzdHCFCgFIVd1ZEFP4wm9C/N
WKFc+kyOWQi/wRtua9sYV4PU70pwgQsFRW/njkQ3TANEOzHlUCF85yANzgSXnTvG/r7bu/ZMJPQR
6zSehF+tBrWtKyaqdm/cNrV0j0lmf4ZvmS1M2M2gW0h8SjppUI+FF1PXqrcszs9tACslFBAYme3c
AOJ8ZbcDxLZu6NaJ095GDdPnzkFqIocKkH0Cvk16BFqUzAKANAYR45l4Jqln5D15JiJkmX7JzIyM
Skq8RDAwyS2S4WDvYvwN2/S6afWnSJ/2mWR7mOr2O5pLZvbDnrk6KfTlEqJrvQ9q7YIuRmymUT5E
U1kh76xviy7qT34el1srlWsE8qcx8lZGGe9cEJ25Ux/B3t5HpnUfPwUJvj0SjBuz3ynUuxPbq7aS
xBfErCZarWMAkzxMQ/zJNdRV42Xv7RCh6W7vGH+tLfAogTftiZV4VGI8TwmXPgsCKmLw6EV+LNJs
X9fIyVqSEYSrSgjs1Nkdw7V1ZkIScVhqdGnzWXqMqfxmMwQoNTXj0EHg8TSKsShRJzHJi+CuDJW1
S8vwYPL8TChePDPfFFCRcDasS3Aq7K2SRwyJ1rXfjPUxaRh5GW55hRiIlbTKPsYaKlvL7iQM1Y5P
+47WCySxbl5Yb1hA4xlytyFSx3n03Vn6XdSqy8Rz4pj4Rmgpz1VrOku8Sg9xkzCPYCcmuctBeSwa
J/xS1fDMq3FW5pfhyYzMZp2lo77OXPE8JJZJ/Fa905lcsUaGzS0M+w491Ekvg5cq4j+0U7oJAH4P
yHBFKN+lD6bCSs5ZyUTHiVETVXnxwXPcLxrQYkvpO6SQaoBYZly523pwx3v07P7MOu+K+MI6FRVQ
mZ7jTAAQrbwtSlYCn+vw3Cr3pW+cQ5ZwhxqtTsx3oKV7X2+2Djm9O3TxiKNEJPfQV9GIp3AdnDK+
TV1ourHuveW9KDZVP9dyHW9nX4MLmWJSlobwMGbVnWkGT65KuOSBKLFlsJyDk1owPvTwvvao+XM/
uaYhb5dhHBIXMqSPA6HMk67Ya7ZOvMr7fGfaMR87RKdu6ProomP6MvYUXmRupaI1ymLYPPKY+tFe
IQyFmI8s1RrPdTpHsmn2GrXDVYj0LyxNhkJVS8mhHypVp6uqGYH9wuWRLM+z8iGLZjFWP5WbaWC1
66SEgUxEjappOGW6POWtfe1MuCQGu7s26ZqWNoELi8zzr0w1MMHtB3DTxaXrvJxjs9hoVYFCrdhF
tGOlW8PDbrsJye5IHntybcxOi1CHmVmp4DYpRk7AJnntyYKsGyiDhmIjK1irUWUW76bojaPshmpV
lHSGwyzDNIoR0e7UQvmjUWb7Ksm9y+PP3cR2mhvABhmGl7RvO9g9XnsLeenO5jPEWRRBSJ1IJHEC
x9p0I1SoCO3tUvhoL0YC5zaFzuHUDJp5Y7EP2tGN5+uW9fUigAUO16Yn6zl/tZtkWtfllHLGldO2
L3ykb0mNzkNvT7TqsG0A5kCp5iAr012ZjOPacYvbpEy/FLq2zrHXjA3itJZGc9UQXyK7aF/V8gC/
/hgn6ee2onHRyN7VDG+jWQKDSz4teXdfG33cZTNubswBgmnAumTs341CoWQzkJXq7kw1q0W4aWzT
3KjQQwg/Ucqij3st5OAvCQv8UKVEX2/WhG7IBCuE2xpQSePynNlJChaayQdVcbjNDXlR/fBoBNPn
KE32cd5rS7uCnmwDseX0To7EiCmMC/igBspRHh3mxRCbkwXDLcgUinZFifLWDYPPX6uf/9SJf6nC
gqNjzsXbPx9ZfkPwfz+xpFD89oV/ForCFgIchsWcjuHSdysvtmHCwzJomLPx1nN/qBVnyRVEfF6P
iefs7/tWK5Jea86pdYIxFZNGBm/f1oO/Twuptf+pOdL+Opb8YY6HExNgmeU7hm9B7vnJ0FcKupgk
7/mgFZ2OYYjslsjgHyIgJC5n/IckJ5lDXkdjPQhWH7reQjqTHDGmCZJWIbB0rMhGGMonXhb9wZEA
XZs4SLiPtDvP729RRoTbqWaFQ9yevUiGnA8FR0ntluAYTPZqwXzOiMqSq34+e5rErtBkmdWqjRzj
mAWYmlTkkrXCqaUHaKM6DrIikq9MGufSK7jN2aWQ8MGpl9fZdZtH+3J04FVHE5IOjsieo7JincBI
aOMawLN7DlOfhpwBQMpdqV2FmgZx2mPsRtrTddlxtBQcylRmJ8khrQLtKksosyTChbWYT/J0PtPh
BTwoK/8ccth3OHIsTusVK789e5nXXPUHw2iui9zeBVm81UI0T4Gpn8tGHPP5StHLZK/Z6uhx18jQ
uPjcPa7TUOVyG1lB4LMLqnftnDhbcGO5jcZOaL7ERm6zQMWP0Xy9oTFolyCNr5v56iPh5M6dL8Nm
vhbJFWlwe0n+qkn0jJPiDgXuXucuxRySMs/iei3ni1bNV27E3atjgVy63MZWlMSYUix4m/NVHbZc
2m5mUOHD7S/6DItpweBqM3DTt47/4nPzj3WkkAlZDDU97yxG+8Yquf1jZ/jSlPaHbfqvRZKj2jC3
jhvetZl9l3fBVSeTk5eaN26KTcUv98Es2rWc27iJVsqzMMX5nyCPk2ZQPxtasnOkuXac6KpOsDjF
1aMsmpugdh+svLvw6yMOXfictannQY9Pzj4BPlaEUifTyS1IYrQYZm3g1fJOdpvuhRxeWPeuK9IR
SPvdmEY0UG5ze+rjyQXNSPhoPUCIN6pnlBPE7iTDJZiyuzhzHsx8IuxuMplS65OBnMogvCzXHmsJ
3dHlGQ24gwwZPA2RQ8adk82rYfhtKC24jIcHo60L4leQdbghBeHQdGuV+9DpTHZIBWIKBN+yOUWj
PzP2fCi+eGd02wuXVq1lK31kjTUaTH8qWxdYR4szRJz+1h8IlEF6f0//8FG0Fs6kaM5KspLbFsIg
jkmhVm5rwj70j4PSt4GWbAIynYoQFiJ2lw0C/njnp+1NauKCqoXxZlYYD7sm0NZ2xMymmn1rLmV5
MKZ7PNg2ijsVLu3QOfVdz1MX5+CpvQjktiYpGEhS6wekT1ULvlyZ4DcNOPyUcyyH03GvW9ZdGLQn
q6/PXtGvLBVd4lmLYvvsL2NMRCEOUZlmB0LMnhKnxvDYCma1WoyQj5linwsS3Yi1scA2JqN6TLTw
2nDaU2fnT50dvVijfyh065w64VtHghzhsvd2HZyUyQC0ivS7KrZXvt6jQO2PyO3vAp8I5NQ9ajn9
TIb5hPyMZusbfb4N/P5QOs5EoHR+XQaMrzAPXBIPPnJZyje22tceMultOSZ0QLqJlQBvCWo26yDG
/Bw75DNb1rpt7BvP4fgp8RoVNSei1iTMdGE4mkXhL/SYiWXrOyV2qdmipc+URgWsumKHWcnR4dOH
1r/sw8uY+dehxBRlxS6ka6989kX44hV4knnLkI4VcUFFYVz1fkpRNaLUxE/Vs8r3dlM+9F9q1wVW
12PxjbRsqwpO9DLIUJN7rr5BHcmJmJF1BT0ah3tIbomvcHfNWiWvQ1w1pJLjiqiFPgL9WBZ36BYi
Tt/APsocTrzZ5hARDfeQDGJd5+qBU0Kthh4lnUvOghVM58kfD57dfvbYItWu/q6iuqfbxR7YG81n
HBInz5YvomjWYRp9AC8+1Z0AJ8ratfEhkRMQetLskQBqE2cV+RmFbzLWnrQvLX0tgv/8mPh9x8dN
3SgZ3DqddxUY1osqgk0uq8NIzIcbZlcuuNYFtEfe9PhgljyDTUOgXBBepxFB65GfLIKe+NUQJaxm
f1Zae0yK5rHN6Lwlizg8wIscgV9NkkmlsQRrvQdTE2RtutEn6XinAvAlCZnel5zgFFW66P/Hfcz4
wkfSoQhe0YOaHBh/pefajenUn7u2JOrBQq0XmiAxQFGU0Tqqpm5ZF+FHowk8kmRpEhWmUC24Vo+Y
Uh1kb37OS34FioU8Gyj/84T+LiDOpsG8L3XjLN30FHviMtgO1iAT2FTYrPOaM8UO4MVElT2L6hIU
baVnrHSSwc+zKJz+isAA4vgu+nx3hJEgf04X/RFLaHsdOT6Fg4WWdsKrsBQ6V2uYcVsaRkmAiZU/
iThM96rJbsKqxFPhZg5KAWfaouGEam6qeN+b6Asw9QjWiy65XBTsLCx61iIZ3fR/itx/If0iI0oQ
VvhXJe4ZCRog8TNJzz/MQ//40j+LXBBDgPnQMwhe9Tu+DAlT1G8YRZiR/lTh4j92bWpOywM/w7b8
zwJXGDOPhkoaVZcLsOOngvYvC9yvK9ufC1yhf014ZhzqeYxdvx+G0hmHaQyHeF3ZCHS93ImWGlke
CzGnHwaofsooIcIoBPTNn43vtUS84iNiCjA0iGh6YzdNJDz6IVEfUSPRFLosJFrlHbMJg1FF54d3
CiihihPrVGk+17gTs0SKxHgq5+zIwdCebPjFOo5DPQmfiqraqhzDtVf111TdX5ApMKIjQyXOrVs+
1nviD0sGZyizCn+lQvvcuRmfM/PGx3hZGBPYYSxBeuteytqQswqox9pb3sOUQk0+J1163n1BwzsW
ibkiNeXJ0uRrkPIpDJTQgZc7DCbjS2fgyQebsszm7FCMTYfQ0yrmBkQEdEl4HRr92TD6vS3dm94t
mdsVwVXbe+w+qpKbePCiFeAe0NQQQYQiVC8RVNMNA9uF5WifJDo1Nt+KkwlNrmPODE8iVovY0zym
0eTYxpwUy6FGg8ocb1wxRzJOqa+QkYZB9pghXtwbFWaxqAleudrgL4Qh2SKuf8+7lsx+dJyc9A4+
NU4v4q9a6CfwKOQ3qdza5zqrn5ztumysGwatn9w5sxAqR7EkQWk8QTeyMGzrV62E34yV76FwmfQ1
qJ8xLrNbk4yYVnVffOkd51OvhoNulQTkRWj87BwTptvMAXjWMdSHA4ekWhg5MbFO9xwy4N0YE9V4
p08Zq8sez4e/CTVJsp/pP45ld5WThuGExcZs7I2Z1c4iybnXZdRcDLZOhtfw44w0TAZMbX7j7ksz
chEOsVBrgdVgScxUwnCNcBrLC0/YR5E5l1cBmTaMDAgCYT3e+uYeM88h7Jg5Qo54UFNLwUmV4edC
W7mZt66zEWF9IHCEa8Fl0NvdiEhDlsRTBBOxHQFu5mI08fh5+Sve1Hbt2NOmgBCYWuaG1e6xEc2G
ZK3bhlLMQgKSJ8PRtyJBQUQY89hzpSPTW9YCW4hU7XPXl+NOj9i5R2O+iivxEEfRjaPCxyiyLkR1
PgX4o1mBNwIc/fgQ5upVVFgBR4dYm2wo2FIyiHKKteFmzNzaYlW06qoqY8yqnlXi7qvBJck6Y1eY
omfrFKu5anIvNOS7QQunxZh6z2XCCEn2yXpAZrgqOmjbXdKX61DHThhgqNSb7D5J5EFa5SPWmaMc
q0OLuHE/RYx1hlnmEJptedDH/NnSQQ6IhqCZrKP8j3J3EXpjx/2X3DsVi1a7Owqf/qmbLPR13d4h
eFi4nxudDoSDJtDlfSLa27KNr8C3E8ExchE2lrsZh/JZVMWNH9UvlGxkEPARLX0Ca5yqPEe1s6on
H5Bztw5VvgmxCdQqYS3TbIsi2pT6vSJAkgSkd45BAo/kEantOalL1Dkd6WGR5Vvw2QknIunlS4Ir
lBBdAtO8pRkhbFXmndLFS+fWzSIhpokh7TYzeZZ8QKhEZQeVdUQ/Oi7IrDvqpvbuKlKhCBZhUzGx
4Hbd8hyD0UuIngdK4r2oAPNLbF6KftroNvlOFTtu5t6boZvegtq5sWJKKCNY6Rkf5ygJT7IYdoPy
b2TYGHhpdUZlxq7pswcdtIlmAuUhrXCVu8S41zbOLiYU2BssnAGecUkinQ9lFF7yUb+jj4Funq/N
qL6rJpJmuso++hI/Z6yeszC8lFV8dEVUrKKxPZapdTISEPuWqjRcpBGy925+Il2ewCzE0EV5Trf/
SKO4xtx2xd4YlkplvSIQuOnRAN80IzJUsnAx9/bFcwE0yB6R7EOHgSsgbflW+TPApnCuMsIIXGj4
ZhPicDerkY8kY1974LHTSmsJPhtwBrlbxzyNx9u6MnYV8+VFq5JP+eRihqtYNxNap9Zjp3YaQTmL
rkz8fVbEOHCd8abpOBecnp6p6uhBYpOH0Zq7uHbu57gJWOt39ls293oi6m/KufsjLhsZUErwGY2h
T4PYBLznNIxQXHak+qpVM/eSflBuwpxmJ5/7TMeruESiPuERy6JhWyMJJafdgKTiZEtCKkMCqkow
JxbZv3NXq+b+Np87XXfueZFX+uQM0gc7NMTd3Bn7jfY5t61bogm+BHPzPGrMg9hoIZaiszbnFjvK
01fPqXY+vTd2aQeyEXqTcm7MZWPzns69+pDcaV57CeYmXkb51C7+VxFA9aKkMNeFaKH1wMZIDMGl
jsCkD6J/wTL+e6aV5bIcZi0rsIdjzvipIJm8Ugwm28U15+MaQ81KXmFHWzBEXoeb/Phdwfb7wO97
uNusOvyx+nFZKSNlQ3JvG7r3k6BNTXmFyo2sNQDK11FR3ubgU+LSu06xgtuMtf762/3DH84VrLdp
bdFVGj8xSZMQ7VVG0bSGdeOjaFiQLrkiMPg+eOOU3wS/yRD/M5z+y+H07PCdqWX/fDh99UIq7Msv
lypW8fvL+y/3//u/1Vv08UNI7DdVAy/0TWDr/wrqg7GSB9rxp2E1ggfdcC3HppZmXDy/8X8KGzhf
PXTxjMx9259ZvH/W8nwV0bJf62+ePu/fqeVNexaz/vA0w2Ujq4i/+SyUYLD+Yy3vjyFLIivs1y2n
0lCb52roL4UotCWzSCICc2aiXZfHj74DMsgoTINoT3kbCUFGPbwGrcNHWNTOWUzpPBWA76ARBrdu
avTy7LoewtLfFV9npbXv9p8CFuWHvDJvDFaSrJyjmQjA6mrI9frM33Q59Fa1dj07WBEcMi9kpvbL
YAc5RWdNEIvr1NoicvAqpbb3VpLZuNU8h1zflC1pE3WLSafujqX+iYgQ1oOB9a5FtLmOjpdqGNZJ
MYjTRDTb0iySPbuvVUKIw1pZ09Ed5Svj2wEzAXEZLi7ePuniY9bSkzRSgN6ukiyde4SvM9NrgtKu
hknc9E1WsZjL3tN82JRR229pSfaxUx+AF6xGET/qHSI6GrNPXLd3kRoGwlXlrZck2xpwBwi57Jip
4VQYSoCHc26aAW6J2TifElGe/MHaKI3xdMkqflm1DYEg2s6yC0C6gbf0JzYChJ+iUtbeS8ZEIMh0
mOBNmGzVhOJQaEfRV89DHLwoK8OUhn+Pyux66MInaHEkKU7+eTIQSHBnnCI9PlVlQA2R3VutTgHm
u2ecmXeuq+m84wrKXH4l8vTDLzGCxYiuDHHjBbgPQ+s2mtxdzf7bmOwzCkTS+5yP/8PeeSVJbmVb
dio9AdAAXMhf1zpkhvqBhUpocSEuxKzaeghvYr3AKj5mJpOk0aw/2qq7fspYVkGPcIcD5+6z99oZ
fqvEEZfMT06tW9+hMD0QCNn6foVe5F+NncIGmH8hUUF9n/iUYXYlW91CS3ewE6T951jz/qQB+JLy
1s+mR60HikQ6cJP6eBM6WnYQu6jl9Tnq3FWuhkbesEtwFI/8kA6WdRrWBGaT3sfBx+XKkjCn/Td4
cQyuDIF0uKx0IzmMlVlT4c1BIWybhuvYP8SOfKqt5FgULD4pshm05tbxGWA8PmMyh0QWq3K4HbIO
WLTBBRfnKS8lHT7QaWk00bl3aIpCryXzG2IHZV7jiOPnLh43g74qv8L44w0aC0vMoMJMrW2CNrVt
rLk8coBdr8ny0TchGmmdroFASV/awaE0EBPLwiBlHzXNM1GRbJnV4e1I6yOZl/u8U6SRYsTDIB2e
gp6DndHRL+9yvqFrTiMK0o/FJuqHbA4x7RxLEbDITvY48JjJ+XrRqqU2rmofLJpGFv2AWYJbAFys
3t8FofWc2WLewodcC0G9tU2LEHZHNtBJFNyUnLIlMTR8hdzhazlTa7659/7kIfyT2xb0UddjC+gC
6/y17eIbP1YzVl43BTWEg2whL/kalNPy39jKf/Qk/G+T3o9evO+sfH+JUZ5f7/9S1x6Plb944GFI
/fyv/1nW/+NCeVr2w1L21wcmP/+7XmVCrPNJhrBK/dWk91sMUf/F9tjXEg/ziY1gyvv2MWcIwyEx
ws6VQMk3TznvF9eweXD+m6Ih/tFTjjzWj085gBgG4GWENH4LMhbfP+Usw28GVRX9WkuragMi/M4L
gttOQ2xpcp/vqbUek27Th9ku1MRWjP0e+uXOMtSlluIziLyjHUJHVQnN1/Xgv6hmPBVUDhNIIxii
SbhhMjnBHVQbICA78DxLnoKnoMe6YAH9rHnq+YbxVpNWNtr7oS0PYWrOX8r05EnzPnM+lVMcSszG
4C83kqhinOerEUNrLrwFMYSlaQ10m2Y9SWT3g2zOLpiQsz3zXM3ora66I8NIrZkHSTDl9MmxGM5n
0L+5HTrUdLZ6csDukwMBo3bk0ai1TeBZKxk+pfEHOWmSAS9UuZnJRzZ65zDlbOp4ixgLugyhSDTW
O9WrcBO0TTE86MSxIn0VGdMyLuOl2/sbU70wGZOvcPey+mqoc4yTQjSXptg69N6Opbnu+9sqIOcp
XngsCK/G8vtqwX1qKkzeJhhMauEDIFfJU5vIFYVmC7Pr1kH1okADZhURc0IwCZ9XhzZIhGwBkIMf
fkk7f+X7NT2Gd6Hv81ItG1q2cQTfeQRx5+yJMadNvKZZ4prD4Jqe+Gda3tfR3MTWowloPkVNmC4b
EgVWNoIZap6RKw6g9DBZ+yhy44Ub28XVxyPG67UHEQ0bzV3s0hGlBavG1Q6VZBGGtFRhS/dDtcwK
Y+WxnfEK/zy1HnaT+hJkOiVb+jom3IqJh03VS6i7S1Y+VwlL+i5Xu9G5s8iUk/MnDB+xjrLWtGxt
U73dlATA+1SsKw9kb+ksmiyjBBE5KVYokuFmmO4EBYOaJFULSYkcx3I01bKz3l0tBwbBMbJyV5lW
YQkA8ys1UBiIov3XkerBmrZcDHCrrsGaHt0HEtcozsuaQ680H3myzge3TW7pa+71rOvKkwrDpcaz
MZbJA1HEx77VbwKN//uUv4Rl+aAVfbayi5u+wEjTfA2BVhg2jAou3QZjRFw5Xxsqj4KmuY5ksfd0
D+/DZyNfq+JhHJwLM/U1rQFgSpkkh/xsNf06Q5XjWbr1tbeSz8VKYi6MaZPAfEhQY48FkILOFZBW
cGcWMaRAlMo+Yr2T5LQ2slzZN1iW7lsWb2PiLsbBRNNxMMAS19XfQiSgwMtvJdEyp73zeqgFg7X2
INYmWvfoNWyweonVDFEsyIkDda+BEuyn1Z2IOTiXU7Kp4/amMwET4DYVHh0jFPv5TnUZA1LH+FH7
Cd9AaEB0MJInyszjojz2wHqWw8S/Nhe2uYWSu03B3ukEMJYGKsWo8x7QINksKLnD4zu2+2Iw1lL1
r3quEx6ZfEIEZBeI/9SzYVYFzn2Ju3LRjN6l8mKa4i0KfJvsZZQ8qTM7fejRI8lDO9s+TW7Yuu1S
BNdsNuTihlpWZN6GSNbsoocbW5QXM66uwJ8szLY+YK7a2Z3xYrCahm+LQ82Z6RCW5mzaAtZaQB4h
rqK7cbRXwQQNpOHPdRz+iUk4XBh8W1plvHR2eyytZqP54ZY4G2CXeOkx9vhFC/cNNgQuf3fmIZZ4
M52BtCwQmqQ0CHIZi9FOVwHkOF3Xz4PzpajHFaL/qTNwEsQHjzlSXSTx5Dzqd1ott0lkf7iednDD
ZF8RLooSqt6GZ4e2ZplICI8VWMcKq5yqdhJJbJW6w2vPlgM5Jts4kfqixTQUz5Zp3Yuf3Cy61AJb
tDZ8tePqPun0pWlWp5Fh2ivVemxz9CbUx7jPKcL0XlMYMmvEUJjzUH77nGRsaMbr2uFEn7cYKzSH
JENsuHsbhm5S3Zr069FWs4GDempGPLpFefKaHjxgs+a5ss40nTch2hqqvBWGddWbw4sOvIw4eojI
3e6SgZnUt1553E3sML2XFFCjD/ffN9vHLIWgCyB5Gt8dL9uCCz8PcUherrCubG7+fjs9jQPvvQ37
MaxPjcexpgiugggythg+onx2ApovdZOd8HDA0dCGQ4moHsCaFHaMqN5ZhzKS10Nf/0uB+UeD2V+O
XN9OXP9ZOQuUrb+c2NrP9zpu2vhn0xo/+9u0ZgB50JGxvkn3/jauGb8wwRk+AbY/rhdZIs4jt4vp
7tfN4++aBNY6VpXUGzuCMesfxX7FHCD+XpMQgqWnNw+FVGTYPypeeuR6FXMjNlnJDUfJrF+1Y5EA
4mntBak1WCN6Xp61oThb07htx+nBZhHFXufQDmynOjKCEAiIKWjhszs/UwsgVQMb8rK4McJx41ox
ACJcxtxJ45Nf0d+ic9hxGUw0sbZqN4JRNHYrl8EOLHzG4h4Hu+5WVzRufDBnHdEWTqEFOjaa9Hu9
tYFjtx6sVMBI2vCAvXxkwwf80zTVl9AuXyPGnVOZRTi0O56KWQB1qRepce/RWL9tcQ/tE/p4lygb
nOrqeA9FgUdSMqvjGAJfrFkvN2flPO0BDnu/CupZYWIFieSFGvenqYN51BvmrYkyL2Gsr3SPaBkG
Z+6tZCNH8ega+VPXhojH+hEVeYOF+dxo+HeBxLUlm7RSXalRAopDq83N5DKk6jQk6h6c+sElbiID
Z50lzYvX2YdGEZ+sI+uscVo1kbJ7LzqarA/0IdxhrIB9xGuQ5hi3fj6REgy0jTUUn4OePmpOKj85
e6cr2+nGbUgcSiXWA7LXocM+BPQnXfXSuHWn7DjBYgXCw1Iq1zXQz9zgV5FsAJ41hyZu3Rf4QyTz
Sv/UCqY3/LvFK7/nc1MO4jbXWBaIvDFWSteQF+pk5xE5W3gGsNvGzt7BJ/mc5SFx+iPjdeA69Dxk
rVwaZnVulOmsBjlcK0u/GfxmrTtlsNNbpk8Wj3Al0GZvw74zdk0GmTpzsv5QJ5W3iROrvzFrr116
EREcbN3GTcXoFydMqqHPYlGFr/goDyM5N2nnwBjqrWuoK6tmmBxld2sUzocd21uL0C8Pc74Gsp0+
qrr/Quxt3lXxKU3azPfX7yauVNGE80Q3Pqhk2tlazkqugfc1mU9G3Wx73d+WTfPV0qxza/mfgM+3
jGJzH30hb/Qw++oHwVXmOneTqx481jEgvt0LbajsBb360pqE0lP3SdXFW+ZUX7OBGSjTDvQ6gRu3
5LUn/GujmsjT5CxyGmQ8ET3KTtvYPtCqpbBJJ1GNS16PPmU5GwgHLUdqia+NMboROCixzAUjK6DA
RthjQKZnmT13iluPCc3Rwk3QhifJOWsKxb1wawxP4bosk2PdWSsqxd9q09krksruVDyoFnBENhoX
Bnzc6EWUbu3Y6FYO1wojDwXmUVDQ/Fz1461HmgZf/rYMbCYgFz51eh16oHkdDcJ+UDAatHwniKN4
b0lN+TOT0V7r1Ucnqy8W1wHwrrjbF1Rfr2HyJ5tIMx9Eql7iHPzKlAMcNu2jNea3qu1WRjzJZdWD
wQCgwsyR5MQAWEqPnbTYjFNzYMvQXlp6cI6lfdNHgXdyu+nUBioiMdq8G415ynFD+nH4IJXxOFQ5
fbvDvhIsvyvseEGFIwrFdzWkQHLwlUEwLri+E08P13HioBHG/Sqs1QQxDrN9HLK0tqrwS1tqkjOj
e/Ricds2HXa4vLhGvXtwq+FuIDiy15TfQ6HRiBX3ZbNNqSSwWY0vNVbtV5LvMscSP6WGQMoD/ZKA
7R3Stc1EU8Y4nqoJUp1tDzlWyEHe+b3w2WqySCFt+y+HPc/1n5eBGrNs/Z2sLVx0dYNnC5K3Qar7
+wN/XOqjNVm5oHE02E579y2nHn5h7sUWEXtdXs2e6U/z9pun7U9EqT+2DvHsQ9GgEsqiRwYR8/tX
JVlK918gCbGwhzKXYsVGcWdvmYrPze6vX+snf6BnYjNHUzEd4f36q3wjgEUki+My6Ky1n0ac/M1N
HPUPY5b/TQnPH5ddQBs8lBgL0IfpWT8suzDmRjKoYv4iToptfR/35wb9mE4Jp/ibv2iOUH7/kfFS
TO64nuaAhfnDm2fRyMCVOR932xwlZfqCf+JvFoU/+2sga5gsY4B0We4PqzTu8HlPfx8v0WzytVtz
cl6Yi+pfG7Q/vfh++irY/l3XsfnPvLz51h4Fw8bo8lBYNJG8ApjCUcNNsPRocUgWo/f819fBz941
XN9c6nPfF1iW71/MT81Ggeyz1pUBJjKc1pOj7f/6Jf54qRGUIwzJstOECmb/sCLqumhQXe9yDOaM
p4sQMGS0muq/+cr+5A9xWXDySsh3mNV+eNe0hC9xU/AqSAurkvpKO1Xrv/5D/lDxJFh0zcXVSMYz
8OaHizlIVeMFJETWyn+nYGatFRPtMuZJZ9T861f62R+DE5COQDhq3AvmS+Sbb2eQiyYrXArcjVDf
CDN8JfOWLn59jX90CvqPlqdtPp8/P+xcf3581sVr9tn85Kwz/+jvZx3TxtRmobvi0eO7/zshz/iF
AxD3Tw4bOuEFVOb/3sB6vwgWogJN1gLc73ncKn477bi/WLMDAMKR5bPp981/tIGdL7rvb3uEemZd
mgMZRs8fqT9uK6WZU/oD6XFi6QeCE9l0qtN7H3mobrhvIDE/llUA11a/MnJXknido8pTvYbJ7izQ
qpayjOmhqKNVbQToqVH4DksF12SKpc2nm+eqskj+MJb66wSISjH5zjLoCY2Gdf7e+UItDV+L/uY+
+Os57cc/jUMc32eei67+4zNq8OhtwZyHatfoR1GJXQTXVMPMr5qBf66eGyNbSVF/xq26dcr+lSTD
nMTZfHNd/Oyx/McbGKdTVtsmB16MsILP8ttvYzbFkoYl1EMRrqeNvO227claFpTE7Nt6wboO7Mqh
33V/8/dzmf3xsyWFxvBLTsMwnR+fN+AxczG1WU/YWS8P5Du+pqbb7xoz/qxcuY+ziB6Q+bHQ1QFV
X51Qa4qw7nW/PKZ9da17eJrgID7UTbAdnhnJjkPs0bNbUZ1heqeiDO6Y0eKHUg9uDQnoHpHcBBnT
mcEibkz3JQR0v2ohJsIBgUY95CXab9aAmBfEdDHV0C0WuHtP1psgiCHYjPW7xtbxIaszm5NKAuvA
btSKjzJadsEwrkLqK1lnaoemVhfcm/dR5UOzKToKIGCGKKP84gTqxnZIBJRpM4OA4luO8HLNggho
wrx/rQ2AJpSYhGz9u21AOYuYhmWkstumb3ZyGs9Dw57FC3Hkhm562+oROSK3feJXJOZkh5gOsfPJ
oZLrJrZhXpXjLk295tNQsbvvbUphKsB6qybI/VXcxk8qpHVSAgSI885eja3o1wW68yJ1evtLmvCd
wVnNaa0FU+sq4S9mFtdycqp4afbxnT1CTggmAq05IJnJHNjoll5zlbhhfEQzUUvhGge41z4FPhw9
ShN6HcY7JLKO/ABH6a0f1Y+x0PZxF5SrAOBdNpPv2DFchw4sPDlT8aaZj9fMpDx4x0DzFPg83a4R
KGPb2igVU2EVesQI1Azbi2fsXjYD+ApIfHXI4WzpxrXzoOs4GJe6IGJFrPfVNYIT4T9gKLO5Osya
eDURiOaeBPsGNq4XpkfZkX8yHKLdgeLAE0/Drs5RA83WoLiLby0rtU0+2FsSThAjivWQOJtJ1mcH
aTDN+k0bRRgJjHb2u11it7tMLRkLN8Gn7Kdr1+kqgI39lp3ItZE0DyxdIP/qVzrFUcCs6ZDu431h
FG8j314CcMlB6umwlYGEKumxVs/HPl1mkUBpiB/NvL53bOPNt0YdUnmOp1ESYBw7s1uCEutWykof
JvAuXGIPUDOCOzctZ3KFUcxM+eRoajr5tTZygKAZHm5y5Z/0ygYVrtNa2vSP+NtvazvfWGbibSLA
lQUtbHiJwX6Xisq82A/sC8ThamW4Su7g690RZO4uA/uyE0tAtjzCeRuGFmJv0k8raQyCDFdf7PQJ
gFwW6fZujOTGm7GffQ4re+hpwWE4Pgx5dhjoEAcE1AQPre5me68ey62b+fZKIqlckSA0D25Gv5xo
s13eyeFYa31xB/TIwz2fzX75URcozZh7oZexH+DW0e8cP3rsp+nA2/R3dfF/nHewEVnzmpeh12EJ
/P0ddohSX1RDMuBVVsvQ5Dyr/k9TGv9jNd/5zfyrMah+Vd/zglFG5+38/HO/zUD6LwYHEg8fKJFk
lFo+v9/03nk9T+so4ia+SZZADM2/udC8XyARMgbRV2Hitvh2BoIS7DNT+aZvzNRh75/t538d7r+f
FAiu4BFwOGm6/J4/zMtpE1JVh+117abwvSKg05q176wqWkZUJrJKqneByY52dFCRQNiiNGgjm+wg
y/ZCktC09fug0JZM5M8IGosEN+h6TJ2XHjjgmBcHpIcnWSlvGdnD0QANvq1DogWDhm6HtvsIHIcC
Udv4wOjzJZyBfYmCxZWOD32FF36KSFQT+MTB2936o3M0cvvWjG0eGUH1FvkhAAkhb63aQIOd4B0Y
/amcxmKtd4XaxFZzE5veBsYQpu3wzvO0feM+pnp/9gqxikr7KlPjGfwJZXAkTNHmDyZdjbUWsXdp
QHHwhGzza9j6h1QPVpmf7sPI2guN7goruJla+16a3nNEkVoMKccPEcOVDmSBvsrsPGXqrQuIqGXk
D3Ib/5BhPRupPff5YfzTWuILo3ZqQ7kXKnzoy/TSSOroFKdjK/5oJ+rwMgdWTaDRDOLllEjCYkwJ
NHcWghQAP6uxX1tsP6PZFUu4t0tIxFuXuh5DGXSNZECKZAPA0NVoRhz3ThMr6g5K4qsuTxsHjn5N
hJjHGH4tjNk61Wsj0BBO8o9J3O2mwd9kfn7xrWprOsTmBuKxyt7YtXeuR22lGxZPsHI5DukmbY1P
KB+fWREfaOyiJGqQO7uXe9NiQ9fY2lb6xW422Qksu2zOD7nbbDlvNgvdNbHR073HHAN2jVBJ/JWX
WqT4tIqyXTYZ9Qb6KWDnSZ/9V0FPg8qek1btq9pbm6Pctjymi0htpLBYsdu3McQ2rHwrDrY4heOV
Y0ZHxy3v5SR2iss3Zr5KLSLCDVnLuTVT79nrgtkX1Jn2PaARn40o5mlRsfnPHlWNv9Ge1m7JDra+
zoZrTd41PBXDOlyFhnakKYOQFfGMLMyu2zn+WLx3iTuTQwlrYUgbhq0SrxXpkpzep7SVa3eiVCNy
zza/jw4vxBKgdxi8mixcKgujS7ZJLJYQg3vmZL6u+88keskjm0yn8dZBae7Cz8CAXpPSV0D4gfzs
cnYVljQvgvrP12XLGxK6xzp+HKzzpL+bqjk6+AT0TsMM4mF28FrjIq2PPvVXjiCQW0a3lYjXbVxv
m8ZYeKNBTiygB9B9D8P3PiluIthNWRQv+6rckGHBJDetVWeukvrBDIp1M9oL+gZNOkEnOAGlYe4s
0pyt9aZig2kbi4OFHD90O8MZN07T30dDdeTuVBzLmO9Fr5ZtZmwLncrDST+GDqmWASa+PXiHJgyW
I+jDIOrX/vBSZeRgrGk9ZvuowiFwlhmOF+11/vLl6XVD2DaMzDWuqZXs7rX2Tsth2LHX940cnPNz
iOzdBbeFoidgGLeYvTEKVkvRvmTi3oB8qyK1r4P80EltU2VUTRTFxubfoVVcZIKaXYLTzlyeFcgL
xhb8iBCZiGTZJa1ZioYOq944AxiICYZEhS+oS83dOKi3cdDurN595816HFgTIPVHyzBoD6ltUGY4
kqCpWn1LYfYy5h80q76Lma4WQVk9xTZ3OsGOZRWJZue0NMBEw9tUN4JJGivuWPVXIHI/BtWewh5c
uvDyTekT1BhHcWAI/Rw6crx9mauVaAPq0qq129VbjZQ9rbwt5aTJWtec90n4Z1e2F1nawCAhEpms
oNr22S/NW2EzT8v8a54YH7r5Hg01RhuQVKjoIZ2TZjpcrE6+1o62i7DOByN5avOjSyPuRFhFhHkZ
iFBPY8YE2B1Bue7i1j+6pQ+nS3ElNnsvR4syMBkMbL5rbFXFTOyC70SiLRnPnGbWBlCIpj4a1qef
DsTQ7XNUEhCsrSenJ11PHqCNWDhZmLpcuXR99ZTVNPtQFkNW4lRn03NBnCY2H8UgD4bVcV73Vi12
Rrt69zL2ZjpQesR4YZaXnoTMwMwMaUN7ol5xST7rIKxuHSvJASsMoXRM1Jc76TIl80KIfVva9moQ
BMQG893FzMUQv3Zj4OKKPyttq8eik89C8HZk9d7WzD3NOq9ZUiaEZcyLqHVcIOVmsv8NBv5H6tX/
mzv8mQfz5/Pcw2umPuuPz5+JWvzg7wOd52KUYsuAd3LWGH4f6NjtM5R5EJfpcWCcQg35baAjjADj
xtb5H6moMGdB5jdRy/8FRRyFbAZt4xIyxT8RtWzxR8lFzB1k6C6IbrB4flBz8wDrlEntLCI7rGE5
nSdbs5Zd0b3VtGOzjJpWkzuBz8BiiMF77E4hLYh6ge9JC9chMF0vvm9ygmh5FHxgJ984GTYo/2vR
j/dTPx0s5a4bw7iJGqgCbZYSHQ4/fXb9dHfe95KCbtc7uLlcl5ncxuqzdGBZyHCflea5Y8kK5HfZ
ZTyqUnkdZMk+wrllY6TsnXqlAmijbrUecuOUWf6GA/Wli7TN2LP5cKx1BGdCKHBi3GVdoI5upOjB
CtptlFFWq0/Yq4ZDZeXXnOIf7THc1fAq2kSIJRublwyKRVSpU+VRyM1SElcOz4xqRQvnvQ8UIKj7
bU0+D+7bTie8SlMZ9hzuzHqMK7BbDTFtDe1Inm7YipqiM5/OBP9JUfweBe8eRADWRZsmJ+R2l4OK
zopxXhKtLd3Y6UlypFGeHIex1AswPrW/DytxN3izmXJca7A55qbvsOa/IxzkuTp6rLtr39w1cDyK
YLhNgFToRr1tqVusY3enxTcNS3sRgV+RFMNDatPNdhvgWJNwQXw5p9zwX4bFWSMb281GrfAhoHYn
678mtnnWp4aQd7LqGfkGQSPRWJ8Gs0ceg7/Xap+RZ+7SUr/TZfcxgCMx2NZac1BYF2x8i7Xf8wh1
4wgXYLh1bXubOLn7KltBZWdBV2oE0CHAZqpRLtc9pSPd2j1RWNui7So/RPBPHI7IU3ZPuQTzAEN7
aR46AyItf2FbUWKE/BZY4aptUESosqvx/2JXzQOuLr2ng1UDXtRi+L1YiK4ZzMgRyvKQCnrb7UMK
2pOjww0u+FtdaYDCo2MKZAZhAIiw2MeIuRwe7pKgXmci+pLKdFUN2bHs6bUeBkrZxxUVqRfKITFX
ZReoUKtGe6q9A7vTncXgGsT5YSR8Orr1jWreZEsoIW7OkccY0WtbrW+5oOKNIaHqWeauVDc9zW/t
pNhjJ4c0DqFo2xude70P0EPril3YBBdr5AkWXAJ0YVKvZBGyfZ5262JEKaKIafD0k5OwL3fjc8pm
G//1QWf3Xkb+PtWmnTHHNGPsmVm6BZnzZSzTe1V3VA5myNTtDHBSb1GA9ObW0dLgaRSE6mzEOTV3
IYHZbqfycAcVb634utuENm0B4tqvb1oQ8v3QvshS7Ho3PzsYd/OKw9xIjQSZz7C3znnLJ0GY/sOE
8rY01GBtqqpj5T9MzwjlK8WXYlDBneTNFYYPmCXeDHOoNJTWVeeWJyuM16LRfbQwt1tbQl3FtXiT
Xn8s3eAIBOkckKfmXh6UyTVa2XGcaMJocjY+mjuHqRDmBRNXWZAYtiLr2OZqT+Vfzg3N3iV9es9q
/8rKCaQa9Ftr8qOCKTu1t5lWnkWUfhnHcTlZcmEOIIsbJCTxMJE+wo5xIhx7DSH5aFbOdTN/YgSK
gEXwEtV5MNOd2Q1PpUaUfwQ5jcmbWjh7aRAohmqwkYYiy2U8KXAgvw7PT61oLx5WpsSN+VGaFzkB
xCnvf+WetNRZOBw+ZMdg6RNkHseFqHNIOeNBQO4i+Yb3RAKmKjZSdqi6MMDtYVtAlw+qswISUxSk
5Kmj4ZeXdvqWG9YWpQ8+pVgM3AQcUJ++nb/oqcQme/HSU5dwg8LeTOwDrsmGApqVTb0gDfJLC72e
INtCZjjSa1Czo0IhBpTAQ8AkfhllwcaS+auf3uFYXjnaJlf2Fu8P/vX2QH54MTdeWeO16SULz/ni
l/U6GshbBaeSNYoo4jMwp13IlGu08E3H55gm7KYFZCHdixieVc5wHz0X1o2ALeRkX6pWsLmpl13D
lt+7tuSw9Zt0U5PHkVFE0Qkd8lHyqCGN9iHhOlrpjYXgXQXpuXTVs95xRgdF7pGhEe+td8o5ugx8
bwp8amZz61uncORkVnyO+T63kRb6GCN/U971dr0W0Gwa8QUHNsLG3QjpXFqvmYBnSVnLMq2eS6Gt
asz9PU9StMNjp9I9G5a1NvCZQSmzQny+RueV+9DyBH3DMBQh+eN3lwu9ImfuDviD2hMh4RcKJV81
Ww+WOh6rxdzX4vNuRBFE4korvsy1SjsDpgwfa4H7rLUlxvb2fqosjO3d/YTIA3qphGgRTgTquh3j
54aV2Nkf5DMNUOsec+EyUc59pFEQWdv8lvFz0+YXzUv/tZv5/+Pn36Zc57LYPx8/QTCCI8dB+l//
609qcPnx34dQXUcY1G2kQUyfs3T4u6pI6BW5EasoOzdcMb8PoVTO6K6DpohRBkF7xif+NoR6cw0u
HSgk+9nQz+W5/4BT82uA9vvVqjm35JgUv7o6htYf936jO6pYyqQDReNbcNlqyqc4kFr70ZfGiiqk
bp042pvbxDQSuWxax7QGrpHb4RFqyBxCyCXkO2k8NUF15WFA020pN7aVT8sc5vWiGYAcmyI5lPPX
qIxNzHt6+96U8VH6aCGZidsa4PSOSXndh+omDeJDYoTvsZ7BeHSiL8qkMGFIYBIj49yVWe+vhKIj
jaXQi8U5boPJ6CpKi4MoomsFgHfhlII8qXOLs3Bn0YJt1zOBTCMMWdKLUjgz3qy/w81zMEt6aemK
wDPaxLD3RPV1NHlCaSNoGXpcadO1cMsOgpL5gXyPg/S0KpLgYw4CJMSaV2ACNqplGSRMbrbeOL01
Qvmbqo94GqRQZNl27YB8PCYeOwdHc/ODZfPvZUw5xSk4i6aI3Q2C4LSsk+4pN7xHxlQ8lW45VwaL
V+rDr7VUO+m4/HVKFhI/eYnquQVzjE6Jpl1aJW/GEXyyV1ivGDNxwzOCuNOOkKPNUTn+YkzGOXC8
vTnUOrxYUgJaH3/tSnOWyijlGnRIy2NASgla5l3Iv5ypEAdg0IwThwybVJE1PUCTLC5F5jHXOOmn
M5YZpfbDiGA4Dku/zwogBuN9F/XaznLalB1g0HG06BmtOZBTvoB/uEXn5WaPMVTTnJfKNCVPDP1T
ECJTYf3VaJryKnW92z4NqkPojzS56NH4xe3tFsFGu9gOGZqpQJ6F6wFiXKEaqJt6QMIbC3dD6Okx
ja2XaohP9M7etzojTlxoe9mUO6FrnHKKqyG3dkXNGAwlM596WhxF/6bV6qUN8me2tLeeBAHRwnfj
rWYjKPe+0u+tqtjnWXbX9SERp/Z+LEwqcXViaN4+GZoPNuizDHLf191NFo373AtOvvSe21HfYaSM
oYuJCFPycExr9zrwsgMV1wwJUfDCXUKDfaHWKjXuKt26cyom9ialCq47RP7YrpKifB9B9lLOFl9Z
Y/yh1PTYJs5jy6FI0bnnz1XOIuve8pDpKw4bWqDrm2yCYRGY7mtR9NESQzS6XqNODjTQ2PCOo9Ve
lZ1Hx4fRfK2VvnOQK4skh+dTrUfETBiej6VurrIkOziFfXbQQVHg1+CTr+2SVaVVX+LOwGUOgcSd
NdXKmy5JC76nyLRLMpZHEbXXsZrytdRKDhFJztwUqXu7FJ+Dzf4W2zPjHrHBRGNmafxJp3JDO5Lf
I0aR4W4nz04vjrdzXYztXVG/M9UNay8CQwegRG2irD/1M+jbDW1mAxBLvQvepy5lCzPL2OWzfG5C
Cjm0QDWIv1CVqMLnYZbhG/T4OvQLRM/mncaeG39W79s+Tk5C16ltNZtkiY0dLg8LAHveBEQZicSG
5QDxoBfLQLYaWR2MJZNoNeU9dSkOA5C4j1Lr43+zdx7LbWRZGn4VRe9Tkd4seiIGHiBBgp7SJgM0
Su99vs0sZ9GLjnmEerH5kiQkkqJUpYYWjJ7BoiJKlJDA5TXn/uc3od7DTJFrWCWGcWJXOTE9bf7E
CfylY/rfm+MEZeTnp/EqKf747w939x+Ob5PtW6gQ7/DtQMb7TYfr8qCmFYc8jG8Hsm7icDHwnVQO
3cHTbYcKobXl/wew6NFrjmP824GMNNbScD59MqL4lQNZN95oE9PiM2BfAgoBXb1ChWKo8qjZsFVS
m3wwI5omrT3xHfRogQ1ci/tMJoNn02pBB6s2zczHJkdV8Y/KVDjyBfssFrVJwtIRZrrtHhGiMk8N
A2rUhYqUEk+KGBO4FvlcHjG77dOkG4ypPplg7TqYu8F72OWZUXyqynzigssHDsnGwcYEre8qrs7J
XEmXSX3hJjcZqH4Cup86W5vWtqe29BftMZ91VYlsrUlODEUsH0R0CTS8dzW6BjjWcQ13kwOHfkLX
d+ctBEDdrBe+KoMzAYHRfyjIR6c7z61wEUvaQqJLocrnJp6PEr2LWL3MS4Ursjg1S7ShmMSX/VlE
swPjIHIn0xOnvlURF+OwMXVoi4hDqqcrj7SsmGMiQPSPf9pBnGhpp4i5PhdSiCbhojAAaex+5Fv1
PMCHKiL0TMZ4WqHULwXnEnn0JIsxURKDWdSsOwk6RJEdu/nKCPqFUEXnsjJPHdDuPhoNu7BJGoBC
A4t7yKB3NPCjK7x4xh13gosNqe0FPFuDrKPgnHD3mZIAhInxKrOv/UI56EoiulOZG6NBQDi/NTVo
VjYHg8EBgR8imcNwF9DQ1UiAlbVEh8PFWzrBrkuBvkuQLKKPYK1Y0Qhv/7GWhzOSTkaxu8UqkDvq
VpHPzAx2vnNbuvnMIpZDavWzoLisFdQl9baVmrHjkEKmrrrYmYQR1tv4N/W09YQaiIJ7a0RMk4hB
By0CYpvOskaZthyBUnadugIGtuAstT8RPXnS2PG6ILFBNiuOH3HmKJQCnYVQL10KzikX73GaGROz
u0Cyt/asAxWNkoiNLibFE9p6Y01QSAw9ATzYSA38CV1fEGcKNR6YDEOTzCNrLMDSvwiXUhbMFbGf
O5pKfkMBjNaN41Ji7p3XrjXHIZKca8R4do01FgkDFRrCeI3X4aFc3QR0MDripU1cZEtvIcmbwkfP
QOCCgRopo7ZoPA32SjyqqTcqUq5TUd7WZnUYlPZh7/qAZQZswXKBNGno1s1741ISGHIMkg8Fo5rL
UM4gHq5CoAG/wBUVWiP38xUykcDmnM3vRJoxND3mncvod84McGcGOxLcMKNmhNADhUk7JlXXmxbI
C3tkhpZhzmVkh8IgP0SGWCJHFOAeecgTe2SKNnJFHdmiHujH3aBjtBE0JtGx3iQT0apva1QoUXBp
o3y0qclDlJA59IC0xGyXfMBtFzdX5iCclAZZBkpKCuhjGWVlj8JS6yWKSnuaoLy0UGDmXXQYeN6q
LcvDEIKQglIzSE8H6NBHv+kYCDltjfC1YhB3KmnjASXjCDLoPn0WfuUM9sE9+lUzm8mlNe30AI1o
QSMf0aiFerRHRUquyKHQOVMVa5Emx3Sy8OODAQQRQnXSlkQikPBVDUG41jTB7UNS3YUDnJShCK8K
MtD0Kx3SUlbpACDo3JOTzvNPuBGNAhsRBAkzDf6IYvsF25dpSIHCL3Eh59lIJRxLLcOJLcXLBG6b
mjMkhUItmTjKiG3kpIBdIWb5Rs/jK2noHJZpQggtN404TNcKWUVRo4w7ZOpOWh9FyP8bRV5GGPvQ
LZyaDHMuFED4kJ1IJbP7uUeSvU/Mng8GoVolRlfYu6nmpnKsNeyKcV8n49p2F2XgAbdLzpEvmvMA
N1CTACXYoyc0wEBNwGAxtkwlDpLOW1vWEf49o1ACgpHDVdFUk4Rge5SR9TgRtEmlNuMA70wz16Ak
lhO3VqaRXS77QRwIeJt5l315Q2E5b5riMMzVeSlfeOlNml2h4lni4jnX5cNEvqmrLfYDB4Klbnqd
rZ+mYgBkpKaYRjYmRRaWPdUYy7ZJj/o5JTJqGGZk+SRI0nDt2RalKXqFUd4guG25LHXdAoe8CSfz
ssvbQ9yG4Sp67VrISlKG5AlUtlPKzamKEQ/9WDaMRGjWIXtiK+IqqbfjONdWpWJA9tKOHK5kcsBO
oCH2Xxpuh9FyxzzRRjZMRqv2JjnclUw6I2o7Q5+EF/Gx0Q71oDoOQ7TMNcU9Cwdszhbludxd4hiF
SPBKhkzZ6/Z11n8REvsoiQ5TmjtZ+4WTbgTVB16f/kX35Y0gW1MvLjHMCdb4Ki9VAk888VNs5Ada
C5yHUN0tMT2QMgge1y20PpV8Q8uQZ77nbOoWjVFEwABiSUgdx5qEpaclbfQonBp2O+/1euxz8Cqa
f6Jb5WTo4Qh9ctWoySROEWEZOr7I/biVceszOVLl4pIgmlUhc/mzv6RKNIsiGumwYLHzhit0a9Sg
/yHZSGHFno4+qynysZpwO5TCW6HTV3LvI/02joggmfsGnRLZUxZRUU67hiVdWQdiC2FWXuhBj28k
uYV9NMeJgqzObOT0+tLsQ2jH9VVQX/g1PMNSmrUoK/SmmkcwfRI5mlekRlantSnPHSnllkRriTtt
kxH2VcQrM4ca4jOloY/jPUI9r4ZjU3JmoqpCusW3AvPzGcthY9EnLgRCVsnYM3IcHo2FIklYrMM2
V0oioIqtWtfnxGvP01A6sAVWbUUZJkYzRYfrQ1gkUO60rAksMq/JFVzCBaG/TD8k80ibYa/L7lUL
HyFn4TXOgWeT1Jvja60epEWyimUJHnoAn0o6yVLx3NP1lZtziaqCWe/YBwIp6A0tLXHIAMfPg4CX
eaqaB0pwV7VsJp05auTbhgaK4BVnThB3OF6f2DJ2GVkPv/Khvv7/C8ffdqxAau4/uXBU2/itewb/
8Ns9wxzaxHDqcZx+5Azu7hkS4dAyiwiyFE3mB0xwd8+wPg7aLrQ3T3jhs+4zTEPToDCBnyijEzB+
SVJBo/k73v1jWh8qH0QVRAe+pKNKZt8EJJn1lDjupur8Qyfw3UVMFX/TR3ZOP8gP8bcRivA6lop8
E9dxPW4kWtWVXd1gtthD1SoHIwnC1Y0M6bXbxja61uaw84Cz4WQ0WL1WABAJrvRSbwqTykbtrAYB
mShxNvEzdlnRg2sxHMduDWlZgP1f18umcC7ISZvbAe4WTk6wi5PZt5YjnIE3HZAxt4xNt1p5hXeQ
p7SY1N5Kx0YsDXwW44KyCfmiNoSMtNyD+t4Op7Eks3xwvz8X7PTE7EiklRPhs2OaSEWSnH0/cIul
gRJ7UtB0nndgM3MjMFiDNWadoSodgpRdtJFCnyBEye0WFXhoVR9myL4ofhFk9XZxRkDnkYj1yAgH
uzs5LoWl5cX2OjezBEqmfRPXLZoCw7kBMCCELFcwXsOtjt7lTV/ml0lsYvmPFBVSvC+MPZkmrBV7
MorXDqmyK1ez0tAGr9H+WNDM4boDsNMQEDYS6Slb7KgjP/fLpef5t44qnFNrCFNZBgNVzeJCGZwt
lNC+6jDMw+KC/Ct1SMKqWjKxME2huh9yskSf3kQd2kMuaEMgbB82kM8xPXMFfqfpkM6jDzk9ZRKW
49jhP4WcEVk9GORnZDyPw8E0v1Nt2NoY15WZ5s/rwVs/aiO8Cga/fbA4jRgBPPgTzPj1wZU/wp5f
Hnz6OVITyHk+Zkcaxq2Jgp+/Nzj7Cyoe/72oNQd4ZCMcHRIA1AhP3yETgIR2au4hJ0COHFyEjTxH
3qysRdpz4zaQwYWEkCKtEbABIBfR6/AI4PsRR1nFAbZWrTgRInsbDLoEBtodCZKDRYuvzXND+Iyt
wlUV+Ruhcmg316U1i3rsw7Mk3tpZSNqduJKjCEePkOngRph9IAyB/qVnc7eq7+IENlpSmyGgeDfo
uOEjFUW6cBIZbY3EI1sj/eRJ7plRhdSpcW+PBW6I0GuLaAwtzVoIKf7JPhdI2KSfSodKPSmtL4bc
wntKYtxcI4IR9aQWDswmv9Tl6CJu+qvMJc4XXkUzLiMrHYl5+RkFEAnhuXWRWflphm3WRDeEsybT
z/ya67rkRmvEyv1Ugy/Lxd6/N2OTq0/TzB2hMSlL5TXhHv0FMo100kpEHsthBTYqHqODOagq60h2
XUDGBPKkjx1PHtPkw4WIgGlOWLufVopMyHaA/QHRQxsbN0vmYnju6vIR9sBrA9VMVZB3idW6+lnS
+25iObk1EijkFnZkfJaqNp/kMnbZai9uyL47DtXYwS28h9Wocd4Tpy7PfTyVWHM4ZJm6/UlM9Dsp
bL0JPpCEw3j6qo91Yy6IhTUtnB6pc81K0oXePUG0Ko3ozDQzoVWv09q6SDKJTwOaaTTlAlvtQzfs
FmlBp7IU9NOiJZM7hlsz0TXhBnyJzbOSsOcXjFWkE6UUB9BqbSvLxphYOIs0ib1JWymHlsu9mUiC
Ic8I30wqe24V4JbmyrT8S1Nt4WvG1gVNXGZTgmmQ7yciGALCbOjmDFoPLFEIUjGuy9Ra5k5BIhtx
NZEgUFpKwhdLroBgiGsaRQbU1UyNDyV+tfNI8cJJEPTTgFABsZT/v3NYdn+Sa7ErHSB5/aR0ePLD
/XC6jf74R/6mMe4gHX6qIXTrIykIIq7NCAsQZQ7JcLsaQiTWV1bw0JdgsqFI4Ph+VkPog3JX1/QH
P11+9A2rBNlkblBEKLqK7fyvYJXcrl7XELIGgc2ikkHRhkL0lbBa4ADBIwFdptx7NpFN+R0MBsxh
VMme+pWeLcAyPxedMHfo+dPgDm4lDPyBz6VNmvWHbEiEFbTCphSIMKz7pJ9mOekrnWjfVORUTx0t
rGdKSw69Rmo47nOVMhFyQlWh1y6NLgd74dpIXT3SLTItOxxkA50GY25Y52rCtU9TOu0gdNJzzHCn
mKnooBplsu51i3hDh+09r7iQs1O7k4BfAMoD5Epxn1+T32NMhV7KxxbciTHPvCbkAI1fI5A+E9VT
K3buwgidmEtDoUk7c+I1/Vhs2k0jR8eORFqP1JqTNlW2UWWYIIoC/iCDuU3rlzPb78+NJginfVnf
OvRrxokuX+mKB89aFOdoos7sShgrwEdKk9+YnndAeMJBl9s3hSnOPN3dZA7hmqWYDsVJtwmifJxE
5tgpxSNZFy5qLd7WqERrKrDzPqiu/a6x1kItX+q56iGugj+SZLFJ4Dw7vVCYV6AFlw0kmbDKUD7K
2oq84sFE3iMjFs34piyzzyTNxqPMLHiDNPtSUnG0JQ6GjhgRKx5rY1PQCQ6JIn+SRGJD29GOwS61
EznJOgKNm5LQ9/KuB4MNdY2sh8yc1025Jpxj4lnOPfnR+sjKyTguSy7WlJrwjI0JrcCIGC7tCHnh
WHOds6C3L9NCPO81j+aXGY0s1Z6ngj4XG4qGRMsPxF7nnVpzZiMTCdQITYdAoKZrXEaJv3K0hp2v
mgi+uYwtlXRonxiggHAO0V10XQpEFqYrCS4cnLMDzANuZLE7K8RsnerGqYVJnkN8Q6b1K5+UsjTF
JoVVtwwC+4hOO63dpJ536nBPq+xFSqRUQlbWKNXo7NbhJc4kK46yfq3Z0RSQYEqDaM1MJ5chSzed
6FvHiuBEY8Ez8BIk2ZimsnqHEnMVpUS8x8TxkXL/ObeFc0P0ppbs4YFk4LmDarSMqxMd6n+YW4sY
1o2tShdCjIRZFJbEAHyC2HcWhuGqIzzNDb1FRwM7derPmYcuUowPDPKPda84BU2Yu5F/Zw6gKAQT
QQg3TGAwcDiZGQSpiJKHDOoxkSczIdWO5A7kQfGkhS5PnE9yurRtAHBZOVPU+iwlnXkAzlLJX7Rg
amovHaoUK21opPPSVMhjlqsTB63kWMmCi8RtMf8nBVrK1Xzp4JcGw3GDNfFSpddI1M5dMARIh7jf
xEq5FcDdAKxSSAPdaeECMNuKYFEa4PhoRHk4wRTucohdRad5K7v2pYsXI75B5TTP0AcGGOaMer2f
qXFyVltKu4Qhy9XfbeHOOjhStEZ9YSvFhuiLjZ6lJE1Ya09jpTQ9XZmcORxrMCdNWYM+b/VHQhDj
p6OWOD8Rj4r4CGjbb5ByYKxp5u40K9VzQ08nnZKTKW1x6mO4xOKrXRscuj22xAD9jXFq5BXAUwpN
ImdL1aDmquW0hogqOdEBRoorv7NnFQqSZW9LnyFxwE4UZrIeXeDXQBMWOXHgS2tPce+1Vr2T29Sd
/joQ8H+Un869/CfH/DYmv4o9zoud5C2YgH/97YjXoABxRsEDggM+9By/HfGSMWQaDJq/4YTn9N8d
8bQjURXqokJ1ONCKXsAEqihSGDz4CA/M9l+gBz24D7zQHMoQ6NGsKpQLkFmGT/fcFcBqI5kwPfBo
dW5cq9N2Ua6sub/Ix8LkKVPhh44w5Lt8V02oFqwnjO0g3jMarwSOMtI33ACEYqrryYWsEGyjiLoN
9zBbClVwbaYc0EUX8H9lYeDsi7moJUrg8HqLAqXJyDzFCtKVpFVhpZdWL5FhT8KRXywsTPZRTOUH
ves1K68LyrMiDscp2H+JiqjHLC7XOsgZ+uDMJXkgtzi0+wi104vGpyXo5p/aEPN8zcIFVK9BOSCs
VhrdGW3pytqZmil33BhW9GUxHquNwz7LrGmmRPoMv57PmRSGYyMHqbbjDlwTaj4sD8LHTxPN9mbY
2k6qvsYQVrsn6GYhK50xdSIFVzM9O68kPPiyCgVRnR9qWXxUE/ruZdWVWNCRi91FbWpXeYwBIKPh
TRosyg/Y98QrsU7KSasmR1KY2tNAcoOVF5J7XxToj3PzVCjSC43NduQ4Q9PUz5cyIQUL2a1V7lo+
dsPOpRPVc7GvD+NQ32hSQ76KoNC5lOeUPdeJEqxbt58SqXmgcG+dpUV7LLTBSZ0TwYL7QCCTyOTE
K72WOf9LEf83VyBgUWvmnZMjqcnw+2PE8iia50CiIhBIBPUfy9trKU1P4qK6jESRY1Y5agptbQBg
jIgTuyh77czycXmVAvk6rKKhUqDLy8F+Kuf5Z4QJaLLs5Ez0xU0caVvbNtaibx/11F6Gkt5miHpn
ah8d+wWFKa4nq0JxT5pUue2o8oQO1KPEdR7OJqFHVmpdwq1f6VlN34PmcZynNs3Iggka03fEj25T
VdKFKUdnZNXYKGulq0g0MESVrko3vXQUrsK4/i6wgZgHanMRxuVc9vsvih8sC9v5ZIqES9Yp8Q1B
Es+SRNandqySe2a3JXo6+RKX+AslVBeuAAdIaP2l0/snBdYSoxbrgzDrb2mVcZsul+YANPiK2sHs
guLqpMHaSsONLxoXXmgCBShaNqn8ASdKjC9JFBGQJVef1UQ7NKFLWx5YWAYnaNwX+qkBvDQgWdzE
lVO1pv/VSbk7h5vakGELnKDJOIJrEXdR0ER5arbd4ISs9keJBXzuSZ1E/66pV2XniZNWFq5LSS4P
ItPvMK8VPrUD5ax5IJ8NNLQyAbw3FOFeHChq0kBWw39zqen9Gk3ehdBCZ/Prjux5DkJ4bgZ8N54I
OAUDzoMJR5F9MLDXxkLhfu7hyokKG0CrHvUxCVXkghWHjavfNUZIboCrGMgRMgB8mLo1yZNTmjc0
MM0wQd4aHiZc0Ucdvt7zVqMpUkHhC6HyhSH6UYtG3BhHY2tm4h4uD8w/Q8xbeMHujBBUBeJGvzJ0
514b+IKlZzCvYBDS9WbcB1ahPfAL24FpGEI5DHgXnL25ipDjhjYFYiKB0GdNKsNUlNuVAnWx7MJ0
pADkGZAag0I9zWzxshrYjkbobyS8U1JdwZ/Q0aZBJ97ZtXytGGQN53AmywGe61Wggc4LLtyBWFk7
9o0P07Jx2xOzLK5TnaUValE38VtpXkbNZ3itBOA5RT7xJTUc4Wk476FoCg5t1z66yiDbJ6FsT81Y
0Me61KgjcCVWZFOqByYRehNH9ycVz5p2vVbNDas7beUcOWuWlvPMTw/iyDwmy4EvLbsN8ZoISALj
k9z5OeCxv+0iCXiN2Fm/FD8lDurfxr+K7GBbVsFDlojJzo9jg+1dq+0gWzRMuCaBm0wFPYP4EFRX
ruRfGTlEFkXuJmlAk7MqsDBWaDMC9UQRBVKujt0hmxTv1BDMBJzMK8g0hqcwSSNj7XX+UVQkNyVu
Ln6MgDAit/ETpicp6C9JGF4c5Usfh3nuk57qXVl0Ued9qTSHuQJPwAwlYx0h4iAAS7/5t6m+nlpJ
EwI8p3GJ0OqESM/u9L6owvJrjObw001CR/Mca/N/5S/tCpu33+jD/cObPsI2t0kVl8MncLzkReNG
p6h6Ucg9fKKHj/uzNyCa1Curu/u//02yPgIsIwbUKFfCJHae/lwwQGhwhaBEox4bXo8l47Oh+dGX
//n3ehzFn/+dFx99e0cdOoGunnu35RvVqPGaXveDIXj1Ps+GwPyoaiACGOx9/aavRsJQZLhzD5x1
aOuPD3yHI/G6qv/lkbA+agRVKfgnvpoMuKhh3EcSGurR4fXoV/L+hkB/baTyLwwBWSX4E2J1/fh6
NRLiR3qf2H/Cv3x4MVIswHc4Etx1/srO8LNlgYSD25Ghv7ksQHdFhWgemKOPI/G4Fb2jkeDaaWFW
tO84WB+BqQf4Gh/Ah9d3MwIYGW997rEPL1Dmdzkj6LjvPSNUYHkJxferIZA+YheP/5n6NFXe3Q5J
JBE28wZAP96fFqXfgEbsuzxkSaQVYTKsL44LxPkiY8QTH+fD40J8R+tiGAwgCmRZIjxxoJYBqth3
MKCJcETgR/DwYht+NSZ4UwESYcL58Hp3xQS8eTCb3zEOJskKBkfl7ns+Hwf2TMBLjlFitB5e8PDf
517x2sDil89RJIDYxJHV+m0VPB8JEu6HPNfBS/txpN7drsmM4Ojbe8/EdIN+u6Ea/KpfDQD+Q5QZ
g2/5u5wD+m9YDcChskaZ8PK7swy4byAR0VCePLze6RAMl6L9NkaLPrfFDWo4b178+sWPCFdlWcSx
9uH1XneCv3rD/FkdScmAv7LOuTu8Xp2XOs0ASAC4CDztBO+ueKCORGP8G3ZEVYYxiczqR+NgGYqK
SfTTjvluZ8TeF+5hUaBGE2U2/eeLgn3BVIc7h/i47t5RzfTEj9Efj6nHrtBX4OZ7vOXHq4GtT1bp
e4lvVwjALvBQ2BfEp5v2Y536Dkdi75PRpBaCLSyi2394vdoXGAlVksiG2hUQ73ZO/AbYxYTQRNG4
+6ovlwW1kq7SRDV3c+Ld7gy/YY9ko+UaSQP44fXqHsEGgbZ1iN2AVDa83t1ZsePR7Y2+GB8tUwRe
wX738fXdnACDkgkpeFo977J+hsyybwEFOAsZEJYeuTHD6/sZoSCCHibF48/f3TjsZsRjmb/HyYFz
isFVwvq+ksRUmCWx2x3e3Qhwk9JIStl3Jgxrf5CwS6yt51UDBwX2LyJ2h0+bwrsDF3ZT4HHf3mMK
UDyI4BTaV3T65UiwPcI+gToDkeDh9V6Lh4EkvO+9ComRSm4VY/pqMgDOK7BvnqrsdzsEe1eS7IyD
o7rCyn94fV8/SZII0Pduz8i97xFIymjViOS9P44AC//VXIB9Tt1Exs/D673WTdpvqKVNEW9/rLVe
DYHEdYO7Fgq+xyF4j0U01dxvwOMB2kCaSCz4BjG/mgyUSliOGU8Xr3e7LH5HycQwaLQg3lwWwy0b
oN7gbvX483dXMOzOy72vE0M/e6ihlW8444s5IX0cEFjkKb9eOfyFG/lXqsjY9cK7B5KId1+8xSX5
0V/Y0SS+//kTRWJ59/e/gdC9+HsDZeTx0d8oJP/xApB4aFc/++Guff3wmKd//vT9vn/yi2ftvtTu
Dxfefb7Nb93u4Qfd06c82kZQTfAdLL2tk3w4Te7yP/7hVC/1Q1/x9m8f7O+vnQ6/1gx/8pwPJMfl
yeCotN7eJjyseE4cGZ70cDPZ90kbaEEwpTdwSbavHvBY8O77gEfaC4842t7C/NmGr57y2LLa9ymH
W34l0TZ+9R2eQM99331SbfPy/uUHf+rL7/vWf2ak/oxB9WL+Pys+/2Qi/TkPfv9nfFj9RI3/O97+
r7iL/Ybn/Lmn6L4P+avyw32fs2Ux/PFfz6fs7kSigtx30i7u82GtFR/WXr79gQErVdq+j9mwEf8k
NGrPIfrzZM49H7BO4vL++5316fegUxnsO0CPT3iYtN7u3YbjdPcIyrDf8Iji/o9/JvmHo6S6f7F5
755C5b/3U7YccNsP57kXe3fbuw9nT8tk987PvxRF776P47S4vHdenBW7L0Mh+Rve/T/DcuvkHHhv
PoP7/L7PWGzZ1tfbLsl37/V8iH7D2psW6dYLqQreen9wsH2/wDT8cHbv3bylzRokTvu/PfOp+LDx
/vjnW78C4zcsvsnW39788T8vuMxPs8j4DQtvtE3y6vat8RlIcPuOz3/21Zvj8hsW165G3n3Ip4m5
uyHv+8lH23zrUkd+2ORJTS7Yi7LsTY7cvk9cxnf36T3/iVnPP3zsd2y0nz/2rbvJVw7u9zeWHeX8
rX/28jY2/I3b8H6b/8f/AgAA//8=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1.png"/><Relationship Id="rId7" Type="http://schemas.openxmlformats.org/officeDocument/2006/relationships/image" Target="../media/image16.sv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image" Target="../media/image15.png"/><Relationship Id="rId5" Type="http://schemas.openxmlformats.org/officeDocument/2006/relationships/image" Target="../media/image14.sv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4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microsoft.com/office/2014/relationships/chartEx" Target="../charts/chartEx1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02CF5CC7-5869-4936-9F83-8FE4453B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29844</xdr:colOff>
      <xdr:row>0</xdr:row>
      <xdr:rowOff>148168</xdr:rowOff>
    </xdr:from>
    <xdr:ext cx="2018719" cy="968956"/>
    <xdr:pic>
      <xdr:nvPicPr>
        <xdr:cNvPr id="3" name="Imagen 3">
          <a:extLst>
            <a:ext uri="{FF2B5EF4-FFF2-40B4-BE49-F238E27FC236}">
              <a16:creationId xmlns:a16="http://schemas.microsoft.com/office/drawing/2014/main" id="{C813ABA7-5E96-4F62-BCE4-62ABB44F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644" y="148168"/>
          <a:ext cx="2018719" cy="96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666750</xdr:colOff>
      <xdr:row>0</xdr:row>
      <xdr:rowOff>127000</xdr:rowOff>
    </xdr:from>
    <xdr:ext cx="2150957" cy="1176117"/>
    <xdr:pic>
      <xdr:nvPicPr>
        <xdr:cNvPr id="4" name="Picture 4">
          <a:extLst>
            <a:ext uri="{FF2B5EF4-FFF2-40B4-BE49-F238E27FC236}">
              <a16:creationId xmlns:a16="http://schemas.microsoft.com/office/drawing/2014/main" id="{8DB93982-4842-4026-9E9F-00760C49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7000"/>
          <a:ext cx="2150957" cy="1176117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D27BE28F-76CB-4157-96AF-16E6C90C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6638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BBC74E29-DC95-46B9-9111-27DAA6C6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16104</xdr:colOff>
      <xdr:row>5</xdr:row>
      <xdr:rowOff>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C52A7F-8FAD-42AB-A43A-C38B58B7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17" y="28575"/>
          <a:ext cx="1492387" cy="9243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5490</xdr:rowOff>
    </xdr:from>
    <xdr:to>
      <xdr:col>15</xdr:col>
      <xdr:colOff>746187</xdr:colOff>
      <xdr:row>12</xdr:row>
      <xdr:rowOff>130340</xdr:rowOff>
    </xdr:to>
    <xdr:pic>
      <xdr:nvPicPr>
        <xdr:cNvPr id="5" name="Gráfico 4" descr="Autobús contorno">
          <a:extLst>
            <a:ext uri="{FF2B5EF4-FFF2-40B4-BE49-F238E27FC236}">
              <a16:creationId xmlns:a16="http://schemas.microsoft.com/office/drawing/2014/main" id="{1969D3A9-7776-40CF-8667-1B80E60E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91900" y="1853340"/>
          <a:ext cx="746187" cy="753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141111</xdr:rowOff>
    </xdr:from>
    <xdr:to>
      <xdr:col>15</xdr:col>
      <xdr:colOff>628932</xdr:colOff>
      <xdr:row>20</xdr:row>
      <xdr:rowOff>56718</xdr:rowOff>
    </xdr:to>
    <xdr:pic>
      <xdr:nvPicPr>
        <xdr:cNvPr id="6" name="Gráfico 5" descr="Martillo de juez contorno">
          <a:extLst>
            <a:ext uri="{FF2B5EF4-FFF2-40B4-BE49-F238E27FC236}">
              <a16:creationId xmlns:a16="http://schemas.microsoft.com/office/drawing/2014/main" id="{D0DDC5A1-28CA-45D2-9133-D87BC52F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391900" y="3370086"/>
          <a:ext cx="628932" cy="6585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19708</xdr:rowOff>
    </xdr:from>
    <xdr:to>
      <xdr:col>15</xdr:col>
      <xdr:colOff>591769</xdr:colOff>
      <xdr:row>35</xdr:row>
      <xdr:rowOff>54826</xdr:rowOff>
    </xdr:to>
    <xdr:pic>
      <xdr:nvPicPr>
        <xdr:cNvPr id="7" name="Gráfico 6" descr="Hogar contorno">
          <a:extLst>
            <a:ext uri="{FF2B5EF4-FFF2-40B4-BE49-F238E27FC236}">
              <a16:creationId xmlns:a16="http://schemas.microsoft.com/office/drawing/2014/main" id="{0146FBAB-5093-435D-B96F-898EB64F4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391900" y="6249058"/>
          <a:ext cx="591769" cy="606618"/>
        </a:xfrm>
        <a:prstGeom prst="rect">
          <a:avLst/>
        </a:prstGeom>
      </xdr:spPr>
    </xdr:pic>
    <xdr:clientData/>
  </xdr:twoCellAnchor>
  <xdr:twoCellAnchor editAs="oneCell">
    <xdr:from>
      <xdr:col>0</xdr:col>
      <xdr:colOff>613253</xdr:colOff>
      <xdr:row>11</xdr:row>
      <xdr:rowOff>130480</xdr:rowOff>
    </xdr:from>
    <xdr:to>
      <xdr:col>13</xdr:col>
      <xdr:colOff>274006</xdr:colOff>
      <xdr:row>30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D31F50-9CDB-4FBC-8CEF-A946BDBBE1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" t="34460" r="1175" b="18661"/>
        <a:stretch>
          <a:fillRect/>
        </a:stretch>
      </xdr:blipFill>
      <xdr:spPr bwMode="auto">
        <a:xfrm>
          <a:off x="613253" y="2426005"/>
          <a:ext cx="9528653" cy="3422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39607AB4-485D-45DF-8510-0916E0DB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13CC40B3-5B9D-4F77-AAE1-84C87619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395433DF-FB24-4EE5-BDE3-AEE828C76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oneCellAnchor>
  <xdr:twoCellAnchor editAs="oneCell">
    <xdr:from>
      <xdr:col>0</xdr:col>
      <xdr:colOff>740832</xdr:colOff>
      <xdr:row>11</xdr:row>
      <xdr:rowOff>105834</xdr:rowOff>
    </xdr:from>
    <xdr:to>
      <xdr:col>9</xdr:col>
      <xdr:colOff>682624</xdr:colOff>
      <xdr:row>35</xdr:row>
      <xdr:rowOff>42334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1A8405-67C2-4276-B8EA-91918C9627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19" b="13634"/>
        <a:stretch>
          <a:fillRect/>
        </a:stretch>
      </xdr:blipFill>
      <xdr:spPr bwMode="auto">
        <a:xfrm>
          <a:off x="740832" y="2220384"/>
          <a:ext cx="9743017" cy="473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15510289-9FA9-4B74-B142-C3609542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C12EB7C1-FE7D-4010-A772-8F482A5F580E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19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3197407</xdr:colOff>
      <xdr:row>5</xdr:row>
      <xdr:rowOff>224170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72E2B9B-1CA0-4C12-9FE7-1EDFF1DC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132" y="54427"/>
          <a:ext cx="2421800" cy="15032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3CD8926A-041C-4419-B86B-BD7F8A782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012F33C8-B076-41B7-9F41-BB028BF48C8E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759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7F99612B-A8A0-4AAE-8DBB-FB96B9F9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" y="80696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FB2B5FA6-B8C8-4248-A4D4-8E8284EF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141C23C6-471A-4DA6-B5B7-BE06E87D579C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615" y="24220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84ED858F-0724-4009-97B8-F4176793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38" y="25400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172521</xdr:colOff>
      <xdr:row>1</xdr:row>
      <xdr:rowOff>106745</xdr:rowOff>
    </xdr:from>
    <xdr:to>
      <xdr:col>7</xdr:col>
      <xdr:colOff>1260883</xdr:colOff>
      <xdr:row>6</xdr:row>
      <xdr:rowOff>15241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CA614-DF44-4CEA-9A04-7C1142810EBB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6946" y="297245"/>
          <a:ext cx="1574137" cy="85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7D479B-8760-48D5-B252-A173DB06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187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3</xdr:col>
      <xdr:colOff>60255</xdr:colOff>
      <xdr:row>5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29EB7-1332-4CBE-9D91-996ADD64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742370" cy="107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389691</xdr:colOff>
      <xdr:row>1</xdr:row>
      <xdr:rowOff>123890</xdr:rowOff>
    </xdr:from>
    <xdr:to>
      <xdr:col>8</xdr:col>
      <xdr:colOff>286782</xdr:colOff>
      <xdr:row>5</xdr:row>
      <xdr:rowOff>173896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7F00C5-0D6E-461A-BCD8-E0E7E20F406D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566" y="314390"/>
          <a:ext cx="1563966" cy="81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5C5401-7F54-4307-89CB-7D1609F4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10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</xdr:colOff>
      <xdr:row>0</xdr:row>
      <xdr:rowOff>123825</xdr:rowOff>
    </xdr:from>
    <xdr:to>
      <xdr:col>2</xdr:col>
      <xdr:colOff>1468755</xdr:colOff>
      <xdr:row>7</xdr:row>
      <xdr:rowOff>57976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0412E6-FE84-4681-BCA6-AB13A521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123825"/>
          <a:ext cx="2091690" cy="128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724971</xdr:colOff>
      <xdr:row>0</xdr:row>
      <xdr:rowOff>167705</xdr:rowOff>
    </xdr:from>
    <xdr:to>
      <xdr:col>6</xdr:col>
      <xdr:colOff>92472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4FDA23-AF97-40B0-9227-35C69D93E35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7621" y="167705"/>
          <a:ext cx="1558251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73344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ECC95D-84C1-420A-90A7-712E5E56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25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662940</xdr:colOff>
      <xdr:row>0</xdr:row>
      <xdr:rowOff>0</xdr:rowOff>
    </xdr:from>
    <xdr:to>
      <xdr:col>2</xdr:col>
      <xdr:colOff>2760345</xdr:colOff>
      <xdr:row>6</xdr:row>
      <xdr:rowOff>174181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B2BEEC-E277-47DD-B011-BB03944D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0"/>
          <a:ext cx="2097405" cy="132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669687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81E602-E23E-4547-9446-201C92B1B375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026" y="171515"/>
          <a:ext cx="1523961" cy="81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96204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DF3030-4057-4264-AF45-38C1DC05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4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1392555</xdr:colOff>
      <xdr:row>7</xdr:row>
      <xdr:rowOff>92266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CE4442-E19C-4BDA-961B-C5BB4F29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" y="76200"/>
          <a:ext cx="2082165" cy="1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A8538E8E-53ED-4073-A551-13400907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2F1969AC-C549-40D8-AD98-D3782894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5035" y="269874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173416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41D19C-4BD1-45DD-BBA0-F7B33EE14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0"/>
          <a:ext cx="2829560" cy="1821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76FEB688-1495-4279-9D45-C21CFBE19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F6A0E418-3487-4327-89C1-27BC77DC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720" y="5456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134539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B18896-EAD6-4B25-89AB-24817DF9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740" y="87630"/>
          <a:ext cx="1527810" cy="999409"/>
        </a:xfrm>
        <a:prstGeom prst="rect">
          <a:avLst/>
        </a:prstGeom>
      </xdr:spPr>
    </xdr:pic>
    <xdr:clientData/>
  </xdr:twoCellAnchor>
  <xdr:twoCellAnchor>
    <xdr:from>
      <xdr:col>2</xdr:col>
      <xdr:colOff>210666</xdr:colOff>
      <xdr:row>10</xdr:row>
      <xdr:rowOff>170264</xdr:rowOff>
    </xdr:from>
    <xdr:to>
      <xdr:col>10</xdr:col>
      <xdr:colOff>776172</xdr:colOff>
      <xdr:row>33</xdr:row>
      <xdr:rowOff>110445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D1FB732-AC6F-4C97-B341-F6ADBC936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496C06-6525-42D6-B03F-BA1E94E5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88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1103632</xdr:colOff>
      <xdr:row>1</xdr:row>
      <xdr:rowOff>136841</xdr:rowOff>
    </xdr:from>
    <xdr:to>
      <xdr:col>9</xdr:col>
      <xdr:colOff>512242</xdr:colOff>
      <xdr:row>6</xdr:row>
      <xdr:rowOff>95567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4F02A-3E14-4238-8157-BCD58A8317D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0157" y="327341"/>
          <a:ext cx="2342310" cy="113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780709</xdr:colOff>
      <xdr:row>0</xdr:row>
      <xdr:rowOff>104367</xdr:rowOff>
    </xdr:from>
    <xdr:to>
      <xdr:col>1</xdr:col>
      <xdr:colOff>3259907</xdr:colOff>
      <xdr:row>6</xdr:row>
      <xdr:rowOff>131445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908AEA2-7893-4D18-A97F-BE6033C1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09" y="104367"/>
          <a:ext cx="2479198" cy="1389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512242</xdr:colOff>
      <xdr:row>5</xdr:row>
      <xdr:rowOff>101601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9F30-B1E3-4EDA-B8B9-A2581E0457D9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1835" cy="121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591517</xdr:colOff>
      <xdr:row>4</xdr:row>
      <xdr:rowOff>205740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C36144B-7914-4AA6-A46D-221260D7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8673" cy="108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614680</xdr:colOff>
      <xdr:row>6</xdr:row>
      <xdr:rowOff>29369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91F16D-6701-46B8-8682-FF69E7C3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4680" cy="137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213360</xdr:colOff>
      <xdr:row>9</xdr:row>
      <xdr:rowOff>15240</xdr:rowOff>
    </xdr:from>
    <xdr:to>
      <xdr:col>9</xdr:col>
      <xdr:colOff>746760</xdr:colOff>
      <xdr:row>36</xdr:row>
      <xdr:rowOff>144185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BE4561-23A4-23C4-1851-0DFA62C6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7660" y="1935480"/>
          <a:ext cx="3672840" cy="50971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512242</xdr:colOff>
      <xdr:row>5</xdr:row>
      <xdr:rowOff>93981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A2DCB-3E8A-4E4D-ADE6-0EF1EAC40DA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1835" cy="121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591517</xdr:colOff>
      <xdr:row>4</xdr:row>
      <xdr:rowOff>205740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10408D4-A8C9-44E2-8A9B-20545A35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8673" cy="108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618490</xdr:colOff>
      <xdr:row>6</xdr:row>
      <xdr:rowOff>25559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F9EA7F-5BA2-44DB-91ED-0DFEA82A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8490" cy="136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121920</xdr:colOff>
      <xdr:row>9</xdr:row>
      <xdr:rowOff>30480</xdr:rowOff>
    </xdr:from>
    <xdr:to>
      <xdr:col>9</xdr:col>
      <xdr:colOff>720938</xdr:colOff>
      <xdr:row>36</xdr:row>
      <xdr:rowOff>175260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373273-0BD5-F925-991F-7D530E7A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6220" y="1950720"/>
          <a:ext cx="3738458" cy="5113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19051</xdr:rowOff>
    </xdr:from>
    <xdr:ext cx="548965" cy="1203960"/>
    <xdr:pic>
      <xdr:nvPicPr>
        <xdr:cNvPr id="2" name="Imagen 1">
          <a:extLst>
            <a:ext uri="{FF2B5EF4-FFF2-40B4-BE49-F238E27FC236}">
              <a16:creationId xmlns:a16="http://schemas.microsoft.com/office/drawing/2014/main" id="{9CD2FEAD-6247-41BD-B7D4-1064940C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1"/>
          <a:ext cx="54896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416555</xdr:colOff>
      <xdr:row>2</xdr:row>
      <xdr:rowOff>6226</xdr:rowOff>
    </xdr:from>
    <xdr:ext cx="2145397" cy="1086155"/>
    <xdr:pic>
      <xdr:nvPicPr>
        <xdr:cNvPr id="3" name="Imagen 2">
          <a:extLst>
            <a:ext uri="{FF2B5EF4-FFF2-40B4-BE49-F238E27FC236}">
              <a16:creationId xmlns:a16="http://schemas.microsoft.com/office/drawing/2014/main" id="{C75066DE-A3BB-4EE5-866C-530375E104D0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555" y="387226"/>
          <a:ext cx="2145397" cy="108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196215</xdr:colOff>
      <xdr:row>1</xdr:row>
      <xdr:rowOff>87358</xdr:rowOff>
    </xdr:from>
    <xdr:ext cx="2703587" cy="1457869"/>
    <xdr:pic>
      <xdr:nvPicPr>
        <xdr:cNvPr id="4" name="Imagen 3">
          <a:extLst>
            <a:ext uri="{FF2B5EF4-FFF2-40B4-BE49-F238E27FC236}">
              <a16:creationId xmlns:a16="http://schemas.microsoft.com/office/drawing/2014/main" id="{7E02FA88-C91E-4345-ACE1-7A6B92FF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277858"/>
          <a:ext cx="2703587" cy="145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15241</xdr:rowOff>
    </xdr:from>
    <xdr:ext cx="438868" cy="1442084"/>
    <xdr:pic>
      <xdr:nvPicPr>
        <xdr:cNvPr id="2" name="Imagen 1">
          <a:extLst>
            <a:ext uri="{FF2B5EF4-FFF2-40B4-BE49-F238E27FC236}">
              <a16:creationId xmlns:a16="http://schemas.microsoft.com/office/drawing/2014/main" id="{B063FB02-B8DA-4885-8301-36BC0CCB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1"/>
          <a:ext cx="438868" cy="144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237835</xdr:colOff>
      <xdr:row>0</xdr:row>
      <xdr:rowOff>109752</xdr:rowOff>
    </xdr:from>
    <xdr:ext cx="1409990" cy="676947"/>
    <xdr:pic>
      <xdr:nvPicPr>
        <xdr:cNvPr id="3" name="Imagen 2">
          <a:extLst>
            <a:ext uri="{FF2B5EF4-FFF2-40B4-BE49-F238E27FC236}">
              <a16:creationId xmlns:a16="http://schemas.microsoft.com/office/drawing/2014/main" id="{517BA446-350C-4987-B722-0978A88A8F3A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560" y="109752"/>
          <a:ext cx="1409990" cy="676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582930</xdr:colOff>
      <xdr:row>0</xdr:row>
      <xdr:rowOff>0</xdr:rowOff>
    </xdr:from>
    <xdr:ext cx="1712595" cy="916306"/>
    <xdr:pic>
      <xdr:nvPicPr>
        <xdr:cNvPr id="4" name="Imagen 3">
          <a:extLst>
            <a:ext uri="{FF2B5EF4-FFF2-40B4-BE49-F238E27FC236}">
              <a16:creationId xmlns:a16="http://schemas.microsoft.com/office/drawing/2014/main" id="{489A2555-0AAB-42EF-9663-C75BCAD8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" y="0"/>
          <a:ext cx="1712595" cy="916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340996</xdr:colOff>
      <xdr:row>7</xdr:row>
      <xdr:rowOff>91440</xdr:rowOff>
    </xdr:from>
    <xdr:ext cx="6019800" cy="3268778"/>
    <xdr:pic>
      <xdr:nvPicPr>
        <xdr:cNvPr id="5" name="Picture 4">
          <a:extLst>
            <a:ext uri="{FF2B5EF4-FFF2-40B4-BE49-F238E27FC236}">
              <a16:creationId xmlns:a16="http://schemas.microsoft.com/office/drawing/2014/main" id="{6231121B-881B-4181-AAE1-89DB41701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4046" y="1424940"/>
          <a:ext cx="6019800" cy="326877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170016</xdr:colOff>
      <xdr:row>7</xdr:row>
      <xdr:rowOff>84920</xdr:rowOff>
    </xdr:from>
    <xdr:to>
      <xdr:col>20</xdr:col>
      <xdr:colOff>206184</xdr:colOff>
      <xdr:row>49</xdr:row>
      <xdr:rowOff>100618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FD335717-185A-4E69-994A-4CDC28206A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5532591" y="1847045"/>
              <a:ext cx="11466168" cy="80166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296851</xdr:colOff>
      <xdr:row>12</xdr:row>
      <xdr:rowOff>52290</xdr:rowOff>
    </xdr:from>
    <xdr:to>
      <xdr:col>8</xdr:col>
      <xdr:colOff>476501</xdr:colOff>
      <xdr:row>13</xdr:row>
      <xdr:rowOff>38956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8FE9A5-D0D6-45A7-A2BF-1047E2BBFF75}"/>
            </a:ext>
          </a:extLst>
        </xdr:cNvPr>
        <xdr:cNvSpPr txBox="1"/>
      </xdr:nvSpPr>
      <xdr:spPr>
        <a:xfrm>
          <a:off x="5630851" y="2338290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6</xdr:col>
      <xdr:colOff>670699</xdr:colOff>
      <xdr:row>16</xdr:row>
      <xdr:rowOff>115260</xdr:rowOff>
    </xdr:from>
    <xdr:to>
      <xdr:col>7</xdr:col>
      <xdr:colOff>625583</xdr:colOff>
      <xdr:row>17</xdr:row>
      <xdr:rowOff>142673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55F6FA5-CAB9-4D34-AD85-4EEE96FD8AF8}"/>
            </a:ext>
          </a:extLst>
        </xdr:cNvPr>
        <xdr:cNvSpPr txBox="1"/>
      </xdr:nvSpPr>
      <xdr:spPr>
        <a:xfrm>
          <a:off x="5242699" y="3163260"/>
          <a:ext cx="716884" cy="21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19</xdr:row>
      <xdr:rowOff>140444</xdr:rowOff>
    </xdr:from>
    <xdr:to>
      <xdr:col>10</xdr:col>
      <xdr:colOff>452631</xdr:colOff>
      <xdr:row>22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E9202A5-7DD4-4994-8E84-2D52636976AA}"/>
            </a:ext>
          </a:extLst>
        </xdr:cNvPr>
        <xdr:cNvSpPr txBox="1"/>
      </xdr:nvSpPr>
      <xdr:spPr>
        <a:xfrm>
          <a:off x="7425263" y="3759944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575.4 </a:t>
          </a:r>
        </a:p>
      </xdr:txBody>
    </xdr:sp>
    <xdr:clientData/>
  </xdr:twoCellAnchor>
  <xdr:twoCellAnchor>
    <xdr:from>
      <xdr:col>8</xdr:col>
      <xdr:colOff>79376</xdr:colOff>
      <xdr:row>17</xdr:row>
      <xdr:rowOff>111577</xdr:rowOff>
    </xdr:from>
    <xdr:to>
      <xdr:col>9</xdr:col>
      <xdr:colOff>48739</xdr:colOff>
      <xdr:row>20</xdr:row>
      <xdr:rowOff>175834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2627923-64B2-4B58-A991-E91EFCBBB37F}"/>
            </a:ext>
          </a:extLst>
        </xdr:cNvPr>
        <xdr:cNvSpPr txBox="1"/>
      </xdr:nvSpPr>
      <xdr:spPr>
        <a:xfrm>
          <a:off x="6175376" y="3350077"/>
          <a:ext cx="731363" cy="635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82.7 </a:t>
          </a:r>
        </a:p>
      </xdr:txBody>
    </xdr:sp>
    <xdr:clientData/>
  </xdr:twoCellAnchor>
  <xdr:twoCellAnchor>
    <xdr:from>
      <xdr:col>8</xdr:col>
      <xdr:colOff>749332</xdr:colOff>
      <xdr:row>14</xdr:row>
      <xdr:rowOff>84998</xdr:rowOff>
    </xdr:from>
    <xdr:to>
      <xdr:col>9</xdr:col>
      <xdr:colOff>673655</xdr:colOff>
      <xdr:row>15</xdr:row>
      <xdr:rowOff>148843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0A6E2F4-9758-404F-B145-3DE5894A2EB9}"/>
            </a:ext>
          </a:extLst>
        </xdr:cNvPr>
        <xdr:cNvSpPr txBox="1"/>
      </xdr:nvSpPr>
      <xdr:spPr>
        <a:xfrm>
          <a:off x="6845332" y="2751998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11</xdr:row>
      <xdr:rowOff>160708</xdr:rowOff>
    </xdr:from>
    <xdr:to>
      <xdr:col>11</xdr:col>
      <xdr:colOff>188703</xdr:colOff>
      <xdr:row>13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4136849-A9A9-4308-9BBD-27BC1DDC9AA1}"/>
            </a:ext>
          </a:extLst>
        </xdr:cNvPr>
        <xdr:cNvSpPr txBox="1"/>
      </xdr:nvSpPr>
      <xdr:spPr>
        <a:xfrm>
          <a:off x="7572766" y="2256208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26541</xdr:colOff>
      <xdr:row>25</xdr:row>
      <xdr:rowOff>125592</xdr:rowOff>
    </xdr:from>
    <xdr:to>
      <xdr:col>9</xdr:col>
      <xdr:colOff>102517</xdr:colOff>
      <xdr:row>27</xdr:row>
      <xdr:rowOff>22169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968E992-08C3-40E3-9B49-A0DF6060B939}"/>
            </a:ext>
          </a:extLst>
        </xdr:cNvPr>
        <xdr:cNvSpPr txBox="1"/>
      </xdr:nvSpPr>
      <xdr:spPr>
        <a:xfrm>
          <a:off x="6122541" y="4888092"/>
          <a:ext cx="837976" cy="277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632354</xdr:colOff>
      <xdr:row>23</xdr:row>
      <xdr:rowOff>62559</xdr:rowOff>
    </xdr:from>
    <xdr:to>
      <xdr:col>7</xdr:col>
      <xdr:colOff>686631</xdr:colOff>
      <xdr:row>24</xdr:row>
      <xdr:rowOff>139739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947B12C-1F62-4D46-A276-E9ADFAA25792}"/>
            </a:ext>
          </a:extLst>
        </xdr:cNvPr>
        <xdr:cNvSpPr txBox="1"/>
      </xdr:nvSpPr>
      <xdr:spPr>
        <a:xfrm>
          <a:off x="5204354" y="4444059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23</xdr:row>
      <xdr:rowOff>127578</xdr:rowOff>
    </xdr:from>
    <xdr:to>
      <xdr:col>11</xdr:col>
      <xdr:colOff>392458</xdr:colOff>
      <xdr:row>26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C7DF863-4AD9-47AC-A7FB-B160A2A7D331}"/>
            </a:ext>
          </a:extLst>
        </xdr:cNvPr>
        <xdr:cNvSpPr txBox="1"/>
      </xdr:nvSpPr>
      <xdr:spPr>
        <a:xfrm>
          <a:off x="7960086" y="4509078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254.8 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14</xdr:row>
      <xdr:rowOff>69223</xdr:rowOff>
    </xdr:from>
    <xdr:to>
      <xdr:col>12</xdr:col>
      <xdr:colOff>461639</xdr:colOff>
      <xdr:row>15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297742B-9833-4844-B1C0-C6A4CBA8A3A3}"/>
            </a:ext>
          </a:extLst>
        </xdr:cNvPr>
        <xdr:cNvSpPr txBox="1"/>
      </xdr:nvSpPr>
      <xdr:spPr>
        <a:xfrm>
          <a:off x="8796982" y="2736223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17</xdr:row>
      <xdr:rowOff>77145</xdr:rowOff>
    </xdr:from>
    <xdr:to>
      <xdr:col>12</xdr:col>
      <xdr:colOff>520354</xdr:colOff>
      <xdr:row>20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6F22D94-47F2-4201-B713-1CCF1B72B2F8}"/>
            </a:ext>
          </a:extLst>
        </xdr:cNvPr>
        <xdr:cNvSpPr txBox="1"/>
      </xdr:nvSpPr>
      <xdr:spPr>
        <a:xfrm>
          <a:off x="8747387" y="3315645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74.6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458446</xdr:colOff>
      <xdr:row>32</xdr:row>
      <xdr:rowOff>70723</xdr:rowOff>
    </xdr:from>
    <xdr:to>
      <xdr:col>7</xdr:col>
      <xdr:colOff>743337</xdr:colOff>
      <xdr:row>33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5A39651-E996-48EC-8B03-6E79BBAF2B8C}"/>
            </a:ext>
          </a:extLst>
        </xdr:cNvPr>
        <xdr:cNvSpPr txBox="1"/>
      </xdr:nvSpPr>
      <xdr:spPr>
        <a:xfrm>
          <a:off x="5030446" y="6166723"/>
          <a:ext cx="1046891" cy="227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7</xdr:col>
      <xdr:colOff>668710</xdr:colOff>
      <xdr:row>31</xdr:row>
      <xdr:rowOff>54027</xdr:rowOff>
    </xdr:from>
    <xdr:to>
      <xdr:col>9</xdr:col>
      <xdr:colOff>33019</xdr:colOff>
      <xdr:row>32</xdr:row>
      <xdr:rowOff>129897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CDCE03E0-436C-4D51-AD23-838F60B74F70}"/>
            </a:ext>
          </a:extLst>
        </xdr:cNvPr>
        <xdr:cNvSpPr txBox="1"/>
      </xdr:nvSpPr>
      <xdr:spPr>
        <a:xfrm>
          <a:off x="6002710" y="5959527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96316</xdr:colOff>
      <xdr:row>39</xdr:row>
      <xdr:rowOff>99542</xdr:rowOff>
    </xdr:from>
    <xdr:to>
      <xdr:col>8</xdr:col>
      <xdr:colOff>228946</xdr:colOff>
      <xdr:row>40</xdr:row>
      <xdr:rowOff>187505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C496A8E-5B0B-4357-958D-EC8EE44B3AC6}"/>
            </a:ext>
          </a:extLst>
        </xdr:cNvPr>
        <xdr:cNvSpPr txBox="1"/>
      </xdr:nvSpPr>
      <xdr:spPr>
        <a:xfrm>
          <a:off x="5430316" y="7529042"/>
          <a:ext cx="894630" cy="278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267714</xdr:colOff>
      <xdr:row>36</xdr:row>
      <xdr:rowOff>87980</xdr:rowOff>
    </xdr:from>
    <xdr:to>
      <xdr:col>9</xdr:col>
      <xdr:colOff>398439</xdr:colOff>
      <xdr:row>37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0809E6E-9561-48B7-8FA8-69A24BAC4C0E}"/>
            </a:ext>
          </a:extLst>
        </xdr:cNvPr>
        <xdr:cNvSpPr txBox="1"/>
      </xdr:nvSpPr>
      <xdr:spPr>
        <a:xfrm>
          <a:off x="6363714" y="6945980"/>
          <a:ext cx="892725" cy="273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9</xdr:col>
      <xdr:colOff>720312</xdr:colOff>
      <xdr:row>30</xdr:row>
      <xdr:rowOff>46207</xdr:rowOff>
    </xdr:from>
    <xdr:to>
      <xdr:col>10</xdr:col>
      <xdr:colOff>481604</xdr:colOff>
      <xdr:row>31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317A2CF-DAA6-4918-97EA-9AB4A8D8CD27}"/>
            </a:ext>
          </a:extLst>
        </xdr:cNvPr>
        <xdr:cNvSpPr txBox="1"/>
      </xdr:nvSpPr>
      <xdr:spPr>
        <a:xfrm>
          <a:off x="7578312" y="5761207"/>
          <a:ext cx="523292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28</xdr:row>
      <xdr:rowOff>159628</xdr:rowOff>
    </xdr:from>
    <xdr:to>
      <xdr:col>12</xdr:col>
      <xdr:colOff>51005</xdr:colOff>
      <xdr:row>31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85516763-05D3-47B1-9AEF-C5C259EB7A51}"/>
            </a:ext>
          </a:extLst>
        </xdr:cNvPr>
        <xdr:cNvSpPr txBox="1"/>
      </xdr:nvSpPr>
      <xdr:spPr>
        <a:xfrm>
          <a:off x="8464290" y="5493628"/>
          <a:ext cx="730715" cy="468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25</xdr:row>
      <xdr:rowOff>115354</xdr:rowOff>
    </xdr:from>
    <xdr:to>
      <xdr:col>12</xdr:col>
      <xdr:colOff>348542</xdr:colOff>
      <xdr:row>28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5CE1B3C2-3B81-4D24-8BA2-6AB615749EEC}"/>
            </a:ext>
          </a:extLst>
        </xdr:cNvPr>
        <xdr:cNvSpPr txBox="1"/>
      </xdr:nvSpPr>
      <xdr:spPr>
        <a:xfrm>
          <a:off x="8720142" y="4877854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85.2</a:t>
          </a:r>
        </a:p>
      </xdr:txBody>
    </xdr:sp>
    <xdr:clientData/>
  </xdr:twoCellAnchor>
  <xdr:twoCellAnchor>
    <xdr:from>
      <xdr:col>13</xdr:col>
      <xdr:colOff>429938</xdr:colOff>
      <xdr:row>25</xdr:row>
      <xdr:rowOff>169327</xdr:rowOff>
    </xdr:from>
    <xdr:to>
      <xdr:col>14</xdr:col>
      <xdr:colOff>504590</xdr:colOff>
      <xdr:row>27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67C086A8-E7CD-40C1-A7DD-319F784C07F1}"/>
            </a:ext>
          </a:extLst>
        </xdr:cNvPr>
        <xdr:cNvSpPr txBox="1"/>
      </xdr:nvSpPr>
      <xdr:spPr>
        <a:xfrm>
          <a:off x="10335938" y="4931827"/>
          <a:ext cx="836652" cy="26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30</xdr:row>
      <xdr:rowOff>5006</xdr:rowOff>
    </xdr:from>
    <xdr:to>
      <xdr:col>12</xdr:col>
      <xdr:colOff>724340</xdr:colOff>
      <xdr:row>32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76EA550-BE09-4128-AAB9-11F9955FB773}"/>
            </a:ext>
          </a:extLst>
        </xdr:cNvPr>
        <xdr:cNvSpPr txBox="1"/>
      </xdr:nvSpPr>
      <xdr:spPr>
        <a:xfrm>
          <a:off x="9096682" y="5720006"/>
          <a:ext cx="771658" cy="533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19</xdr:row>
      <xdr:rowOff>70931</xdr:rowOff>
    </xdr:from>
    <xdr:to>
      <xdr:col>13</xdr:col>
      <xdr:colOff>235538</xdr:colOff>
      <xdr:row>21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7FEAF8C9-6384-4EC3-8CB6-974C731709B0}"/>
            </a:ext>
          </a:extLst>
        </xdr:cNvPr>
        <xdr:cNvSpPr txBox="1"/>
      </xdr:nvSpPr>
      <xdr:spPr>
        <a:xfrm>
          <a:off x="9585154" y="3690431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15</xdr:row>
      <xdr:rowOff>44978</xdr:rowOff>
    </xdr:from>
    <xdr:to>
      <xdr:col>13</xdr:col>
      <xdr:colOff>631714</xdr:colOff>
      <xdr:row>18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7D33686-E78D-402A-8922-E6CA24E95ABA}"/>
            </a:ext>
          </a:extLst>
        </xdr:cNvPr>
        <xdr:cNvSpPr txBox="1"/>
      </xdr:nvSpPr>
      <xdr:spPr>
        <a:xfrm>
          <a:off x="9889574" y="2902478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19</xdr:row>
      <xdr:rowOff>169349</xdr:rowOff>
    </xdr:from>
    <xdr:to>
      <xdr:col>15</xdr:col>
      <xdr:colOff>607766</xdr:colOff>
      <xdr:row>21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CC6989FA-9CEF-4A0B-A50E-7AB4F2B7B403}"/>
            </a:ext>
          </a:extLst>
        </xdr:cNvPr>
        <xdr:cNvSpPr txBox="1"/>
      </xdr:nvSpPr>
      <xdr:spPr>
        <a:xfrm>
          <a:off x="11262056" y="3788849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24</xdr:row>
      <xdr:rowOff>39331</xdr:rowOff>
    </xdr:from>
    <xdr:to>
      <xdr:col>15</xdr:col>
      <xdr:colOff>693701</xdr:colOff>
      <xdr:row>26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88809787-AB97-4A44-89AE-414D1BB29E06}"/>
            </a:ext>
          </a:extLst>
        </xdr:cNvPr>
        <xdr:cNvSpPr txBox="1"/>
      </xdr:nvSpPr>
      <xdr:spPr>
        <a:xfrm>
          <a:off x="11283240" y="4611331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409.0</a:t>
          </a:r>
        </a:p>
      </xdr:txBody>
    </xdr:sp>
    <xdr:clientData/>
  </xdr:twoCellAnchor>
  <xdr:twoCellAnchor>
    <xdr:from>
      <xdr:col>16</xdr:col>
      <xdr:colOff>468037</xdr:colOff>
      <xdr:row>26</xdr:row>
      <xdr:rowOff>91353</xdr:rowOff>
    </xdr:from>
    <xdr:to>
      <xdr:col>17</xdr:col>
      <xdr:colOff>538879</xdr:colOff>
      <xdr:row>27</xdr:row>
      <xdr:rowOff>153819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67163FA0-9C3C-4E68-B99E-FE40FBD3A29E}"/>
            </a:ext>
          </a:extLst>
        </xdr:cNvPr>
        <xdr:cNvSpPr txBox="1"/>
      </xdr:nvSpPr>
      <xdr:spPr>
        <a:xfrm>
          <a:off x="12660037" y="5044353"/>
          <a:ext cx="832842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691622</xdr:colOff>
      <xdr:row>30</xdr:row>
      <xdr:rowOff>42483</xdr:rowOff>
    </xdr:from>
    <xdr:to>
      <xdr:col>19</xdr:col>
      <xdr:colOff>368020</xdr:colOff>
      <xdr:row>31</xdr:row>
      <xdr:rowOff>116380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51A419D-0AA6-4DE4-B77C-73EA14FFFBAE}"/>
            </a:ext>
          </a:extLst>
        </xdr:cNvPr>
        <xdr:cNvSpPr txBox="1"/>
      </xdr:nvSpPr>
      <xdr:spPr>
        <a:xfrm>
          <a:off x="13645622" y="5757483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671719</xdr:colOff>
      <xdr:row>31</xdr:row>
      <xdr:rowOff>66734</xdr:rowOff>
    </xdr:from>
    <xdr:to>
      <xdr:col>17</xdr:col>
      <xdr:colOff>684003</xdr:colOff>
      <xdr:row>32</xdr:row>
      <xdr:rowOff>125391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1451624-4591-40F8-BC6E-180BFE2C33D1}"/>
            </a:ext>
          </a:extLst>
        </xdr:cNvPr>
        <xdr:cNvSpPr txBox="1"/>
      </xdr:nvSpPr>
      <xdr:spPr>
        <a:xfrm>
          <a:off x="12863719" y="5972234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693360</xdr:colOff>
      <xdr:row>31</xdr:row>
      <xdr:rowOff>23159</xdr:rowOff>
    </xdr:from>
    <xdr:to>
      <xdr:col>16</xdr:col>
      <xdr:colOff>446786</xdr:colOff>
      <xdr:row>31</xdr:row>
      <xdr:rowOff>173755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12C62984-B44E-4493-B524-9F39152E9022}"/>
            </a:ext>
          </a:extLst>
        </xdr:cNvPr>
        <xdr:cNvSpPr txBox="1"/>
      </xdr:nvSpPr>
      <xdr:spPr>
        <a:xfrm>
          <a:off x="11361360" y="5928659"/>
          <a:ext cx="1277426" cy="150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30</xdr:row>
      <xdr:rowOff>52669</xdr:rowOff>
    </xdr:from>
    <xdr:to>
      <xdr:col>14</xdr:col>
      <xdr:colOff>155699</xdr:colOff>
      <xdr:row>31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063083B-A28F-4127-A3F0-27F23A312B26}"/>
            </a:ext>
          </a:extLst>
        </xdr:cNvPr>
        <xdr:cNvSpPr txBox="1"/>
      </xdr:nvSpPr>
      <xdr:spPr>
        <a:xfrm>
          <a:off x="9823937" y="5767669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34</xdr:row>
      <xdr:rowOff>38372</xdr:rowOff>
    </xdr:from>
    <xdr:to>
      <xdr:col>12</xdr:col>
      <xdr:colOff>450267</xdr:colOff>
      <xdr:row>35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78368C66-6556-44BD-987F-298E55C9DBBC}"/>
            </a:ext>
          </a:extLst>
        </xdr:cNvPr>
        <xdr:cNvSpPr txBox="1"/>
      </xdr:nvSpPr>
      <xdr:spPr>
        <a:xfrm>
          <a:off x="8943617" y="6515372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23</xdr:row>
      <xdr:rowOff>72124</xdr:rowOff>
    </xdr:from>
    <xdr:to>
      <xdr:col>13</xdr:col>
      <xdr:colOff>665343</xdr:colOff>
      <xdr:row>24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803B19D9-B82C-49A4-A815-7A3B3AA51DDB}"/>
            </a:ext>
          </a:extLst>
        </xdr:cNvPr>
        <xdr:cNvSpPr txBox="1"/>
      </xdr:nvSpPr>
      <xdr:spPr>
        <a:xfrm>
          <a:off x="9276523" y="4453624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34</xdr:row>
      <xdr:rowOff>22416</xdr:rowOff>
    </xdr:from>
    <xdr:to>
      <xdr:col>14</xdr:col>
      <xdr:colOff>470523</xdr:colOff>
      <xdr:row>36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29BFB8B3-D021-4B42-AF7A-FA187295DAA4}"/>
            </a:ext>
          </a:extLst>
        </xdr:cNvPr>
        <xdr:cNvSpPr txBox="1"/>
      </xdr:nvSpPr>
      <xdr:spPr>
        <a:xfrm>
          <a:off x="10115182" y="6499416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1,297.8 </a:t>
          </a:r>
        </a:p>
      </xdr:txBody>
    </xdr:sp>
    <xdr:clientData/>
  </xdr:twoCellAnchor>
  <xdr:oneCellAnchor>
    <xdr:from>
      <xdr:col>4</xdr:col>
      <xdr:colOff>38101</xdr:colOff>
      <xdr:row>0</xdr:row>
      <xdr:rowOff>9525</xdr:rowOff>
    </xdr:from>
    <xdr:ext cx="285750" cy="1572728"/>
    <xdr:pic>
      <xdr:nvPicPr>
        <xdr:cNvPr id="35" name="Imagen 34">
          <a:extLst>
            <a:ext uri="{FF2B5EF4-FFF2-40B4-BE49-F238E27FC236}">
              <a16:creationId xmlns:a16="http://schemas.microsoft.com/office/drawing/2014/main" id="{1DB41C33-F63B-41EE-AACF-0AF717543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1" y="9525"/>
          <a:ext cx="285750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488315</xdr:colOff>
      <xdr:row>0</xdr:row>
      <xdr:rowOff>123826</xdr:rowOff>
    </xdr:from>
    <xdr:ext cx="1664335" cy="815810"/>
    <xdr:pic>
      <xdr:nvPicPr>
        <xdr:cNvPr id="36" name="Imagen 35">
          <a:extLst>
            <a:ext uri="{FF2B5EF4-FFF2-40B4-BE49-F238E27FC236}">
              <a16:creationId xmlns:a16="http://schemas.microsoft.com/office/drawing/2014/main" id="{22FB4C26-5866-4AA7-AE56-078EBCC61550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0315" y="123826"/>
          <a:ext cx="1664335" cy="81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390113</xdr:colOff>
      <xdr:row>0</xdr:row>
      <xdr:rowOff>0</xdr:rowOff>
    </xdr:from>
    <xdr:ext cx="1753012" cy="1052517"/>
    <xdr:pic>
      <xdr:nvPicPr>
        <xdr:cNvPr id="37" name="Picture 1">
          <a:extLst>
            <a:ext uri="{FF2B5EF4-FFF2-40B4-BE49-F238E27FC236}">
              <a16:creationId xmlns:a16="http://schemas.microsoft.com/office/drawing/2014/main" id="{B4A804C3-28B8-450C-B42A-ABC75B98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113" y="0"/>
          <a:ext cx="1753012" cy="10525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  <sheetName val="FOREX-DAILY"/>
      <sheetName val="A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  <sheetName val="EDSS Retrieve"/>
      <sheetName val="REER"/>
      <sheetName val="lookup"/>
      <sheetName val="GE Calculation"/>
      <sheetName val="PV_Base"/>
      <sheetName val="Data-Input"/>
      <sheetName val="DMX_IN"/>
      <sheetName val="Instructions"/>
      <sheetName val="Orgao"/>
      <sheetName val="Provincial"/>
      <sheetName val="MSRV"/>
      <sheetName val="Cover"/>
      <sheetName val="NPV Reduction"/>
      <sheetName val="FISC(SR) gap"/>
      <sheetName val="Brent Oil Price Sept 1"/>
      <sheetName val="NEPCO_M"/>
      <sheetName val="NEPCO_A"/>
      <sheetName val="tariffs"/>
      <sheetName val="LNG Pricing"/>
      <sheetName val="Debt"/>
      <sheetName val="losses"/>
      <sheetName val="Q"/>
      <sheetName val="Auth revenue data"/>
      <sheetName val="A"/>
      <sheetName val="Table 2a FISC(SR) gap"/>
      <sheetName val="Table 2b FISC(SR) gap %"/>
      <sheetName val="A (stock-taking)"/>
      <sheetName val="MoF - bank net financing"/>
      <sheetName val="Vehicle taxes"/>
      <sheetName val="Fiscal adjustment 2019"/>
      <sheetName val="Fiscal adjustment 2016-17"/>
      <sheetName val="Measures taken in 2018"/>
      <sheetName val="Planned Measures in 2017"/>
      <sheetName val="Auth Discrepancy table 2017"/>
      <sheetName val="Table 2c SR Q"/>
      <sheetName val="Auth Discrepancy table 2018"/>
      <sheetName val="Consolidated debt checking"/>
      <sheetName val="Ex rate bloom"/>
      <sheetName val="CoefStocks"/>
      <sheetName val="SIGADE"/>
      <sheetName val="GRAFPROM"/>
      <sheetName val=" Costos"/>
      <sheetName val=" Panel de Control"/>
      <sheetName val="IN_Chart2 IPI"/>
      <sheetName val="Input 1- Basics"/>
      <sheetName val="Read Me"/>
      <sheetName val="CentGovCons"/>
      <sheetName val="Gen Gvt"/>
      <sheetName val="Rest of GG"/>
      <sheetName val="country name lookup"/>
      <sheetName val="CPIA"/>
      <sheetName val="Table 1 SEI"/>
      <sheetName val="ReadMe"/>
      <sheetName val="Q6"/>
      <sheetName val="Q5"/>
      <sheetName val="WETA-WEO"/>
      <sheetName val="Control"/>
      <sheetName val="CountryList"/>
      <sheetName val="Rev"/>
      <sheetName val="C_Summary1"/>
      <sheetName val="D_%GDP1"/>
      <sheetName val="Fiscal_Tables"/>
      <sheetName val="EDSS_Retrieve"/>
      <sheetName val="GE_Calculation"/>
      <sheetName val="FISC(SR)_gap"/>
      <sheetName val="Brent_Oil_Price_Sept_1"/>
      <sheetName val="LNG_Pricing"/>
      <sheetName val="Auth_revenue_data"/>
      <sheetName val="Table_2a_FISC(SR)_gap"/>
      <sheetName val="Table_2b_FISC(SR)_gap_%"/>
      <sheetName val="A_(stock-taking)"/>
      <sheetName val="MoF_-_bank_net_financing"/>
      <sheetName val="Vehicle_taxes"/>
      <sheetName val="Fiscal_adjustment_2019"/>
      <sheetName val="Fiscal_adjustment_2016-17"/>
      <sheetName val="Measures_taken_in_2018"/>
      <sheetName val="Planned_Measures_in_2017"/>
      <sheetName val="Auth_Discrepancy_table_2017"/>
      <sheetName val="Table_2c_SR_Q"/>
      <sheetName val="Auth_Discrepancy_table_2018"/>
      <sheetName val="Consolidated_debt_checking"/>
      <sheetName val="Ex_rate_bloom"/>
      <sheetName val="Gen_Gvt"/>
      <sheetName val="Rest_of_GG"/>
      <sheetName val="country_name_lookup"/>
      <sheetName val="_Costos"/>
      <sheetName val="_Panel_de_Control"/>
      <sheetName val="IN_Chart2_IPI"/>
      <sheetName val="Input_1-_Basics"/>
      <sheetName val="Read_Me"/>
      <sheetName val="NPV_Reduction"/>
      <sheetName val="Exchange_Rate_chart"/>
      <sheetName val="Table_1_SEI"/>
      <sheetName val="T1. Select Economic Indicators"/>
      <sheetName val="Fiscal_Tables1"/>
      <sheetName val="C_Summary2"/>
      <sheetName val="D_%GDP2"/>
      <sheetName val="Fiscal_Tables2"/>
      <sheetName val="EDSS_Retrieve1"/>
      <sheetName val="GE_Calcul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70AD9-F736-47C4-94A8-EDFBFB6B5165}" name="Tabla232" displayName="Tabla232" ref="A7:C39" totalsRowShown="0" headerRowCellStyle="Normal 10 2 2 2 2 2 2">
  <autoFilter ref="A7:C39" xr:uid="{9294BA9A-7160-4758-A7B7-2E69BD2700F8}"/>
  <sortState xmlns:xlrd2="http://schemas.microsoft.com/office/spreadsheetml/2017/richdata2" ref="A8:C39">
    <sortCondition ref="B7:B39"/>
  </sortState>
  <tableColumns count="3">
    <tableColumn id="1" xr3:uid="{B538F1E9-1A0F-4A8C-9D2F-6DF75428B902}" name="País" dataCellStyle="Normal 10 2 2 2 2 2 2"/>
    <tableColumn id="2" xr3:uid="{AD2342AE-E26E-4691-8F1D-E6BD8A197967}" name="Provincia " dataDxfId="1"/>
    <tableColumn id="3" xr3:uid="{34F39EB1-3FAF-4BD9-85DD-1E36F7FD905C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DC3D-39A6-473C-A76E-32D74093EBCE}">
  <dimension ref="A2:P304"/>
  <sheetViews>
    <sheetView showGridLines="0" zoomScale="90" zoomScaleNormal="90" workbookViewId="0">
      <selection activeCell="J14" sqref="J14"/>
    </sheetView>
  </sheetViews>
  <sheetFormatPr defaultColWidth="9.140625" defaultRowHeight="15"/>
  <cols>
    <col min="1" max="1" width="21.7109375" style="71" customWidth="1"/>
    <col min="2" max="2" width="46.28515625" style="71" customWidth="1"/>
    <col min="3" max="3" width="21.42578125" style="71" customWidth="1"/>
    <col min="4" max="4" width="13.5703125" style="71" customWidth="1"/>
    <col min="5" max="5" width="14.42578125" style="71" customWidth="1"/>
    <col min="6" max="6" width="17" style="71" customWidth="1"/>
    <col min="7" max="7" width="13.7109375" style="71" customWidth="1"/>
    <col min="8" max="8" width="13.140625" style="71" customWidth="1"/>
    <col min="9" max="9" width="30.7109375" style="71" bestFit="1" customWidth="1"/>
    <col min="10" max="10" width="26.28515625" style="179" customWidth="1"/>
    <col min="11" max="11" width="17.85546875" style="179" hidden="1" customWidth="1"/>
    <col min="12" max="12" width="18.140625" style="71" customWidth="1"/>
    <col min="13" max="13" width="42.28515625" style="71" hidden="1" customWidth="1"/>
    <col min="14" max="14" width="17.140625" style="71" hidden="1" customWidth="1"/>
    <col min="15" max="15" width="32.42578125" style="71" bestFit="1" customWidth="1"/>
    <col min="16" max="16" width="17.85546875" style="71" customWidth="1"/>
    <col min="17" max="16384" width="9.140625" style="71"/>
  </cols>
  <sheetData>
    <row r="2" spans="2:16" ht="18" customHeight="1">
      <c r="B2" s="384" t="s">
        <v>0</v>
      </c>
      <c r="C2" s="384"/>
      <c r="D2" s="384"/>
      <c r="E2" s="384"/>
      <c r="F2" s="384"/>
      <c r="G2" s="384"/>
      <c r="H2" s="384"/>
      <c r="I2" s="230"/>
      <c r="J2" s="230"/>
      <c r="K2" s="230"/>
    </row>
    <row r="3" spans="2:16" ht="18.75">
      <c r="B3" s="384" t="s">
        <v>1</v>
      </c>
      <c r="C3" s="384"/>
      <c r="D3" s="384"/>
      <c r="E3" s="384"/>
      <c r="F3" s="384"/>
      <c r="G3" s="384"/>
      <c r="H3" s="384"/>
      <c r="I3" s="230"/>
      <c r="J3" s="230"/>
      <c r="K3" s="230"/>
    </row>
    <row r="4" spans="2:16" ht="18.75" customHeight="1">
      <c r="B4" s="385" t="s">
        <v>2</v>
      </c>
      <c r="C4" s="385"/>
      <c r="D4" s="385"/>
      <c r="E4" s="385"/>
      <c r="F4" s="385"/>
      <c r="G4" s="385"/>
      <c r="H4" s="385"/>
      <c r="I4" s="229"/>
      <c r="J4" s="229"/>
      <c r="K4" s="229"/>
    </row>
    <row r="5" spans="2:16" ht="18.75">
      <c r="B5" s="228"/>
      <c r="C5" s="228"/>
      <c r="D5" s="228"/>
      <c r="E5" s="228"/>
      <c r="F5" s="228"/>
      <c r="G5" s="228"/>
      <c r="H5" s="228"/>
      <c r="I5" s="228"/>
      <c r="J5" s="227"/>
      <c r="K5" s="227"/>
    </row>
    <row r="8" spans="2:16" ht="19.5" thickBot="1">
      <c r="B8" s="392" t="s">
        <v>3</v>
      </c>
      <c r="C8" s="392"/>
      <c r="D8" s="392"/>
      <c r="E8" s="392"/>
      <c r="F8" s="392"/>
      <c r="G8" s="392"/>
      <c r="H8" s="392"/>
      <c r="I8" s="226"/>
      <c r="J8" s="226"/>
      <c r="K8" s="226"/>
    </row>
    <row r="9" spans="2:16" ht="19.5" thickBot="1">
      <c r="B9" s="393" t="s">
        <v>4</v>
      </c>
      <c r="C9" s="393"/>
      <c r="D9" s="393"/>
      <c r="E9" s="393"/>
      <c r="F9" s="393"/>
      <c r="G9" s="393"/>
      <c r="H9" s="393"/>
      <c r="I9" s="225"/>
      <c r="J9" s="225"/>
      <c r="K9" s="225"/>
      <c r="O9" s="224" t="s">
        <v>5</v>
      </c>
      <c r="P9" s="223">
        <v>8619782.3539590947</v>
      </c>
    </row>
    <row r="10" spans="2:16" ht="18.75">
      <c r="B10" s="180"/>
      <c r="C10" s="180"/>
      <c r="D10" s="180"/>
      <c r="E10" s="180"/>
      <c r="F10" s="180"/>
      <c r="G10" s="180"/>
      <c r="H10" s="180"/>
      <c r="I10" s="180"/>
      <c r="J10" s="180"/>
      <c r="K10" s="180"/>
    </row>
    <row r="11" spans="2:16" ht="19.5" thickBot="1"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2:16" ht="22.5" customHeight="1" thickBot="1">
      <c r="B12" s="386" t="s">
        <v>6</v>
      </c>
      <c r="C12" s="220" t="s">
        <v>7</v>
      </c>
      <c r="D12" s="222">
        <v>2025</v>
      </c>
      <c r="E12" s="221">
        <v>2026</v>
      </c>
      <c r="F12" s="387" t="s">
        <v>8</v>
      </c>
      <c r="G12" s="387" t="s">
        <v>9</v>
      </c>
      <c r="H12" s="389" t="s">
        <v>10</v>
      </c>
      <c r="I12" s="180"/>
      <c r="J12" s="180"/>
      <c r="K12" s="180"/>
    </row>
    <row r="13" spans="2:16" ht="22.15" customHeight="1" thickBot="1">
      <c r="B13" s="386"/>
      <c r="C13" s="220" t="s">
        <v>11</v>
      </c>
      <c r="D13" s="390" t="s">
        <v>12</v>
      </c>
      <c r="E13" s="391"/>
      <c r="F13" s="388"/>
      <c r="G13" s="388"/>
      <c r="H13" s="389"/>
      <c r="I13" s="180"/>
      <c r="J13" s="180"/>
      <c r="K13" s="180"/>
    </row>
    <row r="14" spans="2:16" ht="18.75">
      <c r="B14" s="386"/>
      <c r="C14" s="218">
        <v>1</v>
      </c>
      <c r="D14" s="218">
        <v>2</v>
      </c>
      <c r="E14" s="219">
        <v>3</v>
      </c>
      <c r="F14" s="219" t="s">
        <v>13</v>
      </c>
      <c r="G14" s="218">
        <v>5</v>
      </c>
      <c r="H14" s="218" t="s">
        <v>14</v>
      </c>
      <c r="I14" s="180"/>
      <c r="J14" s="180"/>
      <c r="K14" s="180"/>
    </row>
    <row r="15" spans="2:16" ht="18.75">
      <c r="B15" s="216" t="s">
        <v>15</v>
      </c>
      <c r="C15" s="215">
        <f>C16+C17</f>
        <v>1342258.1535460001</v>
      </c>
      <c r="D15" s="215">
        <f>D16+D17</f>
        <v>106022.18925311996</v>
      </c>
      <c r="E15" s="215">
        <f>E16+E17</f>
        <v>104808.45766514001</v>
      </c>
      <c r="F15" s="214">
        <f t="shared" ref="F15:F21" si="0">IFERROR(E15/C15,"-")</f>
        <v>7.8083681137086233E-2</v>
      </c>
      <c r="G15" s="215">
        <f t="shared" ref="G15:G21" si="1">E15-D15</f>
        <v>-1213.7315879799426</v>
      </c>
      <c r="H15" s="212">
        <f t="shared" ref="H15:H21" si="2">E15/$P$9</f>
        <v>1.2159060793107048E-2</v>
      </c>
      <c r="I15" s="195"/>
      <c r="J15" s="195"/>
      <c r="K15" s="195"/>
      <c r="L15" s="195"/>
      <c r="M15" s="195">
        <f>I15-I18</f>
        <v>0</v>
      </c>
      <c r="N15" s="195">
        <f>J15-J18</f>
        <v>0</v>
      </c>
    </row>
    <row r="16" spans="2:16" ht="18.75">
      <c r="B16" s="211" t="s">
        <v>16</v>
      </c>
      <c r="C16" s="210">
        <v>1340556.9231710001</v>
      </c>
      <c r="D16" s="210">
        <v>105902.02312827995</v>
      </c>
      <c r="E16" s="210">
        <v>102414.57544865001</v>
      </c>
      <c r="F16" s="203">
        <f t="shared" si="0"/>
        <v>7.6397035947115915E-2</v>
      </c>
      <c r="G16" s="210">
        <f t="shared" si="1"/>
        <v>-3487.4476796299423</v>
      </c>
      <c r="H16" s="209">
        <f t="shared" si="2"/>
        <v>1.1881341226859476E-2</v>
      </c>
      <c r="I16" s="180"/>
      <c r="J16" s="180"/>
      <c r="K16" s="180"/>
    </row>
    <row r="17" spans="2:11" ht="18.75">
      <c r="B17" s="211" t="s">
        <v>17</v>
      </c>
      <c r="C17" s="217">
        <v>1701.2303750000001</v>
      </c>
      <c r="D17" s="217">
        <v>120.16612484000001</v>
      </c>
      <c r="E17" s="217">
        <v>2393.8822164899998</v>
      </c>
      <c r="F17" s="203">
        <f t="shared" si="0"/>
        <v>1.4071475866341734</v>
      </c>
      <c r="G17" s="217">
        <f t="shared" si="1"/>
        <v>2273.7160916499997</v>
      </c>
      <c r="H17" s="209">
        <f t="shared" si="2"/>
        <v>2.7771956624757254E-4</v>
      </c>
      <c r="I17" s="180"/>
      <c r="J17" s="180"/>
      <c r="K17" s="180"/>
    </row>
    <row r="18" spans="2:11" ht="18.75">
      <c r="B18" s="216" t="s">
        <v>18</v>
      </c>
      <c r="C18" s="215">
        <f>C19+C21</f>
        <v>1622833.406287</v>
      </c>
      <c r="D18" s="213">
        <f>D19+D21</f>
        <v>137048.81762207014</v>
      </c>
      <c r="E18" s="213">
        <v>133070.98885528001</v>
      </c>
      <c r="F18" s="214">
        <f t="shared" si="0"/>
        <v>8.1999167838024065E-2</v>
      </c>
      <c r="G18" s="213">
        <f t="shared" si="1"/>
        <v>-3977.8287667901313</v>
      </c>
      <c r="H18" s="212">
        <f t="shared" si="2"/>
        <v>1.5437859494695949E-2</v>
      </c>
      <c r="I18" s="180"/>
      <c r="J18" s="180"/>
      <c r="K18" s="180"/>
    </row>
    <row r="19" spans="2:11" ht="18.75">
      <c r="B19" s="211" t="s">
        <v>19</v>
      </c>
      <c r="C19" s="210">
        <v>1407548.6858320001</v>
      </c>
      <c r="D19" s="210">
        <v>127929.20334994016</v>
      </c>
      <c r="E19" s="210">
        <v>118641.07307932968</v>
      </c>
      <c r="F19" s="203">
        <f t="shared" si="0"/>
        <v>8.4289143440321651E-2</v>
      </c>
      <c r="G19" s="210">
        <f t="shared" si="1"/>
        <v>-9288.1302706104761</v>
      </c>
      <c r="H19" s="209">
        <f t="shared" si="2"/>
        <v>1.3763813076421523E-2</v>
      </c>
      <c r="I19" s="195"/>
      <c r="J19" s="180"/>
      <c r="K19" s="180"/>
    </row>
    <row r="20" spans="2:11" ht="18.75">
      <c r="B20" s="211" t="s">
        <v>20</v>
      </c>
      <c r="C20" s="210">
        <v>324257.11556399998</v>
      </c>
      <c r="D20" s="210">
        <v>25914.152631299999</v>
      </c>
      <c r="E20" s="210">
        <v>21377.418374629997</v>
      </c>
      <c r="F20" s="203">
        <f t="shared" si="0"/>
        <v>6.5927368586644469E-2</v>
      </c>
      <c r="G20" s="210">
        <f t="shared" si="1"/>
        <v>-4536.7342566700027</v>
      </c>
      <c r="H20" s="209">
        <f t="shared" si="2"/>
        <v>2.4800415482429529E-3</v>
      </c>
      <c r="I20" s="180"/>
      <c r="J20" s="180"/>
      <c r="K20" s="180"/>
    </row>
    <row r="21" spans="2:11" ht="18.75">
      <c r="B21" s="211" t="s">
        <v>21</v>
      </c>
      <c r="C21" s="210">
        <v>215284.720455</v>
      </c>
      <c r="D21" s="210">
        <v>9119.6142721299966</v>
      </c>
      <c r="E21" s="210">
        <v>14429.915775949999</v>
      </c>
      <c r="F21" s="203">
        <f t="shared" si="0"/>
        <v>6.7027124569977184E-2</v>
      </c>
      <c r="G21" s="210">
        <f t="shared" si="1"/>
        <v>5310.3015038200028</v>
      </c>
      <c r="H21" s="209">
        <f t="shared" si="2"/>
        <v>1.6740464182743884E-3</v>
      </c>
      <c r="I21" s="195"/>
      <c r="J21" s="180"/>
      <c r="K21" s="180"/>
    </row>
    <row r="22" spans="2:11" ht="18.75">
      <c r="B22" s="202" t="s">
        <v>22</v>
      </c>
      <c r="C22" s="201"/>
      <c r="D22" s="201"/>
      <c r="E22" s="208"/>
      <c r="F22" s="207"/>
      <c r="G22" s="201"/>
      <c r="H22" s="207"/>
      <c r="I22" s="180"/>
      <c r="J22" s="180"/>
      <c r="K22" s="180"/>
    </row>
    <row r="23" spans="2:11" ht="18.75">
      <c r="B23" s="206" t="s">
        <v>23</v>
      </c>
      <c r="C23" s="204">
        <f>(C16-C19)</f>
        <v>-66991.762661000015</v>
      </c>
      <c r="D23" s="204">
        <f>(D16-D19)</f>
        <v>-22027.180221660208</v>
      </c>
      <c r="E23" s="204">
        <f>(E16-E19)</f>
        <v>-16226.497630679674</v>
      </c>
      <c r="F23" s="203">
        <f>IFERROR(E23/C23,"-")</f>
        <v>0.24221631117233025</v>
      </c>
      <c r="G23" s="204">
        <f>ABS(E23-D23)</f>
        <v>5800.6825909805339</v>
      </c>
      <c r="H23" s="203">
        <f>E23/$P$9</f>
        <v>-1.8824718495620472E-3</v>
      </c>
      <c r="I23" s="195"/>
      <c r="J23" s="180"/>
      <c r="K23" s="180"/>
    </row>
    <row r="24" spans="2:11" ht="18.75">
      <c r="B24" s="206" t="s">
        <v>24</v>
      </c>
      <c r="C24" s="204">
        <f>(C17-C21)</f>
        <v>-213583.49007999999</v>
      </c>
      <c r="D24" s="204">
        <f>(D17-D21)</f>
        <v>-8999.448147289997</v>
      </c>
      <c r="E24" s="204">
        <f>(E17-E21)</f>
        <v>-12036.03355946</v>
      </c>
      <c r="F24" s="203">
        <f>IFERROR(E24/C24,"-")</f>
        <v>5.6352827435078315E-2</v>
      </c>
      <c r="G24" s="204">
        <f>ABS(E24-D24)</f>
        <v>3036.5854121700031</v>
      </c>
      <c r="H24" s="203">
        <f>E24/$P$9</f>
        <v>-1.3963268520268159E-3</v>
      </c>
      <c r="I24" s="195"/>
      <c r="J24" s="180"/>
      <c r="K24" s="180"/>
    </row>
    <row r="25" spans="2:11" ht="18.75">
      <c r="B25" s="206" t="s">
        <v>25</v>
      </c>
      <c r="C25" s="205">
        <f>(C15-(C18-C20))</f>
        <v>43681.862822999945</v>
      </c>
      <c r="D25" s="204">
        <f>(D15-(D18-D20))</f>
        <v>-5112.4757376501802</v>
      </c>
      <c r="E25" s="204">
        <f>(E15-(E18-E20))</f>
        <v>-6885.1128155100014</v>
      </c>
      <c r="F25" s="203">
        <f>IFERROR(E25/C25,"-")</f>
        <v>-0.15761948714066201</v>
      </c>
      <c r="G25" s="204">
        <f>ABS(E25-D25)</f>
        <v>1772.6370778598211</v>
      </c>
      <c r="H25" s="203">
        <f>E25/$P$9</f>
        <v>-7.9875715334594801E-4</v>
      </c>
      <c r="I25" s="195"/>
      <c r="J25" s="195"/>
      <c r="K25" s="180"/>
    </row>
    <row r="26" spans="2:11" ht="18.75">
      <c r="B26" s="206" t="s">
        <v>26</v>
      </c>
      <c r="C26" s="205">
        <f>C15-C18</f>
        <v>-280575.25274099992</v>
      </c>
      <c r="D26" s="204">
        <f>D15-D18</f>
        <v>-31026.628368950187</v>
      </c>
      <c r="E26" s="204">
        <f>E15-E18</f>
        <v>-28262.531190139998</v>
      </c>
      <c r="F26" s="203">
        <f>IFERROR(E26/C26,"-")</f>
        <v>0.10073066285795793</v>
      </c>
      <c r="G26" s="204">
        <f>ABS(E26-D26)</f>
        <v>2764.0971788101888</v>
      </c>
      <c r="H26" s="203">
        <f>E26/$P$9</f>
        <v>-3.2787987015889006E-3</v>
      </c>
      <c r="I26" s="195"/>
      <c r="J26" s="195"/>
      <c r="K26" s="180"/>
    </row>
    <row r="27" spans="2:11" ht="18.75">
      <c r="B27" s="202" t="s">
        <v>27</v>
      </c>
      <c r="C27" s="201">
        <f>C29-C31</f>
        <v>280575.25274099997</v>
      </c>
      <c r="D27" s="201">
        <f>D29-D31</f>
        <v>19173.332333909999</v>
      </c>
      <c r="E27" s="201">
        <f>E29-E31</f>
        <v>57959.755211509997</v>
      </c>
      <c r="F27" s="200">
        <f>IFERROR(E27/C27,"-")</f>
        <v>0.20657472334173696</v>
      </c>
      <c r="G27" s="201">
        <f>E27-D27</f>
        <v>38786.422877599995</v>
      </c>
      <c r="H27" s="200">
        <f>E27/$P$9</f>
        <v>6.7240392890997869E-3</v>
      </c>
      <c r="I27" s="180"/>
      <c r="J27" s="180"/>
      <c r="K27" s="180"/>
    </row>
    <row r="28" spans="2:11" ht="18.75">
      <c r="B28" s="199"/>
      <c r="C28" s="197"/>
      <c r="D28" s="197"/>
      <c r="E28" s="198"/>
      <c r="F28" s="196"/>
      <c r="G28" s="197">
        <f>E28-D28</f>
        <v>0</v>
      </c>
      <c r="H28" s="196"/>
      <c r="I28" s="180"/>
      <c r="J28" s="180"/>
      <c r="K28" s="180"/>
    </row>
    <row r="29" spans="2:11" ht="18.75">
      <c r="B29" s="191" t="s">
        <v>28</v>
      </c>
      <c r="C29" s="190">
        <v>401767.81472999998</v>
      </c>
      <c r="D29" s="190">
        <v>25623.443136259997</v>
      </c>
      <c r="E29" s="190">
        <v>64333.689456849999</v>
      </c>
      <c r="F29" s="189">
        <f>IFERROR(E29/C29,"-")</f>
        <v>0.16012653850852679</v>
      </c>
      <c r="G29" s="190">
        <f>E29-D29</f>
        <v>38710.246320589999</v>
      </c>
      <c r="H29" s="189">
        <f>E29/$P$9</f>
        <v>7.4634934868513612E-3</v>
      </c>
      <c r="I29" s="195"/>
      <c r="J29" s="195"/>
      <c r="K29" s="180"/>
    </row>
    <row r="30" spans="2:11" ht="18.75">
      <c r="B30" s="194"/>
      <c r="C30" s="193"/>
      <c r="D30" s="193"/>
      <c r="E30" s="193"/>
      <c r="F30" s="192"/>
      <c r="G30" s="193"/>
      <c r="H30" s="192"/>
      <c r="I30" s="180"/>
      <c r="J30" s="180"/>
      <c r="K30" s="180"/>
    </row>
    <row r="31" spans="2:11" ht="18.75">
      <c r="B31" s="191" t="s">
        <v>29</v>
      </c>
      <c r="C31" s="190">
        <v>121192.56198899999</v>
      </c>
      <c r="D31" s="190">
        <v>6450.1108023499992</v>
      </c>
      <c r="E31" s="190">
        <v>6373.9342453399995</v>
      </c>
      <c r="F31" s="189">
        <f>IFERROR(E31/C31,"-")</f>
        <v>5.2593444191059574E-2</v>
      </c>
      <c r="G31" s="190">
        <f>E31-D31</f>
        <v>-76.176557009999669</v>
      </c>
      <c r="H31" s="189">
        <f>E31/$P$9</f>
        <v>7.394541977515744E-4</v>
      </c>
      <c r="I31" s="180"/>
      <c r="J31" s="180"/>
      <c r="K31" s="180"/>
    </row>
    <row r="32" spans="2:11" ht="18.75">
      <c r="B32" s="184" t="s">
        <v>30</v>
      </c>
      <c r="C32" s="188"/>
      <c r="D32" s="188"/>
      <c r="E32" s="188"/>
      <c r="F32" s="183"/>
      <c r="G32" s="183"/>
      <c r="H32" s="187"/>
      <c r="I32" s="180"/>
      <c r="J32" s="186"/>
      <c r="K32" s="186"/>
    </row>
    <row r="33" spans="1:14" s="179" customFormat="1" ht="18.75">
      <c r="A33" s="71"/>
      <c r="B33" s="185" t="s">
        <v>31</v>
      </c>
      <c r="C33" s="71"/>
      <c r="D33" s="71"/>
      <c r="E33" s="71"/>
      <c r="F33" s="183"/>
      <c r="G33" s="183"/>
      <c r="H33" s="71"/>
      <c r="I33" s="180"/>
      <c r="L33" s="71"/>
      <c r="M33" s="71"/>
      <c r="N33" s="71"/>
    </row>
    <row r="34" spans="1:14" ht="18.75">
      <c r="B34" s="185" t="s">
        <v>32</v>
      </c>
      <c r="F34" s="183"/>
      <c r="G34" s="183"/>
      <c r="I34" s="180"/>
    </row>
    <row r="35" spans="1:14" ht="18.75">
      <c r="B35" s="184" t="s">
        <v>33</v>
      </c>
      <c r="F35" s="183"/>
      <c r="G35" s="183"/>
      <c r="H35" s="179"/>
      <c r="I35" s="180"/>
      <c r="J35" s="71"/>
      <c r="K35" s="71"/>
    </row>
    <row r="36" spans="1:14" ht="18.75">
      <c r="H36" s="179"/>
      <c r="I36" s="180"/>
      <c r="J36" s="71"/>
      <c r="K36" s="71"/>
    </row>
    <row r="37" spans="1:14" ht="18.75">
      <c r="I37" s="180"/>
    </row>
    <row r="38" spans="1:14" ht="18.75">
      <c r="I38" s="180"/>
    </row>
    <row r="39" spans="1:14" ht="18.75">
      <c r="I39" s="180"/>
    </row>
    <row r="40" spans="1:14" ht="18.75">
      <c r="H40" s="182"/>
      <c r="I40" s="180"/>
    </row>
    <row r="41" spans="1:14" ht="18.75">
      <c r="I41" s="180"/>
    </row>
    <row r="42" spans="1:14" ht="18.75">
      <c r="C42" s="181"/>
      <c r="D42" s="181"/>
      <c r="E42" s="181"/>
      <c r="I42" s="180"/>
    </row>
    <row r="43" spans="1:14" ht="18.75">
      <c r="I43" s="180"/>
    </row>
    <row r="44" spans="1:14" ht="18.75">
      <c r="I44" s="180"/>
    </row>
    <row r="45" spans="1:14" ht="18.75">
      <c r="I45" s="180"/>
    </row>
    <row r="46" spans="1:14" ht="18.75">
      <c r="I46" s="180"/>
    </row>
    <row r="47" spans="1:14" ht="18.75">
      <c r="I47" s="180"/>
    </row>
    <row r="48" spans="1:14" ht="18.75">
      <c r="I48" s="180"/>
    </row>
    <row r="49" spans="9:9" ht="18.75">
      <c r="I49" s="180"/>
    </row>
    <row r="50" spans="9:9" ht="18.75">
      <c r="I50" s="180"/>
    </row>
    <row r="51" spans="9:9" ht="18.75">
      <c r="I51" s="180"/>
    </row>
    <row r="52" spans="9:9" ht="18.75">
      <c r="I52" s="180"/>
    </row>
    <row r="304" spans="2:2">
      <c r="B304" s="71" t="s">
        <v>34</v>
      </c>
    </row>
  </sheetData>
  <mergeCells count="10">
    <mergeCell ref="B2:H2"/>
    <mergeCell ref="B3:H3"/>
    <mergeCell ref="B4:H4"/>
    <mergeCell ref="B12:B14"/>
    <mergeCell ref="F12:F13"/>
    <mergeCell ref="G12:G13"/>
    <mergeCell ref="H12:H13"/>
    <mergeCell ref="D13:E13"/>
    <mergeCell ref="B8:H8"/>
    <mergeCell ref="B9:H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9BEE-3DE7-4D59-BAAB-CFDF5C0A6A3C}">
  <dimension ref="A1:T37"/>
  <sheetViews>
    <sheetView showGridLines="0" zoomScale="73" workbookViewId="0">
      <selection activeCell="R18" sqref="R18"/>
    </sheetView>
  </sheetViews>
  <sheetFormatPr defaultColWidth="11.42578125" defaultRowHeight="15"/>
  <cols>
    <col min="1" max="2" width="11.42578125" style="2"/>
    <col min="3" max="3" width="10.85546875" style="2" customWidth="1"/>
    <col min="4" max="16384" width="11.42578125" style="2"/>
  </cols>
  <sheetData>
    <row r="1" spans="1:20">
      <c r="A1" s="78"/>
      <c r="B1" s="78"/>
      <c r="C1" s="78"/>
      <c r="D1" s="78"/>
      <c r="E1"/>
      <c r="F1"/>
      <c r="G1"/>
      <c r="H1"/>
      <c r="I1"/>
      <c r="J1"/>
      <c r="K1"/>
      <c r="L1"/>
      <c r="M1"/>
      <c r="N1"/>
      <c r="O1"/>
    </row>
    <row r="2" spans="1:20">
      <c r="A2" s="78"/>
      <c r="B2" s="78"/>
      <c r="C2" s="78"/>
      <c r="D2" s="78"/>
      <c r="E2"/>
      <c r="F2" s="117"/>
      <c r="G2" s="117"/>
      <c r="H2" s="117"/>
      <c r="I2" s="117"/>
      <c r="J2" s="117"/>
      <c r="K2" s="117"/>
      <c r="L2" s="117"/>
      <c r="M2" s="117"/>
      <c r="N2" s="117"/>
      <c r="O2"/>
    </row>
    <row r="3" spans="1:20" ht="15" customHeight="1">
      <c r="A3" s="462" t="s">
        <v>0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118"/>
      <c r="O3" s="118"/>
    </row>
    <row r="4" spans="1:20" ht="15" customHeight="1">
      <c r="A4" s="462" t="s">
        <v>1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118"/>
      <c r="O4" s="118"/>
    </row>
    <row r="5" spans="1:20" ht="15" customHeight="1">
      <c r="A5" s="463" t="s">
        <v>2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120"/>
      <c r="O5" s="120"/>
    </row>
    <row r="6" spans="1:20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20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1:20" ht="20.25">
      <c r="A8" s="464" t="s">
        <v>256</v>
      </c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119"/>
      <c r="O8" s="119"/>
    </row>
    <row r="9" spans="1:20" ht="20.25">
      <c r="A9" s="465" t="s">
        <v>160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119"/>
      <c r="O9" s="119"/>
    </row>
    <row r="10" spans="1:20" ht="20.25">
      <c r="A10" s="461" t="s">
        <v>161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117"/>
      <c r="O10"/>
    </row>
    <row r="12" spans="1:20" ht="14.45" customHeight="1">
      <c r="G12"/>
    </row>
    <row r="13" spans="1:20" ht="14.45" customHeight="1"/>
    <row r="14" spans="1:20">
      <c r="P14" s="121"/>
      <c r="Q14" s="122"/>
      <c r="R14" s="122"/>
      <c r="S14" s="122"/>
      <c r="T14" s="122"/>
    </row>
    <row r="15" spans="1:20">
      <c r="P15" s="121"/>
      <c r="Q15" s="122"/>
      <c r="R15" s="122"/>
      <c r="S15" s="122"/>
      <c r="T15" s="122"/>
    </row>
    <row r="16" spans="1:20">
      <c r="G16"/>
      <c r="P16" s="121"/>
      <c r="Q16" s="122"/>
      <c r="R16" s="122"/>
      <c r="S16" s="122"/>
      <c r="T16" s="122"/>
    </row>
    <row r="18" spans="11:11" ht="14.45" customHeight="1"/>
    <row r="19" spans="11:11" ht="14.45" customHeight="1">
      <c r="K19"/>
    </row>
    <row r="24" spans="11:11" ht="14.45" customHeight="1"/>
    <row r="25" spans="11:11" ht="14.45" customHeight="1"/>
    <row r="26" spans="11:11" ht="14.45" customHeight="1"/>
    <row r="31" spans="11:11" ht="21" customHeight="1"/>
    <row r="32" spans="11:11" ht="9.6" customHeight="1"/>
    <row r="33" spans="2:2" ht="14.45" customHeight="1">
      <c r="B33" s="123" t="s">
        <v>253</v>
      </c>
    </row>
    <row r="34" spans="2:2">
      <c r="B34" s="1" t="s">
        <v>254</v>
      </c>
    </row>
    <row r="35" spans="2:2" ht="16.149999999999999" customHeight="1">
      <c r="B35" s="123" t="s">
        <v>255</v>
      </c>
    </row>
    <row r="36" spans="2:2" ht="9" customHeight="1"/>
    <row r="37" spans="2:2" ht="19.149999999999999" customHeight="1"/>
  </sheetData>
  <mergeCells count="6">
    <mergeCell ref="A10:M10"/>
    <mergeCell ref="A3:M3"/>
    <mergeCell ref="A4:M4"/>
    <mergeCell ref="A5:M5"/>
    <mergeCell ref="A8:M8"/>
    <mergeCell ref="A9:M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1BF8-3F32-4401-93C2-66A532E92FB1}">
  <dimension ref="B2:Q41"/>
  <sheetViews>
    <sheetView showGridLines="0" zoomScale="90" zoomScaleNormal="90" workbookViewId="0">
      <selection activeCell="M39" sqref="M39"/>
    </sheetView>
  </sheetViews>
  <sheetFormatPr defaultColWidth="11.42578125" defaultRowHeight="15"/>
  <cols>
    <col min="1" max="2" width="11.42578125" style="2"/>
    <col min="3" max="5" width="26.140625" style="2" customWidth="1"/>
    <col min="6" max="13" width="11.42578125" style="2"/>
    <col min="14" max="14" width="18.85546875" style="2" bestFit="1" customWidth="1"/>
    <col min="15" max="15" width="27.28515625" style="2" hidden="1" customWidth="1"/>
    <col min="16" max="16" width="31.5703125" style="2" hidden="1" customWidth="1"/>
    <col min="17" max="17" width="13.85546875" style="2" bestFit="1" customWidth="1"/>
    <col min="18" max="16384" width="11.42578125" style="2"/>
  </cols>
  <sheetData>
    <row r="2" spans="2:17">
      <c r="B2" s="462" t="s">
        <v>0</v>
      </c>
      <c r="C2" s="462"/>
      <c r="D2" s="462"/>
      <c r="E2" s="462"/>
      <c r="F2" s="462"/>
      <c r="G2" s="462"/>
      <c r="H2" s="462"/>
      <c r="I2" s="462"/>
    </row>
    <row r="3" spans="2:17">
      <c r="B3" s="462" t="s">
        <v>1</v>
      </c>
      <c r="C3" s="462"/>
      <c r="D3" s="462"/>
      <c r="E3" s="462"/>
      <c r="F3" s="462"/>
      <c r="G3" s="462"/>
      <c r="H3" s="462"/>
      <c r="I3" s="462"/>
    </row>
    <row r="4" spans="2:17">
      <c r="B4" s="463" t="s">
        <v>2</v>
      </c>
      <c r="C4" s="463"/>
      <c r="D4" s="463"/>
      <c r="E4" s="463"/>
      <c r="F4" s="463"/>
      <c r="G4" s="463"/>
      <c r="H4" s="463"/>
      <c r="I4" s="463"/>
    </row>
    <row r="7" spans="2:17" ht="15.75">
      <c r="B7" s="414" t="s">
        <v>257</v>
      </c>
      <c r="C7" s="414"/>
      <c r="D7" s="414"/>
      <c r="E7" s="414"/>
      <c r="F7" s="414"/>
      <c r="G7" s="414"/>
      <c r="H7" s="414"/>
      <c r="I7" s="414"/>
    </row>
    <row r="8" spans="2:17">
      <c r="B8" s="467" t="s">
        <v>160</v>
      </c>
      <c r="C8" s="467"/>
      <c r="D8" s="467"/>
      <c r="E8" s="467"/>
      <c r="F8" s="467"/>
      <c r="G8" s="467"/>
      <c r="H8" s="467"/>
      <c r="I8" s="467"/>
    </row>
    <row r="9" spans="2:17" ht="15.75">
      <c r="B9" s="458" t="s">
        <v>161</v>
      </c>
      <c r="C9" s="458"/>
      <c r="D9" s="458"/>
      <c r="E9" s="458"/>
      <c r="F9" s="458"/>
      <c r="G9" s="458"/>
      <c r="H9" s="458"/>
      <c r="I9" s="458"/>
    </row>
    <row r="11" spans="2:17">
      <c r="G11" s="411"/>
      <c r="H11" s="466"/>
    </row>
    <row r="12" spans="2:17">
      <c r="B12" s="78"/>
      <c r="C12" s="78"/>
      <c r="D12" s="78"/>
      <c r="E12" s="78"/>
      <c r="F12" s="78"/>
      <c r="G12" s="411"/>
      <c r="H12" s="466"/>
      <c r="I12" s="78"/>
      <c r="J12" s="78"/>
    </row>
    <row r="13" spans="2:17" ht="22.5" customHeight="1" thickBot="1">
      <c r="B13" s="78"/>
      <c r="C13" s="78"/>
      <c r="D13" s="78"/>
      <c r="E13" s="78"/>
      <c r="F13" s="78"/>
      <c r="G13" s="122"/>
      <c r="H13" s="124"/>
      <c r="I13" s="78"/>
      <c r="J13" s="78"/>
    </row>
    <row r="14" spans="2:17">
      <c r="B14" s="78"/>
      <c r="C14" s="78"/>
      <c r="D14" s="78"/>
      <c r="E14" s="78"/>
      <c r="F14" s="78"/>
      <c r="G14" s="125"/>
      <c r="H14" s="126"/>
      <c r="I14" s="78"/>
      <c r="J14" s="78"/>
    </row>
    <row r="15" spans="2:17" ht="15.75" thickBot="1">
      <c r="B15" s="78"/>
      <c r="C15" s="78"/>
      <c r="D15" s="78"/>
      <c r="E15" s="78"/>
      <c r="F15" s="78"/>
      <c r="G15" s="78"/>
      <c r="H15" s="78"/>
      <c r="I15" s="127"/>
      <c r="J15" s="128"/>
      <c r="K15" s="128"/>
      <c r="L15" s="128"/>
      <c r="M15" s="128"/>
      <c r="N15" s="128"/>
      <c r="O15" s="128"/>
      <c r="P15" s="128"/>
      <c r="Q15" s="128"/>
    </row>
    <row r="16" spans="2:17" ht="15.75" thickBot="1">
      <c r="B16" s="78"/>
      <c r="C16" s="78"/>
      <c r="D16" s="78"/>
      <c r="E16" s="78"/>
      <c r="F16" s="78"/>
      <c r="G16" s="78"/>
      <c r="H16" s="78"/>
      <c r="I16" s="127"/>
      <c r="J16" s="128"/>
      <c r="K16" s="128"/>
      <c r="L16" s="128"/>
      <c r="M16" s="128"/>
      <c r="N16" s="128"/>
      <c r="O16" s="128"/>
      <c r="P16" s="128"/>
      <c r="Q16" s="128"/>
    </row>
    <row r="17" spans="2:17" ht="15.75" thickBot="1">
      <c r="B17" s="78"/>
      <c r="C17" s="78"/>
      <c r="D17" s="78"/>
      <c r="E17" s="78"/>
      <c r="F17" s="78"/>
      <c r="G17" s="78"/>
      <c r="H17" s="78"/>
      <c r="I17" s="127"/>
      <c r="J17" s="128"/>
      <c r="K17" s="128"/>
      <c r="L17" s="128"/>
      <c r="M17" s="128"/>
      <c r="N17" s="128"/>
      <c r="O17" s="128"/>
      <c r="P17" s="128"/>
      <c r="Q17" s="128"/>
    </row>
    <row r="18" spans="2:17" ht="15.75" thickBot="1">
      <c r="B18" s="78"/>
      <c r="C18" s="78"/>
      <c r="D18" s="78"/>
      <c r="E18" s="78"/>
      <c r="F18" s="78"/>
      <c r="G18" s="78"/>
      <c r="H18" s="78"/>
      <c r="I18" s="127"/>
      <c r="J18" s="128"/>
      <c r="K18" s="128"/>
      <c r="L18" s="128"/>
      <c r="M18" s="128"/>
      <c r="N18" s="128"/>
      <c r="O18" s="128"/>
      <c r="P18" s="128"/>
      <c r="Q18" s="128"/>
    </row>
    <row r="19" spans="2:17" ht="22.5" customHeight="1" thickBot="1">
      <c r="B19" s="78"/>
      <c r="C19" s="78"/>
      <c r="D19" s="78"/>
      <c r="E19" s="78"/>
      <c r="F19" s="78"/>
      <c r="G19" s="78"/>
      <c r="H19" s="78"/>
      <c r="I19" s="127"/>
      <c r="J19" s="128"/>
      <c r="K19" s="128"/>
      <c r="L19" s="128"/>
      <c r="M19" s="128"/>
      <c r="N19" s="128"/>
      <c r="O19" s="128"/>
      <c r="P19" s="128"/>
      <c r="Q19" s="128"/>
    </row>
    <row r="20" spans="2:17" ht="15.75" thickBot="1">
      <c r="B20" s="78"/>
      <c r="C20" s="78"/>
      <c r="D20" s="78"/>
      <c r="E20" s="78"/>
      <c r="F20" s="78"/>
      <c r="G20" s="78"/>
      <c r="H20" s="78"/>
      <c r="I20" s="127"/>
      <c r="J20" s="128"/>
      <c r="K20" s="128"/>
      <c r="L20" s="128"/>
      <c r="M20" s="128"/>
      <c r="N20" s="128"/>
      <c r="O20" s="128"/>
      <c r="P20" s="128"/>
      <c r="Q20" s="128"/>
    </row>
    <row r="21" spans="2:17" ht="15.75" thickBot="1">
      <c r="B21" s="78"/>
      <c r="C21" s="78"/>
      <c r="D21" s="78"/>
      <c r="E21"/>
      <c r="F21"/>
      <c r="G21" s="78"/>
      <c r="H21" s="78"/>
      <c r="I21" s="127"/>
      <c r="J21" s="128"/>
      <c r="K21" s="128"/>
      <c r="L21" s="128"/>
      <c r="M21" s="128"/>
      <c r="N21" s="128"/>
      <c r="O21" s="128"/>
      <c r="P21" s="128"/>
      <c r="Q21" s="128"/>
    </row>
    <row r="22" spans="2:17" ht="15.75" thickBot="1">
      <c r="B22" s="78"/>
      <c r="C22" s="78"/>
      <c r="D22" s="78"/>
      <c r="E22" s="78"/>
      <c r="F22" s="78"/>
      <c r="G22"/>
      <c r="H22" s="78"/>
      <c r="I22" s="127"/>
      <c r="J22" s="128"/>
      <c r="K22" s="128"/>
      <c r="L22" s="128"/>
      <c r="M22" s="128"/>
      <c r="N22" s="128"/>
      <c r="O22" s="128"/>
      <c r="P22" s="128"/>
      <c r="Q22" s="128"/>
    </row>
    <row r="23" spans="2:17" ht="10.5" customHeight="1" thickBot="1">
      <c r="B23" s="78"/>
      <c r="C23" s="78"/>
      <c r="D23" s="78"/>
      <c r="E23" s="78"/>
      <c r="F23" s="78"/>
      <c r="G23" s="78"/>
      <c r="H23" s="78"/>
      <c r="I23" s="127"/>
      <c r="J23" s="128"/>
      <c r="K23" s="128"/>
      <c r="L23" s="128"/>
      <c r="M23" s="128"/>
      <c r="N23" s="128"/>
      <c r="O23" s="128"/>
      <c r="P23" s="128"/>
      <c r="Q23" s="128"/>
    </row>
    <row r="24" spans="2:17" ht="15.75" thickBot="1">
      <c r="B24" s="78"/>
      <c r="C24" s="78"/>
      <c r="D24" s="78"/>
      <c r="E24" s="78"/>
      <c r="F24" s="78"/>
      <c r="G24" s="78"/>
      <c r="H24" s="78"/>
      <c r="I24" s="127"/>
      <c r="J24" s="128"/>
      <c r="K24" s="128"/>
      <c r="L24" s="128"/>
      <c r="M24" s="128"/>
      <c r="N24" s="128"/>
      <c r="O24" s="128"/>
      <c r="P24" s="128"/>
      <c r="Q24" s="128"/>
    </row>
    <row r="25" spans="2:17" ht="15.75" thickBot="1">
      <c r="B25" s="78"/>
      <c r="C25" s="78"/>
      <c r="D25" s="78"/>
      <c r="E25" s="78"/>
      <c r="F25" s="78"/>
      <c r="G25" s="78"/>
      <c r="H25" s="78"/>
      <c r="I25" s="127"/>
      <c r="J25" s="128"/>
      <c r="K25" s="128"/>
      <c r="L25" s="128"/>
      <c r="M25" s="128"/>
      <c r="N25" s="128"/>
      <c r="O25" s="128"/>
      <c r="P25" s="128"/>
      <c r="Q25" s="128"/>
    </row>
    <row r="26" spans="2:17" ht="15.75" thickBot="1">
      <c r="B26" s="78"/>
      <c r="C26" s="78"/>
      <c r="D26" s="78"/>
      <c r="E26" s="78"/>
      <c r="F26" s="78"/>
      <c r="G26" s="78"/>
      <c r="H26" s="78"/>
      <c r="I26" s="127"/>
      <c r="J26" s="128"/>
      <c r="K26" s="128"/>
      <c r="L26" s="128"/>
      <c r="M26" s="128"/>
      <c r="N26" s="128"/>
      <c r="O26" s="128"/>
      <c r="P26" s="128"/>
      <c r="Q26" s="128"/>
    </row>
    <row r="27" spans="2:17" ht="15.75" thickBot="1">
      <c r="B27" s="78"/>
      <c r="C27" s="78"/>
      <c r="D27" s="78"/>
      <c r="E27" s="78"/>
      <c r="F27" s="78"/>
      <c r="G27" s="78"/>
      <c r="H27" s="78"/>
      <c r="I27" s="127"/>
      <c r="J27" s="128"/>
      <c r="K27" s="128"/>
      <c r="L27" s="128"/>
      <c r="M27" s="128"/>
      <c r="N27" s="128"/>
      <c r="O27" s="128"/>
      <c r="P27" s="128"/>
      <c r="Q27" s="128"/>
    </row>
    <row r="28" spans="2:17" ht="15.75" thickBot="1">
      <c r="B28" s="78"/>
      <c r="C28" s="78"/>
      <c r="D28" s="78"/>
      <c r="E28" s="78"/>
      <c r="F28" s="78"/>
      <c r="G28" s="78"/>
      <c r="H28" s="78"/>
      <c r="I28" s="127"/>
      <c r="J28" s="128"/>
      <c r="K28" s="128"/>
      <c r="L28" s="128"/>
      <c r="M28" s="128"/>
      <c r="N28" s="128"/>
      <c r="O28" s="128"/>
      <c r="P28" s="128"/>
      <c r="Q28" s="128"/>
    </row>
    <row r="29" spans="2:17">
      <c r="B29" s="78"/>
      <c r="C29" s="78"/>
      <c r="D29" s="78"/>
      <c r="E29" s="78"/>
      <c r="F29" s="78"/>
      <c r="G29" s="78"/>
      <c r="H29" s="78"/>
      <c r="I29" s="127"/>
      <c r="J29" s="78"/>
    </row>
    <row r="30" spans="2:17">
      <c r="B30" s="78"/>
      <c r="C30" s="78"/>
      <c r="D30" s="78"/>
      <c r="E30" s="78"/>
      <c r="F30" s="78"/>
      <c r="G30" s="78"/>
      <c r="H30" s="78"/>
      <c r="I30" s="127"/>
      <c r="J30" s="78"/>
    </row>
    <row r="31" spans="2:17">
      <c r="B31" s="78"/>
      <c r="C31" s="78"/>
      <c r="D31" s="78"/>
      <c r="E31" s="78"/>
      <c r="F31" s="78"/>
      <c r="G31" s="78"/>
      <c r="H31" s="78"/>
      <c r="I31" s="127"/>
      <c r="J31" s="78"/>
      <c r="Q31" s="129"/>
    </row>
    <row r="32" spans="2:17" ht="14.45" customHeight="1">
      <c r="B32" s="78"/>
      <c r="C32" s="78"/>
      <c r="D32" s="78"/>
      <c r="E32" s="78"/>
      <c r="F32" s="78"/>
      <c r="G32" s="78"/>
      <c r="H32" s="78"/>
      <c r="I32" s="127"/>
      <c r="J32" s="78"/>
    </row>
    <row r="33" spans="2:10">
      <c r="B33" s="78"/>
      <c r="C33" s="78"/>
      <c r="D33" s="78"/>
      <c r="E33" s="78"/>
      <c r="F33" s="78"/>
      <c r="G33" s="78"/>
      <c r="H33" s="78"/>
      <c r="I33" s="127"/>
      <c r="J33" s="78"/>
    </row>
    <row r="34" spans="2:10" ht="14.45" customHeight="1">
      <c r="B34" s="78"/>
      <c r="D34" s="78"/>
      <c r="E34" s="78"/>
      <c r="F34" s="78"/>
      <c r="G34" s="78"/>
      <c r="H34" s="78"/>
      <c r="I34" s="127"/>
      <c r="J34" s="78"/>
    </row>
    <row r="35" spans="2:10">
      <c r="B35" s="78"/>
      <c r="D35" s="78"/>
      <c r="E35" s="78"/>
      <c r="F35" s="78"/>
      <c r="G35" s="78"/>
      <c r="H35" s="78"/>
      <c r="I35" s="127"/>
      <c r="J35" s="78"/>
    </row>
    <row r="36" spans="2:10">
      <c r="I36" s="130"/>
    </row>
    <row r="37" spans="2:10">
      <c r="I37" s="130"/>
    </row>
    <row r="38" spans="2:10" ht="15.75">
      <c r="C38" s="131" t="s">
        <v>258</v>
      </c>
    </row>
    <row r="39" spans="2:10" ht="15.75">
      <c r="C39" s="132" t="s">
        <v>259</v>
      </c>
    </row>
    <row r="40" spans="2:10" ht="15.75">
      <c r="C40" s="133" t="s">
        <v>260</v>
      </c>
    </row>
    <row r="41" spans="2:10" ht="15.75">
      <c r="C41" s="133" t="s">
        <v>261</v>
      </c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73A6-197D-4E05-8057-B243CA628A7D}">
  <dimension ref="A1:R49"/>
  <sheetViews>
    <sheetView showGridLines="0" topLeftCell="A9" zoomScale="70" zoomScaleNormal="70" workbookViewId="0">
      <selection activeCell="L31" sqref="L31"/>
    </sheetView>
  </sheetViews>
  <sheetFormatPr defaultColWidth="11.5703125" defaultRowHeight="15"/>
  <cols>
    <col min="1" max="1" width="11.5703125" style="78"/>
    <col min="2" max="2" width="102" style="78" customWidth="1"/>
    <col min="3" max="3" width="24.7109375" style="78" customWidth="1"/>
    <col min="4" max="4" width="24.28515625" style="78" customWidth="1"/>
    <col min="5" max="5" width="29.140625" style="78" bestFit="1" customWidth="1"/>
    <col min="6" max="6" width="22.42578125" style="78" bestFit="1" customWidth="1"/>
    <col min="7" max="8" width="20.7109375" style="78" bestFit="1" customWidth="1"/>
    <col min="9" max="9" width="14.5703125" style="78" bestFit="1" customWidth="1"/>
    <col min="10" max="10" width="19.7109375" style="78" customWidth="1"/>
    <col min="11" max="11" width="11.5703125" style="78"/>
    <col min="12" max="12" width="18" style="141" bestFit="1" customWidth="1"/>
    <col min="13" max="15" width="11.5703125" style="78"/>
    <col min="16" max="16" width="27.28515625" style="78" customWidth="1"/>
    <col min="17" max="17" width="31.5703125" style="78" customWidth="1"/>
    <col min="18" max="18" width="15" style="78" bestFit="1" customWidth="1"/>
    <col min="19" max="16384" width="11.5703125" style="78"/>
  </cols>
  <sheetData>
    <row r="1" spans="1:17" s="134" customFormat="1" ht="21">
      <c r="L1" s="135"/>
    </row>
    <row r="2" spans="1:17" s="134" customFormat="1" ht="21" customHeight="1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L2" s="135"/>
    </row>
    <row r="3" spans="1:17" s="134" customFormat="1" ht="21" customHeight="1">
      <c r="A3" s="459" t="s">
        <v>1</v>
      </c>
      <c r="B3" s="459"/>
      <c r="C3" s="459"/>
      <c r="D3" s="459"/>
      <c r="E3" s="459"/>
      <c r="F3" s="459"/>
      <c r="G3" s="459"/>
      <c r="H3" s="459"/>
      <c r="I3" s="459"/>
      <c r="J3" s="459"/>
      <c r="L3" s="135"/>
    </row>
    <row r="4" spans="1:17" s="134" customFormat="1" ht="21" customHeight="1">
      <c r="A4" s="460" t="s">
        <v>2</v>
      </c>
      <c r="B4" s="460"/>
      <c r="C4" s="460"/>
      <c r="D4" s="460"/>
      <c r="E4" s="460"/>
      <c r="F4" s="460"/>
      <c r="G4" s="460"/>
      <c r="H4" s="460"/>
      <c r="I4" s="460"/>
      <c r="J4" s="460"/>
      <c r="L4" s="135"/>
    </row>
    <row r="5" spans="1:17" s="134" customFormat="1" ht="21">
      <c r="B5" s="136"/>
      <c r="C5" s="136"/>
      <c r="D5" s="136"/>
      <c r="E5" s="136"/>
      <c r="F5" s="136"/>
      <c r="G5" s="136"/>
      <c r="L5" s="135"/>
    </row>
    <row r="6" spans="1:17" s="134" customFormat="1" ht="21">
      <c r="B6" s="136"/>
      <c r="C6" s="136"/>
      <c r="D6" s="136"/>
      <c r="E6" s="136"/>
      <c r="F6" s="136"/>
      <c r="G6" s="136"/>
      <c r="L6" s="135"/>
    </row>
    <row r="7" spans="1:17" s="134" customFormat="1" ht="21">
      <c r="A7" s="470" t="s">
        <v>262</v>
      </c>
      <c r="B7" s="470"/>
      <c r="C7" s="470"/>
      <c r="D7" s="470"/>
      <c r="E7" s="470"/>
      <c r="F7" s="470"/>
      <c r="G7" s="470"/>
      <c r="H7" s="470"/>
      <c r="I7" s="470"/>
      <c r="J7" s="470"/>
      <c r="L7" s="135"/>
    </row>
    <row r="8" spans="1:17" s="134" customFormat="1" ht="21">
      <c r="A8" s="137"/>
      <c r="B8" s="471" t="s">
        <v>160</v>
      </c>
      <c r="C8" s="471"/>
      <c r="D8" s="471"/>
      <c r="E8" s="471"/>
      <c r="F8" s="471"/>
      <c r="G8" s="471"/>
      <c r="H8" s="471"/>
      <c r="I8" s="471"/>
      <c r="J8" s="471"/>
      <c r="L8" s="135"/>
    </row>
    <row r="9" spans="1:17" s="134" customFormat="1" ht="21">
      <c r="B9" s="468" t="s">
        <v>4</v>
      </c>
      <c r="C9" s="469"/>
      <c r="D9" s="469"/>
      <c r="E9" s="469"/>
      <c r="F9" s="469"/>
      <c r="G9" s="469"/>
      <c r="H9" s="469"/>
      <c r="I9" s="469"/>
      <c r="J9" s="469"/>
      <c r="L9" s="135"/>
    </row>
    <row r="10" spans="1:17" ht="21" thickBot="1">
      <c r="F10" s="139"/>
      <c r="G10" s="140"/>
      <c r="P10" s="142" t="s">
        <v>263</v>
      </c>
      <c r="Q10" s="143">
        <v>8619782353959.0947</v>
      </c>
    </row>
    <row r="11" spans="1:17" ht="19.149999999999999" customHeight="1" thickBot="1">
      <c r="B11" s="446" t="s">
        <v>6</v>
      </c>
      <c r="C11" s="144">
        <v>2025</v>
      </c>
      <c r="D11" s="473">
        <v>2026</v>
      </c>
      <c r="E11" s="474"/>
      <c r="F11" s="474"/>
      <c r="G11" s="474"/>
      <c r="H11" s="474"/>
      <c r="I11" s="474"/>
      <c r="J11" s="474"/>
    </row>
    <row r="12" spans="1:17" s="145" customFormat="1" ht="24.6" customHeight="1">
      <c r="B12" s="447"/>
      <c r="C12" s="475" t="s">
        <v>129</v>
      </c>
      <c r="D12" s="478" t="s">
        <v>40</v>
      </c>
      <c r="E12" s="480" t="s">
        <v>131</v>
      </c>
      <c r="F12" s="482" t="s">
        <v>132</v>
      </c>
      <c r="G12" s="484" t="s">
        <v>133</v>
      </c>
      <c r="H12" s="486" t="s">
        <v>264</v>
      </c>
      <c r="I12" s="487"/>
      <c r="J12" s="488" t="s">
        <v>128</v>
      </c>
      <c r="L12" s="146"/>
    </row>
    <row r="13" spans="1:17" ht="19.899999999999999" customHeight="1" thickBot="1">
      <c r="B13" s="447"/>
      <c r="C13" s="476"/>
      <c r="D13" s="478"/>
      <c r="E13" s="480"/>
      <c r="F13" s="482"/>
      <c r="G13" s="484"/>
      <c r="H13" s="491" t="s">
        <v>265</v>
      </c>
      <c r="I13" s="492"/>
      <c r="J13" s="489"/>
    </row>
    <row r="14" spans="1:17" ht="22.5" customHeight="1" thickBot="1">
      <c r="B14" s="447"/>
      <c r="C14" s="477"/>
      <c r="D14" s="479"/>
      <c r="E14" s="481"/>
      <c r="F14" s="483"/>
      <c r="G14" s="485"/>
      <c r="H14" s="147" t="s">
        <v>43</v>
      </c>
      <c r="I14" s="148" t="s">
        <v>44</v>
      </c>
      <c r="J14" s="490"/>
    </row>
    <row r="15" spans="1:17" ht="22.9" customHeight="1" thickBot="1">
      <c r="B15" s="448"/>
      <c r="C15" s="14">
        <v>1</v>
      </c>
      <c r="D15" s="14">
        <v>2</v>
      </c>
      <c r="E15" s="14">
        <v>3</v>
      </c>
      <c r="F15" s="14">
        <v>4</v>
      </c>
      <c r="G15" s="14">
        <v>5</v>
      </c>
      <c r="H15" s="14" t="s">
        <v>266</v>
      </c>
      <c r="I15" s="149" t="s">
        <v>267</v>
      </c>
      <c r="J15" s="150" t="s">
        <v>268</v>
      </c>
    </row>
    <row r="16" spans="1:17" ht="21" thickBot="1">
      <c r="B16" s="151" t="s">
        <v>269</v>
      </c>
      <c r="C16" s="152">
        <f t="shared" ref="C16:G16" si="0">SUM(C17:C20)</f>
        <v>18575015987.459991</v>
      </c>
      <c r="D16" s="152">
        <f t="shared" si="0"/>
        <v>256969074361</v>
      </c>
      <c r="E16" s="152">
        <f t="shared" si="0"/>
        <v>18207140728.18</v>
      </c>
      <c r="F16" s="152">
        <f t="shared" si="0"/>
        <v>22461345295.569996</v>
      </c>
      <c r="G16" s="152">
        <f t="shared" si="0"/>
        <v>21537290503.709988</v>
      </c>
      <c r="H16" s="152">
        <f t="shared" ref="H16:H44" si="1">F16-C16</f>
        <v>3886329308.1100044</v>
      </c>
      <c r="I16" s="153">
        <f t="shared" ref="I16:I44" si="2">((F16-C16)/C16)</f>
        <v>0.20922347042574113</v>
      </c>
      <c r="J16" s="154">
        <f t="shared" ref="J16:J44" si="3">+F16/$Q$10</f>
        <v>2.6057903057440223E-3</v>
      </c>
      <c r="L16" s="155"/>
    </row>
    <row r="17" spans="2:18" ht="25.9" customHeight="1">
      <c r="B17" s="156" t="s">
        <v>270</v>
      </c>
      <c r="C17" s="157">
        <v>7509163937.0999908</v>
      </c>
      <c r="D17" s="157">
        <v>102151484178</v>
      </c>
      <c r="E17" s="157">
        <v>10107317875.910009</v>
      </c>
      <c r="F17" s="157">
        <v>10199501344.480003</v>
      </c>
      <c r="G17" s="157">
        <v>9663605472.0499954</v>
      </c>
      <c r="H17" s="157">
        <f t="shared" si="1"/>
        <v>2690337407.3800125</v>
      </c>
      <c r="I17" s="158">
        <f t="shared" si="2"/>
        <v>0.35827389439296353</v>
      </c>
      <c r="J17" s="158">
        <f t="shared" si="3"/>
        <v>1.1832666911590103E-3</v>
      </c>
      <c r="L17" s="159"/>
    </row>
    <row r="18" spans="2:18" ht="20.25">
      <c r="B18" s="156" t="s">
        <v>271</v>
      </c>
      <c r="C18" s="157">
        <v>1086306557.8199999</v>
      </c>
      <c r="D18" s="157">
        <v>15009549215</v>
      </c>
      <c r="E18" s="157">
        <v>360832438.90000004</v>
      </c>
      <c r="F18" s="157">
        <v>951491965.35999966</v>
      </c>
      <c r="G18" s="157">
        <v>1086298709.2799997</v>
      </c>
      <c r="H18" s="157">
        <f t="shared" si="1"/>
        <v>-134814592.46000028</v>
      </c>
      <c r="I18" s="158">
        <f t="shared" si="2"/>
        <v>-0.12410363491733513</v>
      </c>
      <c r="J18" s="158">
        <f t="shared" si="3"/>
        <v>1.1038468563222785E-4</v>
      </c>
      <c r="L18" s="159"/>
    </row>
    <row r="19" spans="2:18" ht="20.25">
      <c r="B19" s="156" t="s">
        <v>272</v>
      </c>
      <c r="C19" s="157">
        <v>3943138054.6599994</v>
      </c>
      <c r="D19" s="157">
        <v>55750231755</v>
      </c>
      <c r="E19" s="157">
        <v>1957918775.1399992</v>
      </c>
      <c r="F19" s="157">
        <v>4776880930.4999962</v>
      </c>
      <c r="G19" s="157">
        <v>4690943131.2699947</v>
      </c>
      <c r="H19" s="157">
        <f t="shared" si="1"/>
        <v>833742875.83999681</v>
      </c>
      <c r="I19" s="158">
        <f t="shared" si="2"/>
        <v>0.21144146217621768</v>
      </c>
      <c r="J19" s="158">
        <f t="shared" si="3"/>
        <v>5.5417651332065928E-4</v>
      </c>
      <c r="L19" s="159"/>
    </row>
    <row r="20" spans="2:18" ht="21" thickBot="1">
      <c r="B20" s="156" t="s">
        <v>273</v>
      </c>
      <c r="C20" s="157">
        <v>6036407437.8799992</v>
      </c>
      <c r="D20" s="157">
        <v>84057809213</v>
      </c>
      <c r="E20" s="157">
        <v>5781071638.229991</v>
      </c>
      <c r="F20" s="157">
        <v>6533471055.2299967</v>
      </c>
      <c r="G20" s="157">
        <v>6096443191.1099977</v>
      </c>
      <c r="H20" s="157">
        <f t="shared" si="1"/>
        <v>497063617.34999752</v>
      </c>
      <c r="I20" s="158">
        <f t="shared" si="2"/>
        <v>8.2344278855465636E-2</v>
      </c>
      <c r="J20" s="158">
        <f t="shared" si="3"/>
        <v>7.5796241563212457E-4</v>
      </c>
      <c r="L20" s="159"/>
    </row>
    <row r="21" spans="2:18" ht="20.25">
      <c r="B21" s="151" t="s">
        <v>274</v>
      </c>
      <c r="C21" s="160">
        <f t="shared" ref="C21:G21" si="4">SUM(C22:C30)</f>
        <v>15535965522.85</v>
      </c>
      <c r="D21" s="160">
        <f t="shared" si="4"/>
        <v>249200443837</v>
      </c>
      <c r="E21" s="160">
        <f t="shared" si="4"/>
        <v>23865361864.309998</v>
      </c>
      <c r="F21" s="160">
        <f t="shared" si="4"/>
        <v>24584623261.840004</v>
      </c>
      <c r="G21" s="160">
        <f t="shared" si="4"/>
        <v>27091901868.480007</v>
      </c>
      <c r="H21" s="160">
        <f t="shared" si="1"/>
        <v>9048657738.9900036</v>
      </c>
      <c r="I21" s="153">
        <f t="shared" si="2"/>
        <v>0.58243291835846389</v>
      </c>
      <c r="J21" s="153">
        <f t="shared" si="3"/>
        <v>2.8521164749070729E-3</v>
      </c>
    </row>
    <row r="22" spans="2:18" ht="20.25">
      <c r="B22" s="156" t="s">
        <v>275</v>
      </c>
      <c r="C22" s="157">
        <v>1893854448.6400003</v>
      </c>
      <c r="D22" s="157">
        <v>22840302147</v>
      </c>
      <c r="E22" s="157">
        <v>4020428033.2399974</v>
      </c>
      <c r="F22" s="157">
        <v>4086595295.8099985</v>
      </c>
      <c r="G22" s="157">
        <v>7634888008.1399975</v>
      </c>
      <c r="H22" s="157">
        <f t="shared" si="1"/>
        <v>2192740847.1699982</v>
      </c>
      <c r="I22" s="158">
        <f t="shared" si="2"/>
        <v>1.1578190967867841</v>
      </c>
      <c r="J22" s="158">
        <f t="shared" si="3"/>
        <v>4.7409495135721283E-4</v>
      </c>
    </row>
    <row r="23" spans="2:18" ht="25.5" customHeight="1">
      <c r="B23" s="156" t="s">
        <v>276</v>
      </c>
      <c r="C23" s="157">
        <v>1710415437.1100001</v>
      </c>
      <c r="D23" s="157">
        <v>19229327493</v>
      </c>
      <c r="E23" s="157">
        <v>2281257391.6200018</v>
      </c>
      <c r="F23" s="157">
        <v>2286437059.0599999</v>
      </c>
      <c r="G23" s="157">
        <v>1665772868.4000008</v>
      </c>
      <c r="H23" s="157">
        <f t="shared" si="1"/>
        <v>576021621.94999981</v>
      </c>
      <c r="I23" s="158">
        <f t="shared" si="2"/>
        <v>0.33677293214990711</v>
      </c>
      <c r="J23" s="158">
        <f t="shared" si="3"/>
        <v>2.6525461608782174E-4</v>
      </c>
    </row>
    <row r="24" spans="2:18" ht="30.6" customHeight="1">
      <c r="B24" s="156" t="s">
        <v>277</v>
      </c>
      <c r="C24" s="157">
        <v>448013843.02000004</v>
      </c>
      <c r="D24" s="157">
        <v>6975321990</v>
      </c>
      <c r="E24" s="157">
        <v>188520051.59999996</v>
      </c>
      <c r="F24" s="157">
        <v>259693875.61999997</v>
      </c>
      <c r="G24" s="157">
        <v>301260059.26999998</v>
      </c>
      <c r="H24" s="157">
        <f t="shared" si="1"/>
        <v>-188319967.40000007</v>
      </c>
      <c r="I24" s="158">
        <f t="shared" si="2"/>
        <v>-0.4203440816260518</v>
      </c>
      <c r="J24" s="158">
        <f t="shared" si="3"/>
        <v>3.0127660416010586E-5</v>
      </c>
      <c r="N24" s="161"/>
      <c r="O24" s="161"/>
    </row>
    <row r="25" spans="2:18" ht="20.25">
      <c r="B25" s="156" t="s">
        <v>278</v>
      </c>
      <c r="C25" s="157">
        <v>6816110217.0600004</v>
      </c>
      <c r="D25" s="157">
        <v>95599385504</v>
      </c>
      <c r="E25" s="157">
        <v>10976316556.51</v>
      </c>
      <c r="F25" s="157">
        <v>11137464080.190002</v>
      </c>
      <c r="G25" s="157">
        <v>11146955611.600004</v>
      </c>
      <c r="H25" s="157">
        <f t="shared" si="1"/>
        <v>4321353863.130002</v>
      </c>
      <c r="I25" s="158">
        <f t="shared" si="2"/>
        <v>0.63399119520017622</v>
      </c>
      <c r="J25" s="158">
        <f t="shared" si="3"/>
        <v>1.2920818209608887E-3</v>
      </c>
      <c r="N25" s="162"/>
      <c r="O25" s="162"/>
    </row>
    <row r="26" spans="2:18" ht="20.25">
      <c r="B26" s="156" t="s">
        <v>279</v>
      </c>
      <c r="C26" s="157">
        <v>58676581.959999986</v>
      </c>
      <c r="D26" s="157">
        <v>984650259</v>
      </c>
      <c r="E26" s="157">
        <v>18753433.359999999</v>
      </c>
      <c r="F26" s="157">
        <v>54419128.380000003</v>
      </c>
      <c r="G26" s="157">
        <v>84136622.549999967</v>
      </c>
      <c r="H26" s="157">
        <f t="shared" si="1"/>
        <v>-4257453.5799999833</v>
      </c>
      <c r="I26" s="158">
        <f t="shared" si="2"/>
        <v>-7.2557968405560891E-2</v>
      </c>
      <c r="J26" s="158">
        <f t="shared" si="3"/>
        <v>6.3132833458382062E-6</v>
      </c>
      <c r="N26" s="162"/>
      <c r="O26" s="162"/>
    </row>
    <row r="27" spans="2:18" ht="20.25">
      <c r="B27" s="156" t="s">
        <v>280</v>
      </c>
      <c r="C27" s="157">
        <v>4085334491.8499994</v>
      </c>
      <c r="D27" s="157">
        <v>89860675127</v>
      </c>
      <c r="E27" s="157">
        <v>5843767741.409996</v>
      </c>
      <c r="F27" s="157">
        <v>6143653155.6200018</v>
      </c>
      <c r="G27" s="157">
        <v>5567015216.090004</v>
      </c>
      <c r="H27" s="157">
        <f t="shared" si="1"/>
        <v>2058318663.7700024</v>
      </c>
      <c r="I27" s="158">
        <f t="shared" si="2"/>
        <v>0.50383112273333464</v>
      </c>
      <c r="J27" s="158">
        <f t="shared" si="3"/>
        <v>7.127387796280264E-4</v>
      </c>
    </row>
    <row r="28" spans="2:18" ht="20.25">
      <c r="B28" s="156" t="s">
        <v>281</v>
      </c>
      <c r="C28" s="157">
        <v>149184149.52999997</v>
      </c>
      <c r="D28" s="157">
        <v>4386380395</v>
      </c>
      <c r="E28" s="157">
        <v>204388132.41</v>
      </c>
      <c r="F28" s="157">
        <v>235271912.21000001</v>
      </c>
      <c r="G28" s="157">
        <v>243698996</v>
      </c>
      <c r="H28" s="157">
        <f t="shared" si="1"/>
        <v>86087762.680000037</v>
      </c>
      <c r="I28" s="158">
        <f t="shared" si="2"/>
        <v>0.57705703287659482</v>
      </c>
      <c r="J28" s="158">
        <f t="shared" si="3"/>
        <v>2.7294414469982393E-5</v>
      </c>
    </row>
    <row r="29" spans="2:18" ht="20.25">
      <c r="B29" s="156" t="s">
        <v>282</v>
      </c>
      <c r="C29" s="157">
        <v>6237625.8300000001</v>
      </c>
      <c r="D29" s="157">
        <v>149703020</v>
      </c>
      <c r="E29" s="163">
        <v>0</v>
      </c>
      <c r="F29" s="163">
        <v>0</v>
      </c>
      <c r="G29" s="163">
        <v>0</v>
      </c>
      <c r="H29" s="157">
        <f t="shared" si="1"/>
        <v>-6237625.8300000001</v>
      </c>
      <c r="I29" s="158">
        <f t="shared" si="2"/>
        <v>-1</v>
      </c>
      <c r="J29" s="158">
        <f t="shared" si="3"/>
        <v>0</v>
      </c>
    </row>
    <row r="30" spans="2:18" ht="21" thickBot="1">
      <c r="B30" s="156" t="s">
        <v>283</v>
      </c>
      <c r="C30" s="157">
        <v>368138727.85000002</v>
      </c>
      <c r="D30" s="157">
        <v>9174697902</v>
      </c>
      <c r="E30" s="157">
        <v>331930524.15999997</v>
      </c>
      <c r="F30" s="157">
        <v>381088754.94999993</v>
      </c>
      <c r="G30" s="157">
        <v>448174486.43000007</v>
      </c>
      <c r="H30" s="157">
        <f t="shared" si="1"/>
        <v>12950027.099999905</v>
      </c>
      <c r="I30" s="158">
        <f t="shared" si="2"/>
        <v>3.5177030071328053E-2</v>
      </c>
      <c r="J30" s="158">
        <f t="shared" si="3"/>
        <v>4.4210948641291923E-5</v>
      </c>
    </row>
    <row r="31" spans="2:18" ht="20.25">
      <c r="B31" s="151" t="s">
        <v>284</v>
      </c>
      <c r="C31" s="160">
        <f t="shared" ref="C31:G31" si="5">SUM(C32:C34)</f>
        <v>919520811.76000023</v>
      </c>
      <c r="D31" s="160">
        <f t="shared" si="5"/>
        <v>15653220062</v>
      </c>
      <c r="E31" s="160">
        <f t="shared" si="5"/>
        <v>583701448.32000017</v>
      </c>
      <c r="F31" s="160">
        <f t="shared" si="5"/>
        <v>844024113.9799999</v>
      </c>
      <c r="G31" s="160">
        <f t="shared" si="5"/>
        <v>904141076.15999961</v>
      </c>
      <c r="H31" s="160">
        <f t="shared" si="1"/>
        <v>-75496697.780000329</v>
      </c>
      <c r="I31" s="153">
        <f t="shared" si="2"/>
        <v>-8.2104392651533992E-2</v>
      </c>
      <c r="J31" s="153">
        <f t="shared" si="3"/>
        <v>9.7917102697185477E-5</v>
      </c>
    </row>
    <row r="32" spans="2:18" ht="20.25">
      <c r="B32" s="156" t="s">
        <v>285</v>
      </c>
      <c r="C32" s="157">
        <v>30684082.309999999</v>
      </c>
      <c r="D32" s="157">
        <v>1159849100</v>
      </c>
      <c r="E32" s="157">
        <v>28709896.600000001</v>
      </c>
      <c r="F32" s="157">
        <v>70574216.600000009</v>
      </c>
      <c r="G32" s="157">
        <v>100001375.30000001</v>
      </c>
      <c r="H32" s="157">
        <f t="shared" si="1"/>
        <v>39890134.290000007</v>
      </c>
      <c r="I32" s="158">
        <f t="shared" si="2"/>
        <v>1.3000269614385611</v>
      </c>
      <c r="J32" s="158">
        <f t="shared" si="3"/>
        <v>8.1874708318574935E-6</v>
      </c>
      <c r="R32" s="164"/>
    </row>
    <row r="33" spans="2:10" ht="20.25">
      <c r="B33" s="156" t="s">
        <v>286</v>
      </c>
      <c r="C33" s="157">
        <v>578191604.3900001</v>
      </c>
      <c r="D33" s="157">
        <v>8167588808</v>
      </c>
      <c r="E33" s="157">
        <v>351610451.35000014</v>
      </c>
      <c r="F33" s="157">
        <v>536858368.22999996</v>
      </c>
      <c r="G33" s="157">
        <v>615362602.38999951</v>
      </c>
      <c r="H33" s="157">
        <f t="shared" si="1"/>
        <v>-41333236.160000145</v>
      </c>
      <c r="I33" s="158">
        <f t="shared" si="2"/>
        <v>-7.1487091556106677E-2</v>
      </c>
      <c r="J33" s="158">
        <f>+F33/$Q$10</f>
        <v>6.2282125717874896E-5</v>
      </c>
    </row>
    <row r="34" spans="2:10" ht="21" thickBot="1">
      <c r="B34" s="156" t="s">
        <v>287</v>
      </c>
      <c r="C34" s="157">
        <v>310645125.06000018</v>
      </c>
      <c r="D34" s="157">
        <v>6325782154</v>
      </c>
      <c r="E34" s="157">
        <v>203381100.37</v>
      </c>
      <c r="F34" s="157">
        <v>236591529.15000001</v>
      </c>
      <c r="G34" s="157">
        <v>188777098.47000006</v>
      </c>
      <c r="H34" s="157">
        <f t="shared" si="1"/>
        <v>-74053595.910000175</v>
      </c>
      <c r="I34" s="158">
        <f t="shared" si="2"/>
        <v>-0.23838647361904342</v>
      </c>
      <c r="J34" s="158">
        <f t="shared" si="3"/>
        <v>2.7447506147453099E-5</v>
      </c>
    </row>
    <row r="35" spans="2:10" ht="20.25">
      <c r="B35" s="151" t="s">
        <v>288</v>
      </c>
      <c r="C35" s="160">
        <f t="shared" ref="C35:G35" si="6">SUM(C36:C41)</f>
        <v>52696357168.700005</v>
      </c>
      <c r="D35" s="160">
        <f t="shared" si="6"/>
        <v>738460649593</v>
      </c>
      <c r="E35" s="160">
        <f t="shared" si="6"/>
        <v>35750552512.789978</v>
      </c>
      <c r="F35" s="160">
        <f t="shared" si="6"/>
        <v>57403577809.259979</v>
      </c>
      <c r="G35" s="160">
        <f t="shared" si="6"/>
        <v>56361345903.989983</v>
      </c>
      <c r="H35" s="160">
        <f t="shared" si="1"/>
        <v>4707220640.5599747</v>
      </c>
      <c r="I35" s="153">
        <f>((F35-C35)/C35)</f>
        <v>8.9327249424290697E-2</v>
      </c>
      <c r="J35" s="153">
        <f t="shared" si="3"/>
        <v>6.6595159195515334E-3</v>
      </c>
    </row>
    <row r="36" spans="2:10" ht="20.25">
      <c r="B36" s="156" t="s">
        <v>289</v>
      </c>
      <c r="C36" s="157">
        <v>2222791179.4400001</v>
      </c>
      <c r="D36" s="157">
        <v>31370841423</v>
      </c>
      <c r="E36" s="157">
        <v>3132761225.3499999</v>
      </c>
      <c r="F36" s="157">
        <v>2357659747.4399996</v>
      </c>
      <c r="G36" s="157">
        <v>1965724495.8700001</v>
      </c>
      <c r="H36" s="157">
        <f t="shared" si="1"/>
        <v>134868567.99999952</v>
      </c>
      <c r="I36" s="158">
        <f t="shared" si="2"/>
        <v>6.0675320852216851E-2</v>
      </c>
      <c r="J36" s="158">
        <f t="shared" si="3"/>
        <v>2.7351731756395433E-4</v>
      </c>
    </row>
    <row r="37" spans="2:10" ht="20.25">
      <c r="B37" s="156" t="s">
        <v>290</v>
      </c>
      <c r="C37" s="157">
        <v>12740822515.970001</v>
      </c>
      <c r="D37" s="157">
        <v>168782842806</v>
      </c>
      <c r="E37" s="157">
        <v>12459929613.999994</v>
      </c>
      <c r="F37" s="157">
        <v>12169721108.219999</v>
      </c>
      <c r="G37" s="157">
        <v>12081400517.539993</v>
      </c>
      <c r="H37" s="157">
        <f t="shared" si="1"/>
        <v>-571101407.75000191</v>
      </c>
      <c r="I37" s="158">
        <f t="shared" si="2"/>
        <v>-4.4824532092347574E-2</v>
      </c>
      <c r="J37" s="158">
        <f t="shared" si="3"/>
        <v>1.4118362399986126E-3</v>
      </c>
    </row>
    <row r="38" spans="2:10" ht="20.25">
      <c r="B38" s="156" t="s">
        <v>291</v>
      </c>
      <c r="C38" s="157">
        <v>1000078598.7999996</v>
      </c>
      <c r="D38" s="157">
        <v>16923613014</v>
      </c>
      <c r="E38" s="157">
        <v>1143416089.2599998</v>
      </c>
      <c r="F38" s="157">
        <v>1145053288.2200007</v>
      </c>
      <c r="G38" s="157">
        <v>1691342376.9800007</v>
      </c>
      <c r="H38" s="157">
        <f t="shared" si="1"/>
        <v>144974689.42000115</v>
      </c>
      <c r="I38" s="158">
        <f t="shared" si="2"/>
        <v>0.14496329547893252</v>
      </c>
      <c r="J38" s="158">
        <f t="shared" si="3"/>
        <v>1.3284016245422646E-4</v>
      </c>
    </row>
    <row r="39" spans="2:10" ht="20.25">
      <c r="B39" s="156" t="s">
        <v>292</v>
      </c>
      <c r="C39" s="157">
        <v>22412768406.98</v>
      </c>
      <c r="D39" s="157">
        <v>328145067506</v>
      </c>
      <c r="E39" s="157">
        <v>11684757444.909985</v>
      </c>
      <c r="F39" s="157">
        <v>26459053150.179993</v>
      </c>
      <c r="G39" s="157">
        <v>25482950539.759983</v>
      </c>
      <c r="H39" s="157">
        <f t="shared" si="1"/>
        <v>4046284743.1999931</v>
      </c>
      <c r="I39" s="158">
        <f t="shared" si="2"/>
        <v>0.18053480363183783</v>
      </c>
      <c r="J39" s="158">
        <f t="shared" si="3"/>
        <v>3.0695732286125832E-3</v>
      </c>
    </row>
    <row r="40" spans="2:10" ht="20.25">
      <c r="B40" s="156" t="s">
        <v>293</v>
      </c>
      <c r="C40" s="157">
        <v>14267874732.040003</v>
      </c>
      <c r="D40" s="157">
        <v>191985997254</v>
      </c>
      <c r="E40" s="157">
        <v>7288303034.9799957</v>
      </c>
      <c r="F40" s="157">
        <v>15225805888.359989</v>
      </c>
      <c r="G40" s="157">
        <v>15075720475.590006</v>
      </c>
      <c r="H40" s="157">
        <f t="shared" si="1"/>
        <v>957931156.31998634</v>
      </c>
      <c r="I40" s="158">
        <f t="shared" si="2"/>
        <v>6.7139022055530934E-2</v>
      </c>
      <c r="J40" s="158">
        <f t="shared" si="3"/>
        <v>1.7663793890766541E-3</v>
      </c>
    </row>
    <row r="41" spans="2:10" ht="21" thickBot="1">
      <c r="B41" s="156" t="s">
        <v>294</v>
      </c>
      <c r="C41" s="157">
        <v>52021735.469999991</v>
      </c>
      <c r="D41" s="157">
        <v>1252287590</v>
      </c>
      <c r="E41" s="157">
        <v>41385104.290000021</v>
      </c>
      <c r="F41" s="157">
        <v>46284626.840000011</v>
      </c>
      <c r="G41" s="157">
        <v>64207498.25</v>
      </c>
      <c r="H41" s="165">
        <f t="shared" si="1"/>
        <v>-5737108.6299999803</v>
      </c>
      <c r="I41" s="166">
        <f t="shared" si="2"/>
        <v>-0.11028291498095961</v>
      </c>
      <c r="J41" s="166">
        <f t="shared" si="3"/>
        <v>5.3695818455023205E-6</v>
      </c>
    </row>
    <row r="42" spans="2:10" ht="20.25">
      <c r="B42" s="151" t="s">
        <v>295</v>
      </c>
      <c r="C42" s="160">
        <f t="shared" ref="C42:G42" si="7">SUM(C43)</f>
        <v>49321958131.299995</v>
      </c>
      <c r="D42" s="160">
        <f t="shared" si="7"/>
        <v>362550018434</v>
      </c>
      <c r="E42" s="160">
        <f t="shared" si="7"/>
        <v>32022742222.709999</v>
      </c>
      <c r="F42" s="160">
        <f t="shared" si="7"/>
        <v>27777418374.629997</v>
      </c>
      <c r="G42" s="160">
        <f t="shared" si="7"/>
        <v>20013612747.200001</v>
      </c>
      <c r="H42" s="152">
        <f t="shared" si="1"/>
        <v>-21544539756.669998</v>
      </c>
      <c r="I42" s="154">
        <f t="shared" si="2"/>
        <v>-0.43681436368191778</v>
      </c>
      <c r="J42" s="154">
        <f t="shared" si="3"/>
        <v>3.2225196917961317E-3</v>
      </c>
    </row>
    <row r="43" spans="2:10" ht="20.25">
      <c r="B43" s="156" t="s">
        <v>296</v>
      </c>
      <c r="C43" s="165">
        <v>49321958131.299995</v>
      </c>
      <c r="D43" s="165">
        <v>362550018434</v>
      </c>
      <c r="E43" s="165">
        <v>32022742222.709999</v>
      </c>
      <c r="F43" s="165">
        <v>27777418374.629997</v>
      </c>
      <c r="G43" s="165">
        <v>20013612747.200001</v>
      </c>
      <c r="H43" s="165">
        <f t="shared" si="1"/>
        <v>-21544539756.669998</v>
      </c>
      <c r="I43" s="166">
        <f t="shared" si="2"/>
        <v>-0.43681436368191778</v>
      </c>
      <c r="J43" s="166">
        <f t="shared" si="3"/>
        <v>3.2225196917961317E-3</v>
      </c>
    </row>
    <row r="44" spans="2:10" ht="21" thickBot="1">
      <c r="B44" s="167" t="s">
        <v>297</v>
      </c>
      <c r="C44" s="168">
        <f t="shared" ref="C44:G44" si="8">SUM(C16+C21+C31+C35+C42)</f>
        <v>137048817622.06998</v>
      </c>
      <c r="D44" s="168">
        <f t="shared" si="8"/>
        <v>1622833406287</v>
      </c>
      <c r="E44" s="168">
        <f t="shared" si="8"/>
        <v>110429498776.30997</v>
      </c>
      <c r="F44" s="168">
        <f t="shared" si="8"/>
        <v>133070988855.28</v>
      </c>
      <c r="G44" s="168">
        <f t="shared" si="8"/>
        <v>125908292099.53996</v>
      </c>
      <c r="H44" s="168">
        <f t="shared" si="1"/>
        <v>-3977828766.789978</v>
      </c>
      <c r="I44" s="169">
        <f t="shared" si="2"/>
        <v>-2.9024903941596642E-2</v>
      </c>
      <c r="J44" s="169">
        <f t="shared" si="3"/>
        <v>1.5437859494695947E-2</v>
      </c>
    </row>
    <row r="46" spans="2:10">
      <c r="B46" s="123" t="s">
        <v>253</v>
      </c>
    </row>
    <row r="47" spans="2:10">
      <c r="B47" s="1" t="s">
        <v>210</v>
      </c>
      <c r="F47" s="170"/>
    </row>
    <row r="48" spans="2:10">
      <c r="B48" s="472" t="s">
        <v>298</v>
      </c>
      <c r="C48" s="472"/>
      <c r="D48" s="472"/>
      <c r="E48" s="472"/>
      <c r="F48" s="472"/>
      <c r="G48" s="472"/>
      <c r="H48" s="472"/>
      <c r="I48" s="472"/>
      <c r="J48" s="472"/>
    </row>
    <row r="49" spans="2:10" ht="22.15" customHeight="1">
      <c r="B49" s="123" t="s">
        <v>255</v>
      </c>
      <c r="C49" s="171"/>
      <c r="D49" s="171"/>
      <c r="E49" s="171"/>
      <c r="F49" s="171"/>
      <c r="G49" s="171"/>
      <c r="H49" s="171"/>
      <c r="I49" s="171"/>
      <c r="J49" s="171"/>
    </row>
  </sheetData>
  <mergeCells count="17">
    <mergeCell ref="B48:J48"/>
    <mergeCell ref="B11:B15"/>
    <mergeCell ref="D11:J11"/>
    <mergeCell ref="C12:C14"/>
    <mergeCell ref="D12:D14"/>
    <mergeCell ref="E12:E14"/>
    <mergeCell ref="F12:F14"/>
    <mergeCell ref="G12:G14"/>
    <mergeCell ref="H12:I12"/>
    <mergeCell ref="J12:J14"/>
    <mergeCell ref="H13:I13"/>
    <mergeCell ref="B9:J9"/>
    <mergeCell ref="A2:J2"/>
    <mergeCell ref="A3:J3"/>
    <mergeCell ref="A4:J4"/>
    <mergeCell ref="A7:J7"/>
    <mergeCell ref="B8:J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A7C9-9303-40DB-BD79-2362645FA54C}">
  <dimension ref="A1:F38"/>
  <sheetViews>
    <sheetView showGridLines="0" zoomScale="70" zoomScaleNormal="70" workbookViewId="0">
      <selection activeCell="H20" sqref="H20"/>
    </sheetView>
  </sheetViews>
  <sheetFormatPr defaultColWidth="11.5703125" defaultRowHeight="15"/>
  <cols>
    <col min="1" max="1" width="11.5703125" style="2"/>
    <col min="2" max="2" width="152.28515625" style="2" customWidth="1"/>
    <col min="3" max="3" width="31.85546875" style="2" customWidth="1"/>
    <col min="4" max="4" width="40" style="2" customWidth="1"/>
    <col min="5" max="16384" width="11.5703125" style="2"/>
  </cols>
  <sheetData>
    <row r="1" spans="1:5" ht="20.25">
      <c r="A1" s="136"/>
      <c r="B1" s="136"/>
      <c r="C1" s="136"/>
    </row>
    <row r="2" spans="1:5" ht="20.25">
      <c r="A2" s="136"/>
      <c r="B2" s="459" t="s">
        <v>0</v>
      </c>
      <c r="C2" s="459"/>
    </row>
    <row r="3" spans="1:5" ht="20.25">
      <c r="A3" s="136"/>
      <c r="B3" s="459" t="s">
        <v>1</v>
      </c>
      <c r="C3" s="459"/>
    </row>
    <row r="4" spans="1:5" ht="20.25">
      <c r="A4" s="136"/>
      <c r="B4" s="460" t="s">
        <v>2</v>
      </c>
      <c r="C4" s="460"/>
    </row>
    <row r="5" spans="1:5" ht="20.25">
      <c r="A5" s="136"/>
      <c r="B5" s="136"/>
      <c r="C5" s="136"/>
    </row>
    <row r="6" spans="1:5" ht="20.25">
      <c r="A6" s="136"/>
      <c r="B6" s="136"/>
      <c r="C6" s="136"/>
    </row>
    <row r="7" spans="1:5" ht="20.25">
      <c r="A7" s="136"/>
      <c r="B7" s="500" t="s">
        <v>299</v>
      </c>
      <c r="C7" s="500"/>
    </row>
    <row r="8" spans="1:5" ht="20.25">
      <c r="A8" s="136"/>
      <c r="B8" s="469" t="s">
        <v>4</v>
      </c>
      <c r="C8" s="469"/>
    </row>
    <row r="9" spans="1:5" ht="20.25">
      <c r="A9" s="136"/>
    </row>
    <row r="10" spans="1:5" ht="20.25">
      <c r="A10" s="136"/>
      <c r="B10" s="138"/>
      <c r="C10" s="138"/>
    </row>
    <row r="11" spans="1:5" ht="19.899999999999999" customHeight="1"/>
    <row r="12" spans="1:5" ht="22.9" customHeight="1" thickBot="1">
      <c r="B12" s="493" t="s">
        <v>6</v>
      </c>
      <c r="C12" s="495">
        <v>2026</v>
      </c>
      <c r="D12" s="496"/>
    </row>
    <row r="13" spans="1:5" ht="27" customHeight="1">
      <c r="B13" s="493"/>
      <c r="C13" s="497" t="s">
        <v>40</v>
      </c>
      <c r="D13" s="499" t="s">
        <v>300</v>
      </c>
    </row>
    <row r="14" spans="1:5" ht="39.6" customHeight="1" thickBot="1">
      <c r="B14" s="493"/>
      <c r="C14" s="498"/>
      <c r="D14" s="495"/>
    </row>
    <row r="15" spans="1:5" ht="21" thickBot="1">
      <c r="B15" s="494"/>
      <c r="C15" s="383">
        <v>1</v>
      </c>
      <c r="D15" s="382">
        <v>2</v>
      </c>
    </row>
    <row r="16" spans="1:5" ht="20.25">
      <c r="B16" s="378" t="s">
        <v>301</v>
      </c>
      <c r="C16" s="380">
        <f>C17+C19</f>
        <v>924038651</v>
      </c>
      <c r="D16" s="380">
        <f>D17+D19</f>
        <v>312554386.22000009</v>
      </c>
      <c r="E16" s="376"/>
    </row>
    <row r="17" spans="2:6" ht="20.25">
      <c r="B17" s="375" t="s">
        <v>270</v>
      </c>
      <c r="C17" s="379">
        <f>C18</f>
        <v>855088894</v>
      </c>
      <c r="D17" s="379">
        <f>D18</f>
        <v>283825321.22000009</v>
      </c>
    </row>
    <row r="18" spans="2:6" ht="20.25">
      <c r="B18" s="372" t="s">
        <v>302</v>
      </c>
      <c r="C18" s="371">
        <v>855088894</v>
      </c>
      <c r="D18" s="371">
        <v>283825321.22000009</v>
      </c>
    </row>
    <row r="19" spans="2:6" ht="20.25">
      <c r="B19" s="374" t="s">
        <v>273</v>
      </c>
      <c r="C19" s="373">
        <f>C20</f>
        <v>68949757</v>
      </c>
      <c r="D19" s="373">
        <f>D20</f>
        <v>28729065</v>
      </c>
    </row>
    <row r="20" spans="2:6" ht="21" thickBot="1">
      <c r="B20" s="372" t="s">
        <v>303</v>
      </c>
      <c r="C20" s="371">
        <v>68949757</v>
      </c>
      <c r="D20" s="371">
        <v>28729065</v>
      </c>
    </row>
    <row r="21" spans="2:6" ht="20.25">
      <c r="B21" s="381" t="s">
        <v>304</v>
      </c>
      <c r="C21" s="380">
        <f>C22</f>
        <v>247158357</v>
      </c>
      <c r="D21" s="380">
        <f>D22</f>
        <v>84340494.75999999</v>
      </c>
      <c r="E21" s="376"/>
    </row>
    <row r="22" spans="2:6" ht="20.25">
      <c r="B22" s="374" t="s">
        <v>275</v>
      </c>
      <c r="C22" s="379">
        <f>C23</f>
        <v>247158357</v>
      </c>
      <c r="D22" s="379">
        <f>D23</f>
        <v>84340494.75999999</v>
      </c>
    </row>
    <row r="23" spans="2:6" ht="21" thickBot="1">
      <c r="B23" s="372" t="s">
        <v>305</v>
      </c>
      <c r="C23" s="371">
        <v>247158357</v>
      </c>
      <c r="D23" s="371">
        <v>84340494.75999999</v>
      </c>
    </row>
    <row r="24" spans="2:6" ht="20.25">
      <c r="B24" s="378" t="s">
        <v>306</v>
      </c>
      <c r="C24" s="377">
        <f>C25+C27+C29</f>
        <v>1284834128</v>
      </c>
      <c r="D24" s="377">
        <f>D25+D27+D29</f>
        <v>324200444.56999999</v>
      </c>
      <c r="E24" s="376"/>
    </row>
    <row r="25" spans="2:6" ht="20.25">
      <c r="B25" s="375" t="s">
        <v>290</v>
      </c>
      <c r="C25" s="373">
        <f>C26</f>
        <v>26513048</v>
      </c>
      <c r="D25" s="373">
        <f>D26</f>
        <v>2844196.07</v>
      </c>
    </row>
    <row r="26" spans="2:6" ht="20.25">
      <c r="B26" s="372" t="s">
        <v>307</v>
      </c>
      <c r="C26" s="371">
        <v>26513048</v>
      </c>
      <c r="D26" s="371">
        <v>2844196.07</v>
      </c>
    </row>
    <row r="27" spans="2:6" ht="20.25">
      <c r="B27" s="374" t="s">
        <v>293</v>
      </c>
      <c r="C27" s="373">
        <f>C28</f>
        <v>6033490</v>
      </c>
      <c r="D27" s="373">
        <f>D28</f>
        <v>0</v>
      </c>
    </row>
    <row r="28" spans="2:6" ht="20.25">
      <c r="B28" s="372" t="s">
        <v>308</v>
      </c>
      <c r="C28" s="371">
        <v>6033490</v>
      </c>
      <c r="D28" s="371">
        <v>0</v>
      </c>
    </row>
    <row r="29" spans="2:6" ht="20.25">
      <c r="B29" s="374" t="s">
        <v>294</v>
      </c>
      <c r="C29" s="373">
        <f>C30+C31+C32+C33</f>
        <v>1252287590</v>
      </c>
      <c r="D29" s="373">
        <f>D30+D31+D32+D33</f>
        <v>321356248.5</v>
      </c>
      <c r="E29" s="328"/>
      <c r="F29" s="2" t="s">
        <v>309</v>
      </c>
    </row>
    <row r="30" spans="2:6" ht="20.25">
      <c r="B30" s="372" t="s">
        <v>310</v>
      </c>
      <c r="C30" s="371">
        <v>298552955</v>
      </c>
      <c r="D30" s="371">
        <v>63979968.909999996</v>
      </c>
    </row>
    <row r="31" spans="2:6" ht="20.25">
      <c r="B31" s="372" t="s">
        <v>311</v>
      </c>
      <c r="C31" s="371">
        <v>112471764</v>
      </c>
      <c r="D31" s="371">
        <v>11670358.65</v>
      </c>
    </row>
    <row r="32" spans="2:6" ht="20.25">
      <c r="B32" s="372" t="s">
        <v>312</v>
      </c>
      <c r="C32" s="371">
        <v>314754182</v>
      </c>
      <c r="D32" s="371">
        <v>45867563.200000003</v>
      </c>
    </row>
    <row r="33" spans="2:4" ht="20.25">
      <c r="B33" s="372" t="s">
        <v>313</v>
      </c>
      <c r="C33" s="371">
        <v>526508689</v>
      </c>
      <c r="D33" s="371">
        <v>199838357.74000001</v>
      </c>
    </row>
    <row r="34" spans="2:4" ht="20.25">
      <c r="B34" s="370" t="s">
        <v>314</v>
      </c>
      <c r="C34" s="369">
        <f>C16+C21+C24</f>
        <v>2456031136</v>
      </c>
      <c r="D34" s="369">
        <f>D16+D21+D24</f>
        <v>721095325.55000007</v>
      </c>
    </row>
    <row r="36" spans="2:4" ht="15.75">
      <c r="B36" s="368" t="s">
        <v>157</v>
      </c>
    </row>
    <row r="37" spans="2:4">
      <c r="B37" s="1" t="s">
        <v>254</v>
      </c>
    </row>
    <row r="38" spans="2:4" ht="15.75">
      <c r="B38" s="1" t="s">
        <v>315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597E-71DF-4471-B066-B7C109630938}">
  <dimension ref="A1:M80"/>
  <sheetViews>
    <sheetView showGridLines="0" zoomScale="80" zoomScaleNormal="80" workbookViewId="0">
      <selection activeCell="L24" sqref="L24"/>
    </sheetView>
  </sheetViews>
  <sheetFormatPr defaultColWidth="11.5703125" defaultRowHeight="15"/>
  <cols>
    <col min="1" max="1" width="11.5703125" style="78"/>
    <col min="2" max="2" width="87.85546875" style="78" customWidth="1"/>
    <col min="3" max="3" width="24.7109375" style="78" customWidth="1"/>
    <col min="4" max="4" width="24.140625" style="78" customWidth="1"/>
    <col min="5" max="5" width="20.5703125" style="78" customWidth="1"/>
    <col min="6" max="6" width="23.140625" style="78" customWidth="1"/>
    <col min="7" max="7" width="20.42578125" style="78" customWidth="1"/>
    <col min="8" max="8" width="19.85546875" style="78" bestFit="1" customWidth="1"/>
    <col min="9" max="9" width="11.5703125" style="78"/>
    <col min="10" max="10" width="0" style="78" hidden="1" customWidth="1"/>
    <col min="11" max="11" width="11.5703125" style="78"/>
    <col min="12" max="12" width="37.7109375" style="78" bestFit="1" customWidth="1"/>
    <col min="13" max="13" width="21.5703125" style="78" customWidth="1"/>
    <col min="14" max="16384" width="11.5703125" style="78"/>
  </cols>
  <sheetData>
    <row r="1" spans="1:13" s="134" customFormat="1" ht="21"/>
    <row r="2" spans="1:13" s="134" customFormat="1" ht="21">
      <c r="A2" s="459" t="s">
        <v>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</row>
    <row r="3" spans="1:13" s="134" customFormat="1" ht="21">
      <c r="A3" s="459" t="s">
        <v>1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</row>
    <row r="4" spans="1:13" s="134" customFormat="1" ht="21">
      <c r="A4" s="460" t="s">
        <v>2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</row>
    <row r="5" spans="1:13" s="134" customFormat="1" ht="21"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3" s="134" customFormat="1" ht="21"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3" s="134" customFormat="1" ht="21">
      <c r="A7" s="470" t="s">
        <v>316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</row>
    <row r="8" spans="1:13" s="134" customFormat="1" ht="21">
      <c r="A8" s="469" t="s">
        <v>4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</row>
    <row r="9" spans="1:13" ht="15.75" thickBot="1">
      <c r="C9" s="367"/>
      <c r="D9" s="367"/>
      <c r="E9" s="367"/>
      <c r="F9" s="367"/>
      <c r="G9" s="367"/>
      <c r="H9" s="367"/>
    </row>
    <row r="10" spans="1:13" ht="19.149999999999999" customHeight="1" thickBot="1">
      <c r="B10" s="446" t="s">
        <v>6</v>
      </c>
      <c r="C10" s="501">
        <v>2026</v>
      </c>
      <c r="D10" s="501"/>
      <c r="E10" s="501"/>
      <c r="F10" s="501"/>
      <c r="G10" s="501"/>
      <c r="H10" s="422" t="s">
        <v>128</v>
      </c>
      <c r="L10" s="366"/>
      <c r="M10" s="366"/>
    </row>
    <row r="11" spans="1:13" s="145" customFormat="1" ht="24.6" customHeight="1" thickBot="1">
      <c r="B11" s="447"/>
      <c r="C11" s="432" t="s">
        <v>40</v>
      </c>
      <c r="D11" s="428" t="s">
        <v>317</v>
      </c>
      <c r="E11" s="428" t="s">
        <v>318</v>
      </c>
      <c r="F11" s="428" t="s">
        <v>319</v>
      </c>
      <c r="G11" s="502" t="s">
        <v>320</v>
      </c>
      <c r="H11" s="422"/>
      <c r="L11" s="365" t="s">
        <v>5</v>
      </c>
      <c r="M11" s="364">
        <v>8619782400000</v>
      </c>
    </row>
    <row r="12" spans="1:13" ht="14.45" customHeight="1">
      <c r="B12" s="447"/>
      <c r="C12" s="423"/>
      <c r="D12" s="426"/>
      <c r="E12" s="426"/>
      <c r="F12" s="426"/>
      <c r="G12" s="422"/>
      <c r="H12" s="422"/>
    </row>
    <row r="13" spans="1:13" ht="14.45" customHeight="1" thickBot="1">
      <c r="B13" s="447"/>
      <c r="C13" s="425"/>
      <c r="D13" s="427"/>
      <c r="E13" s="427"/>
      <c r="F13" s="427"/>
      <c r="G13" s="424"/>
      <c r="H13" s="424"/>
    </row>
    <row r="14" spans="1:13" ht="22.9" customHeight="1">
      <c r="B14" s="447"/>
      <c r="C14" s="116">
        <v>1</v>
      </c>
      <c r="D14" s="116">
        <v>2</v>
      </c>
      <c r="E14" s="362">
        <v>3</v>
      </c>
      <c r="F14" s="363">
        <v>4</v>
      </c>
      <c r="G14" s="116" t="s">
        <v>321</v>
      </c>
      <c r="H14" s="362" t="s">
        <v>322</v>
      </c>
      <c r="I14" s="141"/>
      <c r="M14" s="2"/>
    </row>
    <row r="15" spans="1:13" ht="20.25">
      <c r="B15" s="353" t="s">
        <v>301</v>
      </c>
      <c r="C15" s="352">
        <f t="shared" ref="C15:E16" si="0">C16</f>
        <v>1394684725</v>
      </c>
      <c r="D15" s="352">
        <f t="shared" si="0"/>
        <v>413393663.69999999</v>
      </c>
      <c r="E15" s="352">
        <f t="shared" si="0"/>
        <v>413393663.69999999</v>
      </c>
      <c r="F15" s="352"/>
      <c r="G15" s="352">
        <f t="shared" ref="G15:G56" si="1">E15-F15</f>
        <v>413393663.69999999</v>
      </c>
      <c r="H15" s="351">
        <f t="shared" ref="H15:H56" si="2">D15/$M$11</f>
        <v>4.7958712240810164E-5</v>
      </c>
      <c r="I15" s="141"/>
      <c r="J15" s="141"/>
      <c r="K15" s="141"/>
      <c r="M15" s="2"/>
    </row>
    <row r="16" spans="1:13" ht="20.25">
      <c r="B16" s="350" t="s">
        <v>273</v>
      </c>
      <c r="C16" s="359">
        <f t="shared" si="0"/>
        <v>1394684725</v>
      </c>
      <c r="D16" s="359">
        <f t="shared" si="0"/>
        <v>413393663.69999999</v>
      </c>
      <c r="E16" s="359">
        <f t="shared" si="0"/>
        <v>413393663.69999999</v>
      </c>
      <c r="F16" s="359"/>
      <c r="G16" s="48">
        <f t="shared" si="1"/>
        <v>413393663.69999999</v>
      </c>
      <c r="H16" s="50">
        <f t="shared" si="2"/>
        <v>4.7958712240810164E-5</v>
      </c>
      <c r="M16" s="2"/>
    </row>
    <row r="17" spans="2:13" ht="20.25">
      <c r="B17" s="339" t="s">
        <v>323</v>
      </c>
      <c r="C17" s="361">
        <v>1394684725</v>
      </c>
      <c r="D17" s="361">
        <v>413393663.69999999</v>
      </c>
      <c r="E17" s="361">
        <f>D17</f>
        <v>413393663.69999999</v>
      </c>
      <c r="F17" s="361"/>
      <c r="G17" s="361">
        <f t="shared" si="1"/>
        <v>413393663.69999999</v>
      </c>
      <c r="H17" s="360">
        <f t="shared" si="2"/>
        <v>4.7958712240810164E-5</v>
      </c>
      <c r="J17" s="127"/>
      <c r="M17" s="2"/>
    </row>
    <row r="18" spans="2:13" ht="20.25">
      <c r="B18" s="353" t="s">
        <v>304</v>
      </c>
      <c r="C18" s="352">
        <f>C19+C22+C28+C30</f>
        <v>132703618317</v>
      </c>
      <c r="D18" s="352">
        <f>D19+D22+D28+D30</f>
        <v>61165466427.709991</v>
      </c>
      <c r="E18" s="352">
        <f>E19+E22+E28+E30</f>
        <v>11271880703.719999</v>
      </c>
      <c r="F18" s="352">
        <f>F19+F22+F30+F28</f>
        <v>49893585723.989998</v>
      </c>
      <c r="G18" s="352">
        <f t="shared" si="1"/>
        <v>-38621705020.269997</v>
      </c>
      <c r="H18" s="351">
        <f t="shared" si="2"/>
        <v>7.0959408937875269E-3</v>
      </c>
      <c r="I18" s="141"/>
      <c r="J18" s="127"/>
      <c r="K18" s="141"/>
      <c r="M18" s="2"/>
    </row>
    <row r="19" spans="2:13" ht="20.25">
      <c r="B19" s="47" t="s">
        <v>276</v>
      </c>
      <c r="C19" s="359">
        <f>C20+C21</f>
        <v>1077523771</v>
      </c>
      <c r="D19" s="359">
        <f>D20+D21</f>
        <v>207858860.32000002</v>
      </c>
      <c r="E19" s="359">
        <f>E20+E21</f>
        <v>207858860.32000002</v>
      </c>
      <c r="F19" s="359"/>
      <c r="G19" s="359">
        <f t="shared" si="1"/>
        <v>207858860.32000002</v>
      </c>
      <c r="H19" s="358">
        <f t="shared" si="2"/>
        <v>2.4114165610491517E-5</v>
      </c>
      <c r="J19" s="127"/>
    </row>
    <row r="20" spans="2:13" ht="40.5">
      <c r="B20" s="347" t="s">
        <v>324</v>
      </c>
      <c r="C20" s="338">
        <v>100000000</v>
      </c>
      <c r="D20" s="338">
        <v>0</v>
      </c>
      <c r="E20" s="338">
        <f>D20</f>
        <v>0</v>
      </c>
      <c r="F20" s="338"/>
      <c r="G20" s="338">
        <f t="shared" si="1"/>
        <v>0</v>
      </c>
      <c r="H20" s="337">
        <f t="shared" si="2"/>
        <v>0</v>
      </c>
      <c r="J20" s="127"/>
    </row>
    <row r="21" spans="2:13" ht="20.25">
      <c r="B21" s="347" t="s">
        <v>325</v>
      </c>
      <c r="C21" s="338">
        <v>977523771</v>
      </c>
      <c r="D21" s="338">
        <v>207858860.32000002</v>
      </c>
      <c r="E21" s="338">
        <f>D21</f>
        <v>207858860.32000002</v>
      </c>
      <c r="F21" s="338"/>
      <c r="G21" s="338">
        <f t="shared" si="1"/>
        <v>207858860.32000002</v>
      </c>
      <c r="H21" s="354">
        <f t="shared" si="2"/>
        <v>2.4114165610491517E-5</v>
      </c>
      <c r="J21" s="127"/>
    </row>
    <row r="22" spans="2:13" ht="20.25">
      <c r="B22" s="346" t="s">
        <v>278</v>
      </c>
      <c r="C22" s="345">
        <f>C23+C24+C26+C27+C25</f>
        <v>95599385504</v>
      </c>
      <c r="D22" s="345">
        <f>D23+D24+D26+D27+D25</f>
        <v>50293895830.689995</v>
      </c>
      <c r="E22" s="345">
        <f>E25+E26+E27</f>
        <v>757535660.98999977</v>
      </c>
      <c r="F22" s="345">
        <f>SUM(F23:F27)</f>
        <v>49536360169.699997</v>
      </c>
      <c r="G22" s="345">
        <f t="shared" si="1"/>
        <v>-48778824508.709999</v>
      </c>
      <c r="H22" s="355">
        <f t="shared" si="2"/>
        <v>5.8347059701518676E-3</v>
      </c>
      <c r="I22" s="356"/>
      <c r="J22" s="127"/>
    </row>
    <row r="23" spans="2:13" ht="20.25">
      <c r="B23" s="347" t="s">
        <v>326</v>
      </c>
      <c r="C23" s="338">
        <v>581376265</v>
      </c>
      <c r="D23" s="338">
        <v>192484044.70000002</v>
      </c>
      <c r="E23" s="338"/>
      <c r="F23" s="338">
        <f>$D23</f>
        <v>192484044.70000002</v>
      </c>
      <c r="G23" s="338">
        <f t="shared" si="1"/>
        <v>-192484044.70000002</v>
      </c>
      <c r="H23" s="354">
        <f t="shared" si="2"/>
        <v>2.2330499282673309E-5</v>
      </c>
      <c r="I23" s="356"/>
      <c r="J23" s="127"/>
    </row>
    <row r="24" spans="2:13" ht="20.25">
      <c r="B24" s="357" t="s">
        <v>327</v>
      </c>
      <c r="C24" s="338">
        <v>92475769241</v>
      </c>
      <c r="D24" s="338">
        <v>49343876125</v>
      </c>
      <c r="E24" s="338"/>
      <c r="F24" s="338">
        <f>$D24</f>
        <v>49343876125</v>
      </c>
      <c r="G24" s="338">
        <f t="shared" si="1"/>
        <v>-49343876125</v>
      </c>
      <c r="H24" s="354">
        <f t="shared" si="2"/>
        <v>5.7244920852062347E-3</v>
      </c>
      <c r="I24" s="141"/>
      <c r="J24" s="127"/>
      <c r="K24" s="141"/>
    </row>
    <row r="25" spans="2:13" ht="20.25">
      <c r="B25" s="339" t="s">
        <v>328</v>
      </c>
      <c r="C25" s="338">
        <v>288905038</v>
      </c>
      <c r="D25" s="338">
        <v>0</v>
      </c>
      <c r="E25" s="338">
        <f>D25</f>
        <v>0</v>
      </c>
      <c r="F25" s="338">
        <f>$D25</f>
        <v>0</v>
      </c>
      <c r="G25" s="338">
        <f t="shared" si="1"/>
        <v>0</v>
      </c>
      <c r="H25" s="354">
        <f t="shared" si="2"/>
        <v>0</v>
      </c>
      <c r="I25" s="356"/>
      <c r="J25" s="127"/>
    </row>
    <row r="26" spans="2:13" ht="20.25">
      <c r="B26" s="347" t="s">
        <v>329</v>
      </c>
      <c r="C26" s="338">
        <v>19334653</v>
      </c>
      <c r="D26" s="338">
        <v>10920932.810000001</v>
      </c>
      <c r="E26" s="338">
        <f>D26</f>
        <v>10920932.810000001</v>
      </c>
      <c r="F26" s="338"/>
      <c r="G26" s="338">
        <f t="shared" si="1"/>
        <v>10920932.810000001</v>
      </c>
      <c r="H26" s="354">
        <f t="shared" si="2"/>
        <v>1.2669615430199259E-6</v>
      </c>
      <c r="J26" s="127"/>
    </row>
    <row r="27" spans="2:13" ht="40.5">
      <c r="B27" s="347" t="s">
        <v>330</v>
      </c>
      <c r="C27" s="338">
        <v>2234000307</v>
      </c>
      <c r="D27" s="338">
        <v>746614728.17999983</v>
      </c>
      <c r="E27" s="338">
        <f>D27</f>
        <v>746614728.17999983</v>
      </c>
      <c r="F27" s="338"/>
      <c r="G27" s="338">
        <f t="shared" si="1"/>
        <v>746614728.17999983</v>
      </c>
      <c r="H27" s="354">
        <f t="shared" si="2"/>
        <v>8.6616424119940636E-5</v>
      </c>
      <c r="J27" s="127"/>
    </row>
    <row r="28" spans="2:13" ht="20.25">
      <c r="B28" s="47" t="s">
        <v>279</v>
      </c>
      <c r="C28" s="345">
        <f>C29</f>
        <v>983650259</v>
      </c>
      <c r="D28" s="345">
        <f>D29</f>
        <v>357225554.28999996</v>
      </c>
      <c r="E28" s="345"/>
      <c r="F28" s="345">
        <f>F29</f>
        <v>357225554.28999996</v>
      </c>
      <c r="G28" s="345">
        <f t="shared" si="1"/>
        <v>-357225554.28999996</v>
      </c>
      <c r="H28" s="355">
        <f t="shared" si="2"/>
        <v>4.1442525775360634E-5</v>
      </c>
      <c r="J28" s="127"/>
    </row>
    <row r="29" spans="2:13" ht="20.25">
      <c r="B29" s="339" t="s">
        <v>331</v>
      </c>
      <c r="C29" s="338">
        <v>983650259</v>
      </c>
      <c r="D29" s="338">
        <v>357225554.28999996</v>
      </c>
      <c r="E29" s="338"/>
      <c r="F29" s="338">
        <f>$D29</f>
        <v>357225554.28999996</v>
      </c>
      <c r="G29" s="338">
        <f t="shared" si="1"/>
        <v>-357225554.28999996</v>
      </c>
      <c r="H29" s="354">
        <f t="shared" si="2"/>
        <v>4.1442525775360634E-5</v>
      </c>
      <c r="J29" s="127"/>
    </row>
    <row r="30" spans="2:13" ht="20.25">
      <c r="B30" s="346" t="s">
        <v>280</v>
      </c>
      <c r="C30" s="345">
        <f>C31</f>
        <v>35043058783</v>
      </c>
      <c r="D30" s="345">
        <f>D31</f>
        <v>10306486182.41</v>
      </c>
      <c r="E30" s="345">
        <f>E31</f>
        <v>10306486182.41</v>
      </c>
      <c r="F30" s="345"/>
      <c r="G30" s="345">
        <f t="shared" si="1"/>
        <v>10306486182.41</v>
      </c>
      <c r="H30" s="343">
        <f t="shared" si="2"/>
        <v>1.1956782322498072E-3</v>
      </c>
      <c r="J30" s="127"/>
    </row>
    <row r="31" spans="2:13" ht="20.25">
      <c r="B31" s="342" t="s">
        <v>332</v>
      </c>
      <c r="C31" s="157">
        <v>35043058783</v>
      </c>
      <c r="D31" s="157">
        <v>10306486182.41</v>
      </c>
      <c r="E31" s="157">
        <f>D31</f>
        <v>10306486182.41</v>
      </c>
      <c r="F31" s="157"/>
      <c r="G31" s="157">
        <f t="shared" si="1"/>
        <v>10306486182.41</v>
      </c>
      <c r="H31" s="158">
        <f t="shared" si="2"/>
        <v>1.1956782322498072E-3</v>
      </c>
      <c r="J31" s="127"/>
    </row>
    <row r="32" spans="2:13" ht="20.25">
      <c r="B32" s="353" t="s">
        <v>333</v>
      </c>
      <c r="C32" s="352">
        <f>C33+C36+C47</f>
        <v>14779834097</v>
      </c>
      <c r="D32" s="352">
        <f>D33+D36+D47</f>
        <v>3042657613.0999999</v>
      </c>
      <c r="E32" s="352">
        <f>E33+E36+E47</f>
        <v>3031239485.0499997</v>
      </c>
      <c r="F32" s="352">
        <f>F36</f>
        <v>11418128.049999999</v>
      </c>
      <c r="G32" s="352">
        <f t="shared" si="1"/>
        <v>3019821356.9999995</v>
      </c>
      <c r="H32" s="351">
        <f t="shared" si="2"/>
        <v>3.5298543187122682E-4</v>
      </c>
      <c r="I32" s="141"/>
      <c r="J32" s="127"/>
      <c r="K32" s="141"/>
    </row>
    <row r="33" spans="2:11" ht="20.25">
      <c r="B33" s="350" t="s">
        <v>285</v>
      </c>
      <c r="C33" s="48">
        <f>C34+C35</f>
        <v>562058313</v>
      </c>
      <c r="D33" s="48">
        <f>D34+D35</f>
        <v>170831229.56999999</v>
      </c>
      <c r="E33" s="48">
        <f>E34+E35</f>
        <v>170831229.56999999</v>
      </c>
      <c r="F33" s="48"/>
      <c r="G33" s="48">
        <f t="shared" si="1"/>
        <v>170831229.56999999</v>
      </c>
      <c r="H33" s="50">
        <f t="shared" si="2"/>
        <v>1.9818508361649592E-5</v>
      </c>
      <c r="I33" s="127"/>
      <c r="J33" s="141"/>
    </row>
    <row r="34" spans="2:11" ht="20.25">
      <c r="B34" s="347" t="s">
        <v>334</v>
      </c>
      <c r="C34" s="338">
        <v>228885000</v>
      </c>
      <c r="D34" s="338">
        <v>85238666.49000001</v>
      </c>
      <c r="E34" s="338">
        <f>D34</f>
        <v>85238666.49000001</v>
      </c>
      <c r="F34" s="338"/>
      <c r="G34" s="338">
        <f t="shared" si="1"/>
        <v>85238666.49000001</v>
      </c>
      <c r="H34" s="337">
        <f t="shared" si="2"/>
        <v>9.8887260181881167E-6</v>
      </c>
      <c r="I34" s="127"/>
    </row>
    <row r="35" spans="2:11" ht="40.5">
      <c r="B35" s="342" t="s">
        <v>335</v>
      </c>
      <c r="C35" s="338">
        <v>333173313</v>
      </c>
      <c r="D35" s="338">
        <v>85592563.079999998</v>
      </c>
      <c r="E35" s="338">
        <f>D35</f>
        <v>85592563.079999998</v>
      </c>
      <c r="F35" s="338"/>
      <c r="G35" s="338">
        <f t="shared" si="1"/>
        <v>85592563.079999998</v>
      </c>
      <c r="H35" s="337">
        <f t="shared" si="2"/>
        <v>9.9297823434614773E-6</v>
      </c>
      <c r="I35" s="127"/>
    </row>
    <row r="36" spans="2:11" ht="40.5">
      <c r="B36" s="346" t="s">
        <v>286</v>
      </c>
      <c r="C36" s="345">
        <f>C37+C38+C39+C40+C41+C42+C43+C44+C45+C46</f>
        <v>7891993630</v>
      </c>
      <c r="D36" s="345">
        <f>D37+D38+D39+D40+D41+D42+D43+D44+D45+D46</f>
        <v>2040421056.9299998</v>
      </c>
      <c r="E36" s="345">
        <f>E37+E38+E39+E40+E41+E42+E43+E45+E46</f>
        <v>2029002928.8799999</v>
      </c>
      <c r="F36" s="345">
        <f>SUM(F37:F46)</f>
        <v>11418128.049999999</v>
      </c>
      <c r="G36" s="345">
        <f t="shared" si="1"/>
        <v>2017584800.8299999</v>
      </c>
      <c r="H36" s="343">
        <f t="shared" si="2"/>
        <v>2.3671375473817064E-4</v>
      </c>
      <c r="I36" s="141"/>
      <c r="J36" s="127"/>
      <c r="K36" s="141"/>
    </row>
    <row r="37" spans="2:11" ht="20.25">
      <c r="B37" s="347" t="s">
        <v>336</v>
      </c>
      <c r="C37" s="338">
        <v>1430788520</v>
      </c>
      <c r="D37" s="338">
        <v>7736573.5800000001</v>
      </c>
      <c r="E37" s="338">
        <f t="shared" ref="E37:E43" si="3">D37</f>
        <v>7736573.5800000001</v>
      </c>
      <c r="F37" s="338"/>
      <c r="G37" s="338">
        <f t="shared" si="1"/>
        <v>7736573.5800000001</v>
      </c>
      <c r="H37" s="337">
        <f t="shared" si="2"/>
        <v>8.9753699350925614E-7</v>
      </c>
      <c r="I37" s="127"/>
    </row>
    <row r="38" spans="2:11" ht="20.25">
      <c r="B38" s="342" t="s">
        <v>337</v>
      </c>
      <c r="C38" s="338">
        <v>402894786</v>
      </c>
      <c r="D38" s="338">
        <v>125369228.66</v>
      </c>
      <c r="E38" s="338">
        <f t="shared" si="3"/>
        <v>125369228.66</v>
      </c>
      <c r="F38" s="338"/>
      <c r="G38" s="338">
        <f t="shared" si="1"/>
        <v>125369228.66</v>
      </c>
      <c r="H38" s="337">
        <f t="shared" si="2"/>
        <v>1.4544361196403287E-5</v>
      </c>
      <c r="I38" s="127"/>
    </row>
    <row r="39" spans="2:11" ht="20.25">
      <c r="B39" s="347" t="s">
        <v>338</v>
      </c>
      <c r="C39" s="338">
        <v>5800000</v>
      </c>
      <c r="D39" s="338">
        <v>2039457.14</v>
      </c>
      <c r="E39" s="338">
        <f t="shared" si="3"/>
        <v>2039457.14</v>
      </c>
      <c r="F39" s="338"/>
      <c r="G39" s="338">
        <f t="shared" si="1"/>
        <v>2039457.14</v>
      </c>
      <c r="H39" s="337">
        <f t="shared" si="2"/>
        <v>2.3660192860552953E-7</v>
      </c>
      <c r="I39" s="127"/>
    </row>
    <row r="40" spans="2:11" ht="20.25">
      <c r="B40" s="347" t="s">
        <v>339</v>
      </c>
      <c r="C40" s="338">
        <v>1341832252</v>
      </c>
      <c r="D40" s="338">
        <v>431363011.13000005</v>
      </c>
      <c r="E40" s="338">
        <f t="shared" si="3"/>
        <v>431363011.13000005</v>
      </c>
      <c r="F40" s="338"/>
      <c r="G40" s="338">
        <f t="shared" si="1"/>
        <v>431363011.13000005</v>
      </c>
      <c r="H40" s="337">
        <f t="shared" si="2"/>
        <v>5.0043375936032916E-5</v>
      </c>
      <c r="I40" s="127"/>
    </row>
    <row r="41" spans="2:11" ht="20.25">
      <c r="B41" s="347" t="s">
        <v>340</v>
      </c>
      <c r="C41" s="157">
        <v>1205895920</v>
      </c>
      <c r="D41" s="157">
        <v>303279398.48000002</v>
      </c>
      <c r="E41" s="338">
        <f t="shared" si="3"/>
        <v>303279398.48000002</v>
      </c>
      <c r="F41" s="165"/>
      <c r="G41" s="157">
        <f t="shared" si="1"/>
        <v>303279398.48000002</v>
      </c>
      <c r="H41" s="166">
        <f t="shared" si="2"/>
        <v>3.5184113056032601E-5</v>
      </c>
      <c r="I41" s="127"/>
    </row>
    <row r="42" spans="2:11" ht="20.25">
      <c r="B42" s="347" t="s">
        <v>341</v>
      </c>
      <c r="C42" s="338">
        <v>96423204</v>
      </c>
      <c r="D42" s="338">
        <v>29303236.380000003</v>
      </c>
      <c r="E42" s="338">
        <f t="shared" si="3"/>
        <v>29303236.380000003</v>
      </c>
      <c r="F42" s="157"/>
      <c r="G42" s="338">
        <f t="shared" si="1"/>
        <v>29303236.380000003</v>
      </c>
      <c r="H42" s="337">
        <f t="shared" si="2"/>
        <v>3.399533192392421E-6</v>
      </c>
      <c r="I42" s="127"/>
    </row>
    <row r="43" spans="2:11" ht="40.5">
      <c r="B43" s="342" t="s">
        <v>342</v>
      </c>
      <c r="C43" s="338">
        <v>1300000</v>
      </c>
      <c r="D43" s="157">
        <v>341691.76</v>
      </c>
      <c r="E43" s="338">
        <f t="shared" si="3"/>
        <v>341691.76</v>
      </c>
      <c r="F43" s="338"/>
      <c r="G43" s="338">
        <f t="shared" si="1"/>
        <v>341691.76</v>
      </c>
      <c r="H43" s="349">
        <f t="shared" si="2"/>
        <v>3.9640415980802484E-8</v>
      </c>
      <c r="I43" s="127"/>
    </row>
    <row r="44" spans="2:11" ht="40.5">
      <c r="B44" s="347" t="s">
        <v>343</v>
      </c>
      <c r="C44" s="338">
        <v>48847564</v>
      </c>
      <c r="D44" s="338">
        <v>11418128.049999999</v>
      </c>
      <c r="E44" s="338"/>
      <c r="F44" s="338">
        <f>$D44</f>
        <v>11418128.049999999</v>
      </c>
      <c r="G44" s="338">
        <f t="shared" si="1"/>
        <v>-11418128.049999999</v>
      </c>
      <c r="H44" s="348">
        <f t="shared" si="2"/>
        <v>1.3246422612710036E-6</v>
      </c>
      <c r="I44" s="127"/>
    </row>
    <row r="45" spans="2:11" ht="40.5">
      <c r="B45" s="347" t="s">
        <v>344</v>
      </c>
      <c r="C45" s="338">
        <v>21670500</v>
      </c>
      <c r="D45" s="338">
        <v>15029498.93</v>
      </c>
      <c r="E45" s="338">
        <f>D45</f>
        <v>15029498.93</v>
      </c>
      <c r="F45" s="338"/>
      <c r="G45" s="338">
        <f t="shared" si="1"/>
        <v>15029498.93</v>
      </c>
      <c r="H45" s="166">
        <f t="shared" si="2"/>
        <v>1.7436053756995072E-6</v>
      </c>
      <c r="I45" s="127"/>
    </row>
    <row r="46" spans="2:11" ht="40.5">
      <c r="B46" s="347" t="s">
        <v>345</v>
      </c>
      <c r="C46" s="338">
        <v>3336540884</v>
      </c>
      <c r="D46" s="338">
        <v>1114540832.8199999</v>
      </c>
      <c r="E46" s="338">
        <f>D46</f>
        <v>1114540832.8199999</v>
      </c>
      <c r="F46" s="165"/>
      <c r="G46" s="157">
        <f t="shared" si="1"/>
        <v>1114540832.8199999</v>
      </c>
      <c r="H46" s="158">
        <f t="shared" si="2"/>
        <v>1.2930034438224334E-4</v>
      </c>
      <c r="I46" s="127"/>
    </row>
    <row r="47" spans="2:11" ht="20.25">
      <c r="B47" s="346" t="s">
        <v>287</v>
      </c>
      <c r="C47" s="345">
        <f>C48+C49+C50+C51+C52+C53+C54+C55</f>
        <v>6325782154</v>
      </c>
      <c r="D47" s="345">
        <f>D48+D49+D50+D51+D52+D53+D54+D55</f>
        <v>831405326.5999999</v>
      </c>
      <c r="E47" s="345">
        <f>SUM(E48:E55)</f>
        <v>831405326.5999999</v>
      </c>
      <c r="F47" s="345"/>
      <c r="G47" s="344">
        <f t="shared" si="1"/>
        <v>831405326.5999999</v>
      </c>
      <c r="H47" s="343">
        <f t="shared" si="2"/>
        <v>9.6453168771406565E-5</v>
      </c>
      <c r="I47" s="127"/>
      <c r="J47" s="141"/>
    </row>
    <row r="48" spans="2:11" ht="20.25">
      <c r="B48" s="342" t="s">
        <v>346</v>
      </c>
      <c r="C48" s="165">
        <v>353570167</v>
      </c>
      <c r="D48" s="157">
        <v>143299799.01999998</v>
      </c>
      <c r="E48" s="338">
        <f t="shared" ref="E48:E55" si="4">D48</f>
        <v>143299799.01999998</v>
      </c>
      <c r="F48" s="338"/>
      <c r="G48" s="338">
        <f t="shared" si="1"/>
        <v>143299799.01999998</v>
      </c>
      <c r="H48" s="158">
        <f t="shared" si="2"/>
        <v>1.6624526278064743E-5</v>
      </c>
      <c r="I48" s="127"/>
    </row>
    <row r="49" spans="2:13" ht="25.9" customHeight="1">
      <c r="B49" s="339" t="s">
        <v>347</v>
      </c>
      <c r="C49" s="165">
        <v>5549769</v>
      </c>
      <c r="D49" s="338">
        <v>1847525.33</v>
      </c>
      <c r="E49" s="338">
        <f t="shared" si="4"/>
        <v>1847525.33</v>
      </c>
      <c r="F49" s="165"/>
      <c r="G49" s="338">
        <f t="shared" si="1"/>
        <v>1847525.33</v>
      </c>
      <c r="H49" s="337">
        <f t="shared" si="2"/>
        <v>2.1433549529046117E-7</v>
      </c>
    </row>
    <row r="50" spans="2:13" ht="20.25">
      <c r="B50" s="339" t="s">
        <v>348</v>
      </c>
      <c r="C50" s="165">
        <v>147468421</v>
      </c>
      <c r="D50" s="338">
        <v>43352531.919999994</v>
      </c>
      <c r="E50" s="338">
        <f t="shared" si="4"/>
        <v>43352531.919999994</v>
      </c>
      <c r="F50" s="157"/>
      <c r="G50" s="157">
        <f t="shared" si="1"/>
        <v>43352531.919999994</v>
      </c>
      <c r="H50" s="158">
        <f t="shared" si="2"/>
        <v>5.0294230072443586E-6</v>
      </c>
    </row>
    <row r="51" spans="2:13" ht="20.25">
      <c r="B51" s="339" t="s">
        <v>349</v>
      </c>
      <c r="C51" s="165">
        <v>31680000</v>
      </c>
      <c r="D51" s="338">
        <v>5824584.6100000003</v>
      </c>
      <c r="E51" s="338">
        <f t="shared" si="4"/>
        <v>5824584.6100000003</v>
      </c>
      <c r="F51" s="341"/>
      <c r="G51" s="338">
        <f t="shared" si="1"/>
        <v>5824584.6100000003</v>
      </c>
      <c r="H51" s="337">
        <f t="shared" si="2"/>
        <v>6.7572292892219653E-7</v>
      </c>
    </row>
    <row r="52" spans="2:13" ht="20.25">
      <c r="B52" s="339" t="s">
        <v>350</v>
      </c>
      <c r="C52" s="165">
        <v>5262147142</v>
      </c>
      <c r="D52" s="338">
        <v>501492559.65000004</v>
      </c>
      <c r="E52" s="338">
        <f t="shared" si="4"/>
        <v>501492559.65000004</v>
      </c>
      <c r="F52" s="165"/>
      <c r="G52" s="338">
        <f t="shared" si="1"/>
        <v>501492559.65000004</v>
      </c>
      <c r="H52" s="337">
        <f t="shared" si="2"/>
        <v>5.8179259797787937E-5</v>
      </c>
    </row>
    <row r="53" spans="2:13" ht="20.25">
      <c r="B53" s="339" t="s">
        <v>351</v>
      </c>
      <c r="C53" s="165">
        <v>330078958</v>
      </c>
      <c r="D53" s="338">
        <v>69030737.770000011</v>
      </c>
      <c r="E53" s="338">
        <f t="shared" si="4"/>
        <v>69030737.770000011</v>
      </c>
      <c r="F53" s="165"/>
      <c r="G53" s="338">
        <f t="shared" si="1"/>
        <v>69030737.770000011</v>
      </c>
      <c r="H53" s="337">
        <f t="shared" si="2"/>
        <v>8.0084083990333688E-6</v>
      </c>
    </row>
    <row r="54" spans="2:13" ht="20.25">
      <c r="B54" s="339" t="s">
        <v>352</v>
      </c>
      <c r="C54" s="165">
        <v>4539681</v>
      </c>
      <c r="D54" s="338">
        <v>1881950.9300000002</v>
      </c>
      <c r="E54" s="338">
        <f t="shared" si="4"/>
        <v>1881950.9300000002</v>
      </c>
      <c r="F54" s="340"/>
      <c r="G54" s="157">
        <f t="shared" si="1"/>
        <v>1881950.9300000002</v>
      </c>
      <c r="H54" s="158">
        <f t="shared" si="2"/>
        <v>2.1832928520330167E-7</v>
      </c>
    </row>
    <row r="55" spans="2:13" ht="41.25" thickBot="1">
      <c r="B55" s="339" t="s">
        <v>353</v>
      </c>
      <c r="C55" s="157">
        <v>190748016</v>
      </c>
      <c r="D55" s="338">
        <v>64675637.369999997</v>
      </c>
      <c r="E55" s="338">
        <f t="shared" si="4"/>
        <v>64675637.369999997</v>
      </c>
      <c r="F55" s="165"/>
      <c r="G55" s="338">
        <f t="shared" si="1"/>
        <v>64675637.369999997</v>
      </c>
      <c r="H55" s="337">
        <f t="shared" si="2"/>
        <v>7.5031635798602057E-6</v>
      </c>
    </row>
    <row r="56" spans="2:13" ht="21" thickBot="1">
      <c r="B56" s="167" t="s">
        <v>297</v>
      </c>
      <c r="C56" s="168">
        <f>C32+C18+C15</f>
        <v>148878137139</v>
      </c>
      <c r="D56" s="168">
        <f>D32+D18+D15</f>
        <v>64621517704.509987</v>
      </c>
      <c r="E56" s="168">
        <f>E32+E18+E15</f>
        <v>14716513852.469999</v>
      </c>
      <c r="F56" s="168">
        <f>F32+F18+F15</f>
        <v>49905003852.040001</v>
      </c>
      <c r="G56" s="168">
        <f t="shared" si="1"/>
        <v>-35188489999.57</v>
      </c>
      <c r="H56" s="62">
        <f t="shared" si="2"/>
        <v>7.4968850378995628E-3</v>
      </c>
      <c r="K56" s="141"/>
      <c r="L56" s="141"/>
      <c r="M56" s="141"/>
    </row>
    <row r="57" spans="2:13" ht="20.25">
      <c r="D57" s="336"/>
      <c r="E57" s="335"/>
      <c r="F57" s="335"/>
      <c r="H57" s="334"/>
    </row>
    <row r="58" spans="2:13">
      <c r="B58" s="123" t="s">
        <v>253</v>
      </c>
      <c r="D58" s="127"/>
      <c r="E58" s="333"/>
    </row>
    <row r="59" spans="2:13">
      <c r="B59" s="1" t="s">
        <v>254</v>
      </c>
      <c r="D59" s="127"/>
      <c r="E59" s="170"/>
      <c r="F59" s="127"/>
    </row>
    <row r="60" spans="2:13">
      <c r="B60" s="1" t="s">
        <v>354</v>
      </c>
      <c r="E60" s="170"/>
      <c r="F60" s="127"/>
    </row>
    <row r="61" spans="2:13">
      <c r="B61" s="123" t="s">
        <v>255</v>
      </c>
      <c r="E61" s="127"/>
    </row>
    <row r="62" spans="2:13">
      <c r="D62" s="332"/>
      <c r="E62" s="127"/>
    </row>
    <row r="65" spans="4:9">
      <c r="D65" s="141"/>
    </row>
    <row r="67" spans="4:9">
      <c r="D67" s="170"/>
    </row>
    <row r="69" spans="4:9">
      <c r="G69" s="141"/>
    </row>
    <row r="70" spans="4:9">
      <c r="H70" s="127"/>
      <c r="I70" s="127"/>
    </row>
    <row r="75" spans="4:9">
      <c r="H75" s="331"/>
    </row>
    <row r="80" spans="4:9" ht="14.45" customHeight="1">
      <c r="H80" s="127"/>
    </row>
  </sheetData>
  <mergeCells count="13">
    <mergeCell ref="B10:B14"/>
    <mergeCell ref="C10:G10"/>
    <mergeCell ref="A2:K2"/>
    <mergeCell ref="A3:K3"/>
    <mergeCell ref="A4:K4"/>
    <mergeCell ref="A7:K7"/>
    <mergeCell ref="A8:K8"/>
    <mergeCell ref="H10:H13"/>
    <mergeCell ref="C11:C13"/>
    <mergeCell ref="D11:D13"/>
    <mergeCell ref="E11:E13"/>
    <mergeCell ref="F11:F13"/>
    <mergeCell ref="G11:G13"/>
  </mergeCells>
  <pageMargins left="0.7" right="0.7" top="0.75" bottom="0.75" header="0.3" footer="0.3"/>
  <ignoredErrors>
    <ignoredError sqref="D36:E47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903A-3E32-47AC-890E-E5C8724774BA}">
  <dimension ref="D1:G203"/>
  <sheetViews>
    <sheetView showGridLines="0" zoomScale="80" workbookViewId="0">
      <selection activeCell="C26" sqref="C26"/>
    </sheetView>
  </sheetViews>
  <sheetFormatPr defaultColWidth="11.42578125" defaultRowHeight="15"/>
  <cols>
    <col min="1" max="3" width="11.42578125" style="2"/>
    <col min="4" max="4" width="110.42578125" style="2" customWidth="1"/>
    <col min="5" max="5" width="22.7109375" style="2" customWidth="1"/>
    <col min="6" max="6" width="20.7109375" style="2" customWidth="1"/>
    <col min="7" max="7" width="7.28515625" style="2" customWidth="1"/>
    <col min="8" max="8" width="22.5703125" style="2" customWidth="1"/>
    <col min="9" max="9" width="15.28515625" style="2" customWidth="1"/>
    <col min="10" max="10" width="12.140625" style="2" bestFit="1" customWidth="1"/>
    <col min="11" max="16384" width="11.42578125" style="2"/>
  </cols>
  <sheetData>
    <row r="1" spans="4:7">
      <c r="D1" s="15"/>
      <c r="E1" s="15"/>
      <c r="F1" s="15"/>
      <c r="G1" s="15"/>
    </row>
    <row r="2" spans="4:7">
      <c r="D2" s="511"/>
      <c r="E2" s="511"/>
      <c r="F2" s="511"/>
      <c r="G2" s="83"/>
    </row>
    <row r="3" spans="4:7">
      <c r="D3" s="511" t="s">
        <v>0</v>
      </c>
      <c r="E3" s="511"/>
      <c r="F3" s="511"/>
      <c r="G3" s="511"/>
    </row>
    <row r="4" spans="4:7">
      <c r="D4" s="511" t="s">
        <v>1</v>
      </c>
      <c r="E4" s="511"/>
      <c r="F4" s="511"/>
      <c r="G4" s="511"/>
    </row>
    <row r="5" spans="4:7" ht="14.45" customHeight="1">
      <c r="D5" s="512" t="s">
        <v>2</v>
      </c>
      <c r="E5" s="512"/>
      <c r="F5" s="512"/>
      <c r="G5" s="512"/>
    </row>
    <row r="6" spans="4:7">
      <c r="D6" s="15"/>
      <c r="E6" s="15"/>
      <c r="F6" s="15"/>
      <c r="G6" s="15"/>
    </row>
    <row r="7" spans="4:7" ht="15.6" customHeight="1">
      <c r="D7" s="513" t="s">
        <v>355</v>
      </c>
      <c r="E7" s="513"/>
      <c r="F7" s="513"/>
      <c r="G7" s="513"/>
    </row>
    <row r="8" spans="4:7" ht="14.45" customHeight="1">
      <c r="D8" s="514" t="s">
        <v>356</v>
      </c>
      <c r="E8" s="514"/>
      <c r="F8" s="514"/>
      <c r="G8" s="514"/>
    </row>
    <row r="9" spans="4:7" ht="15.75" thickBot="1"/>
    <row r="10" spans="4:7">
      <c r="D10" s="503" t="s">
        <v>6</v>
      </c>
      <c r="E10" s="505" t="s">
        <v>357</v>
      </c>
      <c r="F10" s="508" t="s">
        <v>41</v>
      </c>
    </row>
    <row r="11" spans="4:7">
      <c r="D11" s="504"/>
      <c r="E11" s="506"/>
      <c r="F11" s="509"/>
    </row>
    <row r="12" spans="4:7" ht="15.75" thickBot="1">
      <c r="D12" s="84" t="s">
        <v>358</v>
      </c>
      <c r="E12" s="507"/>
      <c r="F12" s="510"/>
    </row>
    <row r="13" spans="4:7">
      <c r="D13" s="105" t="s">
        <v>359</v>
      </c>
      <c r="E13" s="106">
        <v>1340556923171</v>
      </c>
      <c r="F13" s="106">
        <v>102414575448.65001</v>
      </c>
    </row>
    <row r="14" spans="4:7">
      <c r="D14" s="85" t="s">
        <v>50</v>
      </c>
      <c r="E14" s="86">
        <v>1236829099333</v>
      </c>
      <c r="F14" s="86">
        <v>97918316370.330017</v>
      </c>
    </row>
    <row r="15" spans="4:7">
      <c r="D15" s="95" t="s">
        <v>360</v>
      </c>
      <c r="E15" s="88">
        <v>428719100220</v>
      </c>
      <c r="F15" s="88">
        <v>36927366901.5</v>
      </c>
    </row>
    <row r="16" spans="4:7">
      <c r="D16" s="87" t="s">
        <v>361</v>
      </c>
      <c r="E16" s="88">
        <v>7710056808</v>
      </c>
      <c r="F16" s="88">
        <v>255149166.19999999</v>
      </c>
    </row>
    <row r="17" spans="4:6">
      <c r="D17" s="87" t="s">
        <v>362</v>
      </c>
      <c r="E17" s="88">
        <v>110359350068</v>
      </c>
      <c r="F17" s="88">
        <v>12630780294.82</v>
      </c>
    </row>
    <row r="18" spans="4:6">
      <c r="D18" s="87" t="s">
        <v>363</v>
      </c>
      <c r="E18" s="88">
        <v>9395091178</v>
      </c>
      <c r="F18" s="88">
        <v>722920138.97000003</v>
      </c>
    </row>
    <row r="19" spans="4:6">
      <c r="D19" s="87" t="s">
        <v>364</v>
      </c>
      <c r="E19" s="88">
        <v>803314699</v>
      </c>
      <c r="F19" s="88">
        <v>36473911.840000004</v>
      </c>
    </row>
    <row r="20" spans="4:6">
      <c r="D20" s="87" t="s">
        <v>365</v>
      </c>
      <c r="E20" s="88">
        <v>18109841</v>
      </c>
      <c r="F20" s="88">
        <v>1170595.17</v>
      </c>
    </row>
    <row r="21" spans="4:6">
      <c r="D21" s="87" t="s">
        <v>366</v>
      </c>
      <c r="E21" s="88">
        <v>1291986145</v>
      </c>
      <c r="F21" s="88">
        <v>106379398.75</v>
      </c>
    </row>
    <row r="22" spans="4:6">
      <c r="D22" s="87" t="s">
        <v>367</v>
      </c>
      <c r="E22" s="88">
        <v>2492140580</v>
      </c>
      <c r="F22" s="88">
        <v>230891541.38</v>
      </c>
    </row>
    <row r="23" spans="4:6">
      <c r="D23" s="87" t="s">
        <v>368</v>
      </c>
      <c r="E23" s="88">
        <v>9588535199</v>
      </c>
      <c r="F23" s="88">
        <v>635961878.73000002</v>
      </c>
    </row>
    <row r="24" spans="4:6">
      <c r="D24" s="87" t="s">
        <v>369</v>
      </c>
      <c r="E24" s="88">
        <v>236642400</v>
      </c>
      <c r="F24" s="88">
        <v>7072060.6200000001</v>
      </c>
    </row>
    <row r="25" spans="4:6">
      <c r="D25" s="87" t="s">
        <v>370</v>
      </c>
      <c r="E25" s="88">
        <v>190316618868</v>
      </c>
      <c r="F25" s="88">
        <v>12948915036.469999</v>
      </c>
    </row>
    <row r="26" spans="4:6">
      <c r="D26" s="87" t="s">
        <v>371</v>
      </c>
      <c r="E26" s="88">
        <v>277173427</v>
      </c>
      <c r="F26" s="88">
        <v>21215799.800000001</v>
      </c>
    </row>
    <row r="27" spans="4:6">
      <c r="D27" s="87" t="s">
        <v>372</v>
      </c>
      <c r="E27" s="88">
        <v>120299770</v>
      </c>
      <c r="F27" s="88">
        <v>14973159.83</v>
      </c>
    </row>
    <row r="28" spans="4:6">
      <c r="D28" s="87" t="s">
        <v>373</v>
      </c>
      <c r="E28" s="88">
        <v>1252412706</v>
      </c>
      <c r="F28" s="88">
        <v>97687571.829999998</v>
      </c>
    </row>
    <row r="29" spans="4:6">
      <c r="D29" s="87" t="s">
        <v>374</v>
      </c>
      <c r="E29" s="88">
        <v>1984758423</v>
      </c>
      <c r="F29" s="88">
        <v>155287860.88999999</v>
      </c>
    </row>
    <row r="30" spans="4:6">
      <c r="D30" s="87" t="s">
        <v>375</v>
      </c>
      <c r="E30" s="88">
        <v>7434095289</v>
      </c>
      <c r="F30" s="88">
        <v>0</v>
      </c>
    </row>
    <row r="31" spans="4:6">
      <c r="D31" s="87" t="s">
        <v>376</v>
      </c>
      <c r="E31" s="88">
        <v>179129524</v>
      </c>
      <c r="F31" s="88">
        <v>982323.83</v>
      </c>
    </row>
    <row r="32" spans="4:6">
      <c r="D32" s="87" t="s">
        <v>377</v>
      </c>
      <c r="E32" s="88">
        <v>919830405</v>
      </c>
      <c r="F32" s="88">
        <v>36143647.189999998</v>
      </c>
    </row>
    <row r="33" spans="4:6">
      <c r="D33" s="87" t="s">
        <v>55</v>
      </c>
      <c r="E33" s="88">
        <v>15075846838</v>
      </c>
      <c r="F33" s="88">
        <v>451022218.94999999</v>
      </c>
    </row>
    <row r="34" spans="4:6">
      <c r="D34" s="87" t="s">
        <v>56</v>
      </c>
      <c r="E34" s="88">
        <v>8288658215</v>
      </c>
      <c r="F34" s="88">
        <v>877207247.83000004</v>
      </c>
    </row>
    <row r="35" spans="4:6">
      <c r="D35" s="87" t="s">
        <v>57</v>
      </c>
      <c r="E35" s="88">
        <v>25978181533</v>
      </c>
      <c r="F35" s="88">
        <v>1884879088.24</v>
      </c>
    </row>
    <row r="36" spans="4:6">
      <c r="D36" s="87" t="s">
        <v>58</v>
      </c>
      <c r="E36" s="88">
        <v>211063558</v>
      </c>
      <c r="F36" s="88">
        <v>15238459.390000001</v>
      </c>
    </row>
    <row r="37" spans="4:6">
      <c r="D37" s="87" t="s">
        <v>59</v>
      </c>
      <c r="E37" s="88">
        <v>34826716</v>
      </c>
      <c r="F37" s="88">
        <v>3005416.63</v>
      </c>
    </row>
    <row r="38" spans="4:6">
      <c r="D38" s="87" t="s">
        <v>60</v>
      </c>
      <c r="E38" s="88">
        <v>1245182661</v>
      </c>
      <c r="F38" s="88">
        <v>98016709</v>
      </c>
    </row>
    <row r="39" spans="4:6">
      <c r="D39" s="87" t="s">
        <v>61</v>
      </c>
      <c r="E39" s="88">
        <v>25307368281</v>
      </c>
      <c r="F39" s="88">
        <v>5144562604.25</v>
      </c>
    </row>
    <row r="40" spans="4:6">
      <c r="D40" s="87" t="s">
        <v>62</v>
      </c>
      <c r="E40" s="88">
        <v>4598811542</v>
      </c>
      <c r="F40" s="88">
        <v>198589416.34999999</v>
      </c>
    </row>
    <row r="41" spans="4:6">
      <c r="D41" s="87" t="s">
        <v>378</v>
      </c>
      <c r="E41" s="88">
        <v>791363987</v>
      </c>
      <c r="F41" s="88">
        <v>89607112.810000002</v>
      </c>
    </row>
    <row r="42" spans="4:6">
      <c r="D42" s="87" t="s">
        <v>379</v>
      </c>
      <c r="E42" s="88">
        <v>2666801379</v>
      </c>
      <c r="F42" s="88">
        <v>255233279.43000001</v>
      </c>
    </row>
    <row r="43" spans="4:6">
      <c r="D43" s="87" t="s">
        <v>380</v>
      </c>
      <c r="E43" s="88">
        <v>900066</v>
      </c>
      <c r="F43" s="88">
        <v>391964.04</v>
      </c>
    </row>
    <row r="44" spans="4:6">
      <c r="D44" s="87" t="s">
        <v>63</v>
      </c>
      <c r="E44" s="88">
        <v>3438104</v>
      </c>
      <c r="F44" s="88">
        <v>960381.8</v>
      </c>
    </row>
    <row r="45" spans="4:6">
      <c r="D45" s="87" t="s">
        <v>64</v>
      </c>
      <c r="E45" s="88">
        <v>137112010</v>
      </c>
      <c r="F45" s="88">
        <v>6648616.46</v>
      </c>
    </row>
    <row r="46" spans="4:6">
      <c r="D46" s="95" t="s">
        <v>65</v>
      </c>
      <c r="E46" s="88">
        <v>71510485694</v>
      </c>
      <c r="F46" s="88">
        <v>5167247972.9300003</v>
      </c>
    </row>
    <row r="47" spans="4:6">
      <c r="D47" s="87" t="s">
        <v>381</v>
      </c>
      <c r="E47" s="88">
        <v>8115815687</v>
      </c>
      <c r="F47" s="88">
        <v>210568120.53999999</v>
      </c>
    </row>
    <row r="48" spans="4:6">
      <c r="D48" s="87" t="s">
        <v>382</v>
      </c>
      <c r="E48" s="88">
        <v>13329375127</v>
      </c>
      <c r="F48" s="88">
        <v>438812153.42000002</v>
      </c>
    </row>
    <row r="49" spans="4:6">
      <c r="D49" s="87" t="s">
        <v>383</v>
      </c>
      <c r="E49" s="88">
        <v>16790618272</v>
      </c>
      <c r="F49" s="88">
        <v>1295055280.72</v>
      </c>
    </row>
    <row r="50" spans="4:6">
      <c r="D50" s="87" t="s">
        <v>384</v>
      </c>
      <c r="E50" s="88">
        <v>1338956663</v>
      </c>
      <c r="F50" s="88">
        <v>364245198.29000002</v>
      </c>
    </row>
    <row r="51" spans="4:6">
      <c r="D51" s="87" t="s">
        <v>385</v>
      </c>
      <c r="E51" s="88">
        <v>2811884469</v>
      </c>
      <c r="F51" s="88">
        <v>177668037.72</v>
      </c>
    </row>
    <row r="52" spans="4:6">
      <c r="D52" s="87" t="s">
        <v>386</v>
      </c>
      <c r="E52" s="88">
        <v>2072212623</v>
      </c>
      <c r="F52" s="88">
        <v>154531300.5</v>
      </c>
    </row>
    <row r="53" spans="4:6">
      <c r="D53" s="87" t="s">
        <v>387</v>
      </c>
      <c r="E53" s="88">
        <v>93616753</v>
      </c>
      <c r="F53" s="88">
        <v>7050104</v>
      </c>
    </row>
    <row r="54" spans="4:6">
      <c r="D54" s="87" t="s">
        <v>388</v>
      </c>
      <c r="E54" s="88">
        <v>23219460590</v>
      </c>
      <c r="F54" s="88">
        <v>2098328722.24</v>
      </c>
    </row>
    <row r="55" spans="4:6">
      <c r="D55" s="87" t="s">
        <v>389</v>
      </c>
      <c r="E55" s="88">
        <v>381891492</v>
      </c>
      <c r="F55" s="88">
        <v>44168058.359999999</v>
      </c>
    </row>
    <row r="56" spans="4:6">
      <c r="D56" s="87" t="s">
        <v>390</v>
      </c>
      <c r="E56" s="88">
        <v>354287977</v>
      </c>
      <c r="F56" s="88">
        <v>69418392.060000002</v>
      </c>
    </row>
    <row r="57" spans="4:6">
      <c r="D57" s="87" t="s">
        <v>391</v>
      </c>
      <c r="E57" s="88">
        <v>1140533872</v>
      </c>
      <c r="F57" s="88">
        <v>107081555.81999999</v>
      </c>
    </row>
    <row r="58" spans="4:6">
      <c r="D58" s="87" t="s">
        <v>392</v>
      </c>
      <c r="E58" s="88">
        <v>15788557</v>
      </c>
      <c r="F58" s="88">
        <v>3618375.85</v>
      </c>
    </row>
    <row r="59" spans="4:6">
      <c r="D59" s="87" t="s">
        <v>393</v>
      </c>
      <c r="E59" s="88">
        <v>396443501</v>
      </c>
      <c r="F59" s="88">
        <v>35817863.979999997</v>
      </c>
    </row>
    <row r="60" spans="4:6">
      <c r="D60" s="87" t="s">
        <v>394</v>
      </c>
      <c r="E60" s="88">
        <v>1658773</v>
      </c>
      <c r="F60" s="88">
        <v>0</v>
      </c>
    </row>
    <row r="61" spans="4:6">
      <c r="D61" s="87" t="s">
        <v>395</v>
      </c>
      <c r="E61" s="88">
        <v>353237</v>
      </c>
      <c r="F61" s="88">
        <v>0</v>
      </c>
    </row>
    <row r="62" spans="4:6">
      <c r="D62" s="87" t="s">
        <v>396</v>
      </c>
      <c r="E62" s="88">
        <v>34404511</v>
      </c>
      <c r="F62" s="88">
        <v>6512050.9100000001</v>
      </c>
    </row>
    <row r="63" spans="4:6">
      <c r="D63" s="87" t="s">
        <v>397</v>
      </c>
      <c r="E63" s="88">
        <v>1413183590</v>
      </c>
      <c r="F63" s="88">
        <v>154372758.52000001</v>
      </c>
    </row>
    <row r="64" spans="4:6">
      <c r="D64" s="95" t="s">
        <v>66</v>
      </c>
      <c r="E64" s="88">
        <v>653798841877</v>
      </c>
      <c r="F64" s="88">
        <v>50008401373.160019</v>
      </c>
    </row>
    <row r="65" spans="4:6">
      <c r="D65" s="87" t="s">
        <v>398</v>
      </c>
      <c r="E65" s="88">
        <v>434754561464</v>
      </c>
      <c r="F65" s="88">
        <v>33179946756.290001</v>
      </c>
    </row>
    <row r="66" spans="4:6">
      <c r="D66" s="87" t="s">
        <v>399</v>
      </c>
      <c r="E66" s="88">
        <v>56572644133</v>
      </c>
      <c r="F66" s="88">
        <v>4266976002.8200002</v>
      </c>
    </row>
    <row r="67" spans="4:6">
      <c r="D67" s="87" t="s">
        <v>400</v>
      </c>
      <c r="E67" s="88">
        <v>33071362805</v>
      </c>
      <c r="F67" s="88">
        <v>3203409581.9400001</v>
      </c>
    </row>
    <row r="68" spans="4:6">
      <c r="D68" s="87" t="s">
        <v>401</v>
      </c>
      <c r="E68" s="88">
        <v>2348681324</v>
      </c>
      <c r="F68" s="88">
        <v>159740314.16</v>
      </c>
    </row>
    <row r="69" spans="4:6">
      <c r="D69" s="87" t="s">
        <v>402</v>
      </c>
      <c r="E69" s="88">
        <v>4077137870</v>
      </c>
      <c r="F69" s="88">
        <v>276641833.80000001</v>
      </c>
    </row>
    <row r="70" spans="4:6">
      <c r="D70" s="87" t="s">
        <v>403</v>
      </c>
      <c r="E70" s="88">
        <v>8838985012</v>
      </c>
      <c r="F70" s="88">
        <v>587803763.87</v>
      </c>
    </row>
    <row r="71" spans="4:6">
      <c r="D71" s="87" t="s">
        <v>404</v>
      </c>
      <c r="E71" s="88">
        <v>23785915</v>
      </c>
      <c r="F71" s="88">
        <v>0</v>
      </c>
    </row>
    <row r="72" spans="4:6">
      <c r="D72" s="87" t="s">
        <v>405</v>
      </c>
      <c r="E72" s="88">
        <v>1863747</v>
      </c>
      <c r="F72" s="88">
        <v>212081.22</v>
      </c>
    </row>
    <row r="73" spans="4:6">
      <c r="D73" s="87" t="s">
        <v>406</v>
      </c>
      <c r="E73" s="88">
        <v>34003131</v>
      </c>
      <c r="F73" s="88">
        <v>0</v>
      </c>
    </row>
    <row r="74" spans="4:6">
      <c r="D74" s="87" t="s">
        <v>407</v>
      </c>
      <c r="E74" s="88">
        <v>1123788685</v>
      </c>
      <c r="F74" s="88">
        <v>0</v>
      </c>
    </row>
    <row r="75" spans="4:6">
      <c r="D75" s="87" t="s">
        <v>408</v>
      </c>
      <c r="E75" s="88">
        <v>74375053</v>
      </c>
      <c r="F75" s="88">
        <v>16780.990000000002</v>
      </c>
    </row>
    <row r="76" spans="4:6">
      <c r="D76" s="87" t="s">
        <v>409</v>
      </c>
      <c r="E76" s="88">
        <v>35877009</v>
      </c>
      <c r="F76" s="88">
        <v>10690.62</v>
      </c>
    </row>
    <row r="77" spans="4:6">
      <c r="D77" s="87" t="s">
        <v>410</v>
      </c>
      <c r="E77" s="88">
        <v>318134837</v>
      </c>
      <c r="F77" s="88">
        <v>0</v>
      </c>
    </row>
    <row r="78" spans="4:6">
      <c r="D78" s="87" t="s">
        <v>411</v>
      </c>
      <c r="E78" s="88">
        <v>492870</v>
      </c>
      <c r="F78" s="88">
        <v>0</v>
      </c>
    </row>
    <row r="79" spans="4:6">
      <c r="D79" s="87" t="s">
        <v>412</v>
      </c>
      <c r="E79" s="88">
        <v>24897646982</v>
      </c>
      <c r="F79" s="88">
        <v>1734788662.53</v>
      </c>
    </row>
    <row r="80" spans="4:6">
      <c r="D80" s="87" t="s">
        <v>413</v>
      </c>
      <c r="E80" s="88">
        <v>57160655</v>
      </c>
      <c r="F80" s="88">
        <v>0</v>
      </c>
    </row>
    <row r="81" spans="4:6">
      <c r="D81" s="87" t="s">
        <v>414</v>
      </c>
      <c r="E81" s="88">
        <v>14255747078</v>
      </c>
      <c r="F81" s="88">
        <v>1229466175.78</v>
      </c>
    </row>
    <row r="82" spans="4:6">
      <c r="D82" s="87" t="s">
        <v>415</v>
      </c>
      <c r="E82" s="88">
        <v>43099303</v>
      </c>
      <c r="F82" s="88">
        <v>0</v>
      </c>
    </row>
    <row r="83" spans="4:6">
      <c r="D83" s="87" t="s">
        <v>416</v>
      </c>
      <c r="E83" s="88">
        <v>545249232</v>
      </c>
      <c r="F83" s="88">
        <v>22266089.710000001</v>
      </c>
    </row>
    <row r="84" spans="4:6">
      <c r="D84" s="87" t="s">
        <v>417</v>
      </c>
      <c r="E84" s="88">
        <v>802374331</v>
      </c>
      <c r="F84" s="88">
        <v>77695434.920000002</v>
      </c>
    </row>
    <row r="85" spans="4:6">
      <c r="D85" s="87" t="s">
        <v>418</v>
      </c>
      <c r="E85" s="88">
        <v>2056673704</v>
      </c>
      <c r="F85" s="88">
        <v>181144188</v>
      </c>
    </row>
    <row r="86" spans="4:6">
      <c r="D86" s="87" t="s">
        <v>419</v>
      </c>
      <c r="E86" s="88">
        <v>4465477300</v>
      </c>
      <c r="F86" s="88">
        <v>301121516.72000003</v>
      </c>
    </row>
    <row r="87" spans="4:6">
      <c r="D87" s="87" t="s">
        <v>420</v>
      </c>
      <c r="E87" s="88">
        <v>16532944464</v>
      </c>
      <c r="F87" s="88">
        <v>1559568593.54</v>
      </c>
    </row>
    <row r="88" spans="4:6">
      <c r="D88" s="87" t="s">
        <v>421</v>
      </c>
      <c r="E88" s="88">
        <v>10888556048</v>
      </c>
      <c r="F88" s="88">
        <v>816304143.40999997</v>
      </c>
    </row>
    <row r="89" spans="4:6">
      <c r="D89" s="87" t="s">
        <v>422</v>
      </c>
      <c r="E89" s="88">
        <v>1491542375</v>
      </c>
      <c r="F89" s="88">
        <v>0</v>
      </c>
    </row>
    <row r="90" spans="4:6">
      <c r="D90" s="87" t="s">
        <v>423</v>
      </c>
      <c r="E90" s="88">
        <v>794264725</v>
      </c>
      <c r="F90" s="88">
        <v>22020873.949999999</v>
      </c>
    </row>
    <row r="91" spans="4:6">
      <c r="D91" s="87" t="s">
        <v>424</v>
      </c>
      <c r="E91" s="88">
        <v>25560407825</v>
      </c>
      <c r="F91" s="88">
        <v>1831148364.01</v>
      </c>
    </row>
    <row r="92" spans="4:6">
      <c r="D92" s="87" t="s">
        <v>425</v>
      </c>
      <c r="E92" s="88">
        <v>4574537000</v>
      </c>
      <c r="F92" s="88">
        <v>65670025</v>
      </c>
    </row>
    <row r="93" spans="4:6">
      <c r="D93" s="87" t="s">
        <v>426</v>
      </c>
      <c r="E93" s="88">
        <v>1421821909</v>
      </c>
      <c r="F93" s="88">
        <v>109401186.26000001</v>
      </c>
    </row>
    <row r="94" spans="4:6">
      <c r="D94" s="87" t="s">
        <v>427</v>
      </c>
      <c r="E94" s="88">
        <v>473605062</v>
      </c>
      <c r="F94" s="88">
        <v>36521530.5</v>
      </c>
    </row>
    <row r="95" spans="4:6">
      <c r="D95" s="87" t="s">
        <v>428</v>
      </c>
      <c r="E95" s="88">
        <v>142769565</v>
      </c>
      <c r="F95" s="88">
        <v>25088969.130000003</v>
      </c>
    </row>
    <row r="96" spans="4:6">
      <c r="D96" s="87" t="s">
        <v>429</v>
      </c>
      <c r="E96" s="88">
        <v>616322245</v>
      </c>
      <c r="F96" s="88">
        <v>82163802.780000001</v>
      </c>
    </row>
    <row r="97" spans="4:6">
      <c r="D97" s="87" t="s">
        <v>430</v>
      </c>
      <c r="E97" s="88">
        <v>1640088045</v>
      </c>
      <c r="F97" s="88">
        <v>150068991.61000001</v>
      </c>
    </row>
    <row r="98" spans="4:6">
      <c r="D98" s="87" t="s">
        <v>431</v>
      </c>
      <c r="E98" s="88">
        <v>4322313</v>
      </c>
      <c r="F98" s="88">
        <v>902055.66</v>
      </c>
    </row>
    <row r="99" spans="4:6">
      <c r="D99" s="87" t="s">
        <v>432</v>
      </c>
      <c r="E99" s="88">
        <v>725218326</v>
      </c>
      <c r="F99" s="88">
        <v>51621267.209999993</v>
      </c>
    </row>
    <row r="100" spans="4:6">
      <c r="D100" s="87" t="s">
        <v>433</v>
      </c>
      <c r="E100" s="88">
        <v>2325588</v>
      </c>
      <c r="F100" s="88">
        <v>239209.37</v>
      </c>
    </row>
    <row r="101" spans="4:6">
      <c r="D101" s="87" t="s">
        <v>434</v>
      </c>
      <c r="E101" s="88">
        <v>7479874</v>
      </c>
      <c r="F101" s="88">
        <v>5578821.3499999996</v>
      </c>
    </row>
    <row r="102" spans="4:6">
      <c r="D102" s="87" t="s">
        <v>435</v>
      </c>
      <c r="E102" s="88">
        <v>1072975</v>
      </c>
      <c r="F102" s="88">
        <v>529670.14</v>
      </c>
    </row>
    <row r="103" spans="4:6">
      <c r="D103" s="87" t="s">
        <v>436</v>
      </c>
      <c r="E103" s="88">
        <v>8714415</v>
      </c>
      <c r="F103" s="88">
        <v>2337807.64</v>
      </c>
    </row>
    <row r="104" spans="4:6">
      <c r="D104" s="87" t="s">
        <v>437</v>
      </c>
      <c r="E104" s="88">
        <v>1518776</v>
      </c>
      <c r="F104" s="88">
        <v>101422.99</v>
      </c>
    </row>
    <row r="105" spans="4:6">
      <c r="D105" s="87" t="s">
        <v>438</v>
      </c>
      <c r="E105" s="88">
        <v>7067324</v>
      </c>
      <c r="F105" s="88">
        <v>316697.48</v>
      </c>
    </row>
    <row r="106" spans="4:6">
      <c r="D106" s="87" t="s">
        <v>439</v>
      </c>
      <c r="E106" s="88">
        <v>505140583</v>
      </c>
      <c r="F106" s="88">
        <v>27578067.760000002</v>
      </c>
    </row>
    <row r="107" spans="4:6">
      <c r="D107" s="95" t="s">
        <v>67</v>
      </c>
      <c r="E107" s="88">
        <v>80985531901</v>
      </c>
      <c r="F107" s="88">
        <v>5682645467.0100002</v>
      </c>
    </row>
    <row r="108" spans="4:6">
      <c r="D108" s="87" t="s">
        <v>440</v>
      </c>
      <c r="E108" s="88">
        <v>68599077278</v>
      </c>
      <c r="F108" s="88">
        <v>4755674584.9200001</v>
      </c>
    </row>
    <row r="109" spans="4:6">
      <c r="D109" s="87" t="s">
        <v>441</v>
      </c>
      <c r="E109" s="88">
        <v>12149173516</v>
      </c>
      <c r="F109" s="88">
        <v>903870307.16999996</v>
      </c>
    </row>
    <row r="110" spans="4:6">
      <c r="D110" s="87" t="s">
        <v>442</v>
      </c>
      <c r="E110" s="88">
        <v>23193143</v>
      </c>
      <c r="F110" s="88">
        <v>2842021.89</v>
      </c>
    </row>
    <row r="111" spans="4:6">
      <c r="D111" s="87" t="s">
        <v>443</v>
      </c>
      <c r="E111" s="88">
        <v>199714361</v>
      </c>
      <c r="F111" s="88">
        <v>16951075.149999999</v>
      </c>
    </row>
    <row r="112" spans="4:6">
      <c r="D112" s="87" t="s">
        <v>444</v>
      </c>
      <c r="E112" s="88">
        <v>23447</v>
      </c>
      <c r="F112" s="88">
        <v>0</v>
      </c>
    </row>
    <row r="113" spans="4:6">
      <c r="D113" s="87" t="s">
        <v>445</v>
      </c>
      <c r="E113" s="88">
        <v>14350156</v>
      </c>
      <c r="F113" s="88">
        <v>3307477.88</v>
      </c>
    </row>
    <row r="114" spans="4:6">
      <c r="D114" s="95" t="s">
        <v>68</v>
      </c>
      <c r="E114" s="88">
        <v>1809601570</v>
      </c>
      <c r="F114" s="88">
        <v>132520065.45999999</v>
      </c>
    </row>
    <row r="115" spans="4:6">
      <c r="D115" s="87" t="s">
        <v>446</v>
      </c>
      <c r="E115" s="88">
        <v>1809601570</v>
      </c>
      <c r="F115" s="88">
        <v>132520065.45999999</v>
      </c>
    </row>
    <row r="116" spans="4:6">
      <c r="D116" s="95" t="s">
        <v>69</v>
      </c>
      <c r="E116" s="88">
        <v>5538071</v>
      </c>
      <c r="F116" s="88">
        <v>134590.26999999999</v>
      </c>
    </row>
    <row r="117" spans="4:6">
      <c r="D117" s="87" t="s">
        <v>70</v>
      </c>
      <c r="E117" s="88">
        <v>5538071</v>
      </c>
      <c r="F117" s="88">
        <v>134590.26999999999</v>
      </c>
    </row>
    <row r="118" spans="4:6">
      <c r="D118" s="85" t="s">
        <v>447</v>
      </c>
      <c r="E118" s="86">
        <v>5411413074</v>
      </c>
      <c r="F118" s="86">
        <v>510697341.98000002</v>
      </c>
    </row>
    <row r="119" spans="4:6">
      <c r="D119" s="95" t="s">
        <v>448</v>
      </c>
      <c r="E119" s="88">
        <v>2575638910</v>
      </c>
      <c r="F119" s="88">
        <v>235641462.22</v>
      </c>
    </row>
    <row r="120" spans="4:6">
      <c r="D120" s="87" t="s">
        <v>74</v>
      </c>
      <c r="E120" s="88">
        <v>0</v>
      </c>
      <c r="F120" s="88">
        <v>23754177.850000001</v>
      </c>
    </row>
    <row r="121" spans="4:6">
      <c r="D121" s="87" t="s">
        <v>75</v>
      </c>
      <c r="E121" s="88">
        <v>34778616</v>
      </c>
      <c r="F121" s="88">
        <v>3280</v>
      </c>
    </row>
    <row r="122" spans="4:6">
      <c r="D122" s="87" t="s">
        <v>76</v>
      </c>
      <c r="E122" s="88">
        <v>2540860294</v>
      </c>
      <c r="F122" s="88">
        <v>211884004.37</v>
      </c>
    </row>
    <row r="123" spans="4:6">
      <c r="D123" s="95" t="s">
        <v>449</v>
      </c>
      <c r="E123" s="88">
        <v>2403774164</v>
      </c>
      <c r="F123" s="88">
        <v>275055879.75999999</v>
      </c>
    </row>
    <row r="124" spans="4:6">
      <c r="D124" s="87" t="s">
        <v>81</v>
      </c>
      <c r="E124" s="88">
        <v>2103779533</v>
      </c>
      <c r="F124" s="88">
        <v>0</v>
      </c>
    </row>
    <row r="125" spans="4:6">
      <c r="D125" s="87" t="s">
        <v>450</v>
      </c>
      <c r="E125" s="88">
        <v>299994631</v>
      </c>
      <c r="F125" s="88">
        <v>275055879.75999999</v>
      </c>
    </row>
    <row r="126" spans="4:6">
      <c r="D126" s="95" t="s">
        <v>82</v>
      </c>
      <c r="E126" s="88">
        <v>432000000</v>
      </c>
      <c r="F126" s="88">
        <v>0</v>
      </c>
    </row>
    <row r="127" spans="4:6">
      <c r="D127" s="87" t="s">
        <v>451</v>
      </c>
      <c r="E127" s="88">
        <v>432000000</v>
      </c>
      <c r="F127" s="88">
        <v>0</v>
      </c>
    </row>
    <row r="128" spans="4:6">
      <c r="D128" s="85" t="s">
        <v>452</v>
      </c>
      <c r="E128" s="86">
        <v>44882435275</v>
      </c>
      <c r="F128" s="86">
        <v>2911241536.4700003</v>
      </c>
    </row>
    <row r="129" spans="4:6">
      <c r="D129" s="95" t="s">
        <v>453</v>
      </c>
      <c r="E129" s="88">
        <v>36790006106</v>
      </c>
      <c r="F129" s="88">
        <v>2190683459.7300005</v>
      </c>
    </row>
    <row r="130" spans="4:6">
      <c r="D130" s="87" t="s">
        <v>454</v>
      </c>
      <c r="E130" s="88">
        <v>9824221</v>
      </c>
      <c r="F130" s="88">
        <v>29176274.82</v>
      </c>
    </row>
    <row r="131" spans="4:6">
      <c r="D131" s="87" t="s">
        <v>455</v>
      </c>
      <c r="E131" s="88">
        <v>1186407779</v>
      </c>
      <c r="F131" s="88">
        <v>93480570.349999994</v>
      </c>
    </row>
    <row r="132" spans="4:6">
      <c r="D132" s="87" t="s">
        <v>456</v>
      </c>
      <c r="E132" s="88">
        <v>9307</v>
      </c>
      <c r="F132" s="88">
        <v>960</v>
      </c>
    </row>
    <row r="133" spans="4:6">
      <c r="D133" s="87" t="s">
        <v>457</v>
      </c>
      <c r="E133" s="88">
        <v>3825399526</v>
      </c>
      <c r="F133" s="88">
        <v>16900</v>
      </c>
    </row>
    <row r="134" spans="4:6">
      <c r="D134" s="87" t="s">
        <v>458</v>
      </c>
      <c r="E134" s="88">
        <v>1572941</v>
      </c>
      <c r="F134" s="88">
        <v>924061.6</v>
      </c>
    </row>
    <row r="135" spans="4:6">
      <c r="D135" s="87" t="s">
        <v>459</v>
      </c>
      <c r="E135" s="88">
        <v>148157846</v>
      </c>
      <c r="F135" s="88">
        <v>23309974.129999999</v>
      </c>
    </row>
    <row r="136" spans="4:6">
      <c r="D136" s="87" t="s">
        <v>460</v>
      </c>
      <c r="E136" s="88">
        <v>0</v>
      </c>
      <c r="F136" s="88">
        <v>0</v>
      </c>
    </row>
    <row r="137" spans="4:6">
      <c r="D137" s="87" t="s">
        <v>461</v>
      </c>
      <c r="E137" s="88">
        <v>0</v>
      </c>
      <c r="F137" s="88">
        <v>0</v>
      </c>
    </row>
    <row r="138" spans="4:6">
      <c r="D138" s="87" t="s">
        <v>462</v>
      </c>
      <c r="E138" s="88">
        <v>2860628885</v>
      </c>
      <c r="F138" s="88">
        <v>0</v>
      </c>
    </row>
    <row r="139" spans="4:6">
      <c r="D139" s="87" t="s">
        <v>463</v>
      </c>
      <c r="E139" s="88">
        <v>28758005601</v>
      </c>
      <c r="F139" s="88">
        <v>2043774718.8300004</v>
      </c>
    </row>
    <row r="140" spans="4:6">
      <c r="D140" s="95" t="s">
        <v>464</v>
      </c>
      <c r="E140" s="88">
        <v>8092429169</v>
      </c>
      <c r="F140" s="88">
        <v>720558076.73999977</v>
      </c>
    </row>
    <row r="141" spans="4:6">
      <c r="D141" s="87" t="s">
        <v>465</v>
      </c>
      <c r="E141" s="88">
        <v>34914868</v>
      </c>
      <c r="F141" s="88">
        <v>2154632</v>
      </c>
    </row>
    <row r="142" spans="4:6">
      <c r="D142" s="87" t="s">
        <v>466</v>
      </c>
      <c r="E142" s="88">
        <v>1585131411</v>
      </c>
      <c r="F142" s="88">
        <v>68804074.25</v>
      </c>
    </row>
    <row r="143" spans="4:6">
      <c r="D143" s="87" t="s">
        <v>467</v>
      </c>
      <c r="E143" s="88">
        <v>6472382890</v>
      </c>
      <c r="F143" s="88">
        <v>462880493.56</v>
      </c>
    </row>
    <row r="144" spans="4:6">
      <c r="D144" s="87" t="s">
        <v>468</v>
      </c>
      <c r="E144" s="88">
        <v>0</v>
      </c>
      <c r="F144" s="88">
        <v>13850</v>
      </c>
    </row>
    <row r="145" spans="4:6">
      <c r="D145" s="87" t="s">
        <v>469</v>
      </c>
      <c r="E145" s="88">
        <v>0</v>
      </c>
      <c r="F145" s="88">
        <v>3750330</v>
      </c>
    </row>
    <row r="146" spans="4:6">
      <c r="D146" s="87" t="s">
        <v>470</v>
      </c>
      <c r="E146" s="88">
        <v>0</v>
      </c>
      <c r="F146" s="88">
        <v>37191.17</v>
      </c>
    </row>
    <row r="147" spans="4:6">
      <c r="D147" s="87" t="s">
        <v>471</v>
      </c>
      <c r="E147" s="88">
        <v>0</v>
      </c>
      <c r="F147" s="88">
        <v>0</v>
      </c>
    </row>
    <row r="148" spans="4:6">
      <c r="D148" s="87" t="s">
        <v>472</v>
      </c>
      <c r="E148" s="88">
        <v>0</v>
      </c>
      <c r="F148" s="88">
        <v>34792385.020000003</v>
      </c>
    </row>
    <row r="149" spans="4:6">
      <c r="D149" s="87" t="s">
        <v>473</v>
      </c>
      <c r="E149" s="88">
        <v>0</v>
      </c>
      <c r="F149" s="88">
        <v>144977057.68000001</v>
      </c>
    </row>
    <row r="150" spans="4:6">
      <c r="D150" s="87" t="s">
        <v>474</v>
      </c>
      <c r="E150" s="88">
        <v>0</v>
      </c>
      <c r="F150" s="88">
        <v>3148063.06</v>
      </c>
    </row>
    <row r="151" spans="4:6">
      <c r="D151" s="85" t="s">
        <v>475</v>
      </c>
      <c r="E151" s="86">
        <v>19925149306</v>
      </c>
      <c r="F151" s="86">
        <v>137529627.94999999</v>
      </c>
    </row>
    <row r="152" spans="4:6">
      <c r="D152" s="95" t="s">
        <v>476</v>
      </c>
      <c r="E152" s="88">
        <v>660784281</v>
      </c>
      <c r="F152" s="88">
        <v>44045622.009999998</v>
      </c>
    </row>
    <row r="153" spans="4:6">
      <c r="D153" s="87" t="s">
        <v>477</v>
      </c>
      <c r="E153" s="88">
        <v>660784281</v>
      </c>
      <c r="F153" s="88">
        <v>44045622.009999998</v>
      </c>
    </row>
    <row r="154" spans="4:6">
      <c r="D154" s="95" t="s">
        <v>478</v>
      </c>
      <c r="E154" s="88">
        <v>19264365025</v>
      </c>
      <c r="F154" s="88">
        <v>93484005.939999998</v>
      </c>
    </row>
    <row r="155" spans="4:6">
      <c r="D155" s="87" t="s">
        <v>479</v>
      </c>
      <c r="E155" s="88">
        <v>2500000000</v>
      </c>
      <c r="F155" s="88">
        <v>0</v>
      </c>
    </row>
    <row r="156" spans="4:6">
      <c r="D156" s="87" t="s">
        <v>480</v>
      </c>
      <c r="E156" s="88">
        <v>10419663172</v>
      </c>
      <c r="F156" s="88">
        <v>0</v>
      </c>
    </row>
    <row r="157" spans="4:6">
      <c r="D157" s="87" t="s">
        <v>481</v>
      </c>
      <c r="E157" s="88">
        <v>6027750000</v>
      </c>
      <c r="F157" s="88">
        <v>0</v>
      </c>
    </row>
    <row r="158" spans="4:6">
      <c r="D158" s="87" t="s">
        <v>482</v>
      </c>
      <c r="E158" s="88">
        <v>316797250</v>
      </c>
      <c r="F158" s="88">
        <v>93483948.769999996</v>
      </c>
    </row>
    <row r="159" spans="4:6">
      <c r="D159" s="87" t="s">
        <v>483</v>
      </c>
      <c r="E159" s="88">
        <v>151194</v>
      </c>
      <c r="F159" s="88">
        <v>57.17</v>
      </c>
    </row>
    <row r="160" spans="4:6">
      <c r="D160" s="87" t="s">
        <v>484</v>
      </c>
      <c r="E160" s="88">
        <v>3409</v>
      </c>
      <c r="F160" s="88">
        <v>0</v>
      </c>
    </row>
    <row r="161" spans="4:6">
      <c r="D161" s="87" t="s">
        <v>485</v>
      </c>
      <c r="E161" s="88">
        <v>0</v>
      </c>
      <c r="F161" s="88">
        <v>0</v>
      </c>
    </row>
    <row r="162" spans="4:6">
      <c r="D162" s="85" t="s">
        <v>486</v>
      </c>
      <c r="E162" s="86">
        <v>18984267147</v>
      </c>
      <c r="F162" s="86">
        <v>502907.62</v>
      </c>
    </row>
    <row r="163" spans="4:6">
      <c r="D163" s="95" t="s">
        <v>487</v>
      </c>
      <c r="E163" s="88">
        <v>0</v>
      </c>
      <c r="F163" s="88">
        <v>0</v>
      </c>
    </row>
    <row r="164" spans="4:6">
      <c r="D164" s="87" t="s">
        <v>488</v>
      </c>
      <c r="E164" s="88">
        <v>0</v>
      </c>
      <c r="F164" s="88">
        <v>0</v>
      </c>
    </row>
    <row r="165" spans="4:6">
      <c r="D165" s="87" t="s">
        <v>489</v>
      </c>
      <c r="E165" s="88">
        <v>0</v>
      </c>
      <c r="F165" s="88">
        <v>0</v>
      </c>
    </row>
    <row r="166" spans="4:6">
      <c r="D166" s="95" t="s">
        <v>490</v>
      </c>
      <c r="E166" s="88">
        <v>18551830762</v>
      </c>
      <c r="F166" s="88">
        <v>0</v>
      </c>
    </row>
    <row r="167" spans="4:6">
      <c r="D167" s="87" t="s">
        <v>491</v>
      </c>
      <c r="E167" s="88">
        <v>933781448</v>
      </c>
      <c r="F167" s="88">
        <v>0</v>
      </c>
    </row>
    <row r="168" spans="4:6">
      <c r="D168" s="87" t="s">
        <v>492</v>
      </c>
      <c r="E168" s="88">
        <v>5138175958</v>
      </c>
      <c r="F168" s="88">
        <v>0</v>
      </c>
    </row>
    <row r="169" spans="4:6">
      <c r="D169" s="87" t="s">
        <v>493</v>
      </c>
      <c r="E169" s="88">
        <v>1035000000</v>
      </c>
      <c r="F169" s="88">
        <v>0</v>
      </c>
    </row>
    <row r="170" spans="4:6">
      <c r="D170" s="87" t="s">
        <v>494</v>
      </c>
      <c r="E170" s="88">
        <v>9000000000</v>
      </c>
      <c r="F170" s="88">
        <v>0</v>
      </c>
    </row>
    <row r="171" spans="4:6">
      <c r="D171" s="87" t="s">
        <v>495</v>
      </c>
      <c r="E171" s="88">
        <v>2444873356</v>
      </c>
      <c r="F171" s="88">
        <v>0</v>
      </c>
    </row>
    <row r="172" spans="4:6">
      <c r="D172" s="95" t="s">
        <v>496</v>
      </c>
      <c r="E172" s="88">
        <v>432436385</v>
      </c>
      <c r="F172" s="88">
        <v>502907.62</v>
      </c>
    </row>
    <row r="173" spans="4:6">
      <c r="D173" s="87" t="s">
        <v>497</v>
      </c>
      <c r="E173" s="88">
        <v>432436385</v>
      </c>
      <c r="F173" s="88">
        <v>502907.62</v>
      </c>
    </row>
    <row r="174" spans="4:6">
      <c r="D174" s="85" t="s">
        <v>498</v>
      </c>
      <c r="E174" s="86">
        <v>604907803</v>
      </c>
      <c r="F174" s="86">
        <v>98894088.810000002</v>
      </c>
    </row>
    <row r="175" spans="4:6">
      <c r="D175" s="95" t="s">
        <v>499</v>
      </c>
      <c r="E175" s="88">
        <v>604907803</v>
      </c>
      <c r="F175" s="88">
        <v>98894088.810000002</v>
      </c>
    </row>
    <row r="176" spans="4:6">
      <c r="D176" s="87" t="s">
        <v>500</v>
      </c>
      <c r="E176" s="88">
        <v>455310821</v>
      </c>
      <c r="F176" s="88">
        <v>9569126.0199999996</v>
      </c>
    </row>
    <row r="177" spans="4:6">
      <c r="D177" s="87" t="s">
        <v>501</v>
      </c>
      <c r="E177" s="88">
        <v>0</v>
      </c>
      <c r="F177" s="88">
        <v>89324962.790000007</v>
      </c>
    </row>
    <row r="178" spans="4:6">
      <c r="D178" s="87" t="s">
        <v>502</v>
      </c>
      <c r="E178" s="88">
        <v>283095</v>
      </c>
      <c r="F178" s="88">
        <v>0</v>
      </c>
    </row>
    <row r="179" spans="4:6">
      <c r="D179" s="87" t="s">
        <v>503</v>
      </c>
      <c r="E179" s="88">
        <v>149313887</v>
      </c>
      <c r="F179" s="88">
        <v>0</v>
      </c>
    </row>
    <row r="180" spans="4:6">
      <c r="D180" s="85" t="s">
        <v>504</v>
      </c>
      <c r="E180" s="86">
        <v>13919651233</v>
      </c>
      <c r="F180" s="86">
        <v>837393575.49000001</v>
      </c>
    </row>
    <row r="181" spans="4:6">
      <c r="D181" s="95" t="s">
        <v>505</v>
      </c>
      <c r="E181" s="88">
        <v>13919651233</v>
      </c>
      <c r="F181" s="88">
        <v>837393575.49000001</v>
      </c>
    </row>
    <row r="182" spans="4:6">
      <c r="D182" s="87" t="s">
        <v>97</v>
      </c>
      <c r="E182" s="88">
        <v>0</v>
      </c>
      <c r="F182" s="88">
        <v>5600</v>
      </c>
    </row>
    <row r="183" spans="4:6">
      <c r="D183" s="87" t="s">
        <v>98</v>
      </c>
      <c r="E183" s="88">
        <v>74611163</v>
      </c>
      <c r="F183" s="88">
        <v>969982.72</v>
      </c>
    </row>
    <row r="184" spans="4:6">
      <c r="D184" s="87" t="s">
        <v>99</v>
      </c>
      <c r="E184" s="88">
        <v>11785040070</v>
      </c>
      <c r="F184" s="88">
        <v>814167693.92999995</v>
      </c>
    </row>
    <row r="185" spans="4:6">
      <c r="D185" s="87" t="s">
        <v>100</v>
      </c>
      <c r="E185" s="88">
        <v>0</v>
      </c>
      <c r="F185" s="88">
        <v>20124268.620000001</v>
      </c>
    </row>
    <row r="186" spans="4:6">
      <c r="D186" s="87" t="s">
        <v>102</v>
      </c>
      <c r="E186" s="88">
        <v>60000000</v>
      </c>
      <c r="F186" s="88">
        <v>0</v>
      </c>
    </row>
    <row r="187" spans="4:6">
      <c r="D187" s="87" t="s">
        <v>103</v>
      </c>
      <c r="E187" s="88">
        <v>2000000000</v>
      </c>
      <c r="F187" s="88">
        <v>2126030.2199999997</v>
      </c>
    </row>
    <row r="188" spans="4:6">
      <c r="D188" s="87" t="s">
        <v>506</v>
      </c>
      <c r="E188" s="88">
        <v>0</v>
      </c>
      <c r="F188" s="88">
        <v>0</v>
      </c>
    </row>
    <row r="189" spans="4:6">
      <c r="D189" s="105" t="s">
        <v>507</v>
      </c>
      <c r="E189" s="106">
        <v>1701230375</v>
      </c>
      <c r="F189" s="106">
        <v>2393882216.4899998</v>
      </c>
    </row>
    <row r="190" spans="4:6">
      <c r="D190" s="85" t="s">
        <v>105</v>
      </c>
      <c r="E190" s="86">
        <v>0</v>
      </c>
      <c r="F190" s="86">
        <v>21881000</v>
      </c>
    </row>
    <row r="191" spans="4:6">
      <c r="D191" s="95" t="s">
        <v>508</v>
      </c>
      <c r="E191" s="88">
        <v>0</v>
      </c>
      <c r="F191" s="88">
        <v>21881000</v>
      </c>
    </row>
    <row r="192" spans="4:6">
      <c r="D192" s="87" t="s">
        <v>509</v>
      </c>
      <c r="E192" s="88">
        <v>0</v>
      </c>
      <c r="F192" s="88">
        <v>21881000</v>
      </c>
    </row>
    <row r="193" spans="4:6">
      <c r="D193" s="85" t="s">
        <v>510</v>
      </c>
      <c r="E193" s="86">
        <v>1701230375</v>
      </c>
      <c r="F193" s="86">
        <v>889216.49</v>
      </c>
    </row>
    <row r="194" spans="4:6">
      <c r="D194" s="95" t="s">
        <v>511</v>
      </c>
      <c r="E194" s="88">
        <v>1701230375</v>
      </c>
      <c r="F194" s="88">
        <v>889216.49</v>
      </c>
    </row>
    <row r="195" spans="4:6">
      <c r="D195" s="87" t="s">
        <v>512</v>
      </c>
      <c r="E195" s="88">
        <v>1701230375</v>
      </c>
      <c r="F195" s="88">
        <v>889216.49</v>
      </c>
    </row>
    <row r="196" spans="4:6">
      <c r="D196" s="85" t="s">
        <v>513</v>
      </c>
      <c r="E196" s="86">
        <v>0</v>
      </c>
      <c r="F196" s="86">
        <v>2371112000</v>
      </c>
    </row>
    <row r="197" spans="4:6">
      <c r="D197" s="95" t="s">
        <v>514</v>
      </c>
      <c r="E197" s="88">
        <v>0</v>
      </c>
      <c r="F197" s="88">
        <v>2371112000</v>
      </c>
    </row>
    <row r="198" spans="4:6">
      <c r="D198" s="87" t="s">
        <v>515</v>
      </c>
      <c r="E198" s="88">
        <v>0</v>
      </c>
      <c r="F198" s="88">
        <v>2371112000</v>
      </c>
    </row>
    <row r="199" spans="4:6">
      <c r="D199" s="89" t="s">
        <v>297</v>
      </c>
      <c r="E199" s="90">
        <v>1342258153546</v>
      </c>
      <c r="F199" s="90">
        <v>104808457665.14001</v>
      </c>
    </row>
    <row r="201" spans="4:6">
      <c r="D201" s="91" t="s">
        <v>516</v>
      </c>
    </row>
    <row r="202" spans="4:6">
      <c r="D202" s="92" t="s">
        <v>517</v>
      </c>
    </row>
    <row r="203" spans="4:6">
      <c r="D203" s="91" t="s">
        <v>125</v>
      </c>
    </row>
  </sheetData>
  <mergeCells count="9">
    <mergeCell ref="D10:D11"/>
    <mergeCell ref="E10:E12"/>
    <mergeCell ref="F10:F12"/>
    <mergeCell ref="D2:F2"/>
    <mergeCell ref="D3:G3"/>
    <mergeCell ref="D4:G4"/>
    <mergeCell ref="D5:G5"/>
    <mergeCell ref="D7:G7"/>
    <mergeCell ref="D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1B1C-6D0B-4206-B10D-69B4824EEE60}">
  <dimension ref="C1:J357"/>
  <sheetViews>
    <sheetView showGridLines="0" workbookViewId="0">
      <selection activeCell="K11" sqref="K11"/>
    </sheetView>
  </sheetViews>
  <sheetFormatPr defaultColWidth="11.42578125" defaultRowHeight="15"/>
  <cols>
    <col min="1" max="2" width="11.42578125" style="2"/>
    <col min="3" max="3" width="58.28515625" style="2" bestFit="1" customWidth="1"/>
    <col min="4" max="4" width="21.7109375" style="2" customWidth="1"/>
    <col min="5" max="5" width="11.140625" style="2" customWidth="1"/>
    <col min="6" max="6" width="13.85546875" style="2" customWidth="1"/>
    <col min="7" max="7" width="13.28515625" style="2" bestFit="1" customWidth="1"/>
    <col min="8" max="8" width="11.7109375" style="2" bestFit="1" customWidth="1"/>
    <col min="9" max="16384" width="11.42578125" style="2"/>
  </cols>
  <sheetData>
    <row r="1" spans="3:8">
      <c r="C1" s="15"/>
      <c r="D1" s="15"/>
      <c r="E1" s="15"/>
      <c r="F1" s="15"/>
      <c r="G1" s="15"/>
    </row>
    <row r="2" spans="3:8">
      <c r="C2" s="511" t="s">
        <v>0</v>
      </c>
      <c r="D2" s="511"/>
      <c r="E2" s="511"/>
      <c r="F2" s="511"/>
      <c r="G2" s="511"/>
    </row>
    <row r="3" spans="3:8">
      <c r="C3" s="511" t="s">
        <v>1</v>
      </c>
      <c r="D3" s="511"/>
      <c r="E3" s="511"/>
      <c r="F3" s="511"/>
      <c r="G3" s="511"/>
    </row>
    <row r="4" spans="3:8">
      <c r="C4" s="512" t="s">
        <v>2</v>
      </c>
      <c r="D4" s="512"/>
      <c r="E4" s="512"/>
      <c r="F4" s="512"/>
      <c r="G4" s="512"/>
    </row>
    <row r="5" spans="3:8">
      <c r="C5" s="15"/>
      <c r="D5" s="15"/>
      <c r="E5" s="15"/>
      <c r="F5" s="15"/>
      <c r="G5" s="15"/>
    </row>
    <row r="6" spans="3:8" ht="15.75">
      <c r="C6" s="525" t="s">
        <v>518</v>
      </c>
      <c r="D6" s="525"/>
      <c r="E6" s="525"/>
      <c r="F6" s="525"/>
      <c r="G6" s="525"/>
      <c r="H6" s="525"/>
    </row>
    <row r="7" spans="3:8" ht="15.75">
      <c r="C7" s="514" t="s">
        <v>356</v>
      </c>
      <c r="D7" s="514"/>
      <c r="E7" s="514"/>
      <c r="F7" s="514"/>
      <c r="G7" s="514"/>
    </row>
    <row r="9" spans="3:8" ht="15.75" thickBot="1">
      <c r="D9" s="100"/>
    </row>
    <row r="10" spans="3:8">
      <c r="C10" s="515" t="s">
        <v>6</v>
      </c>
      <c r="D10" s="505" t="s">
        <v>357</v>
      </c>
      <c r="E10" s="518" t="s">
        <v>12</v>
      </c>
      <c r="F10" s="519"/>
      <c r="G10" s="522" t="s">
        <v>264</v>
      </c>
      <c r="H10" s="523"/>
    </row>
    <row r="11" spans="3:8">
      <c r="C11" s="516"/>
      <c r="D11" s="517"/>
      <c r="E11" s="520"/>
      <c r="F11" s="521"/>
      <c r="G11" s="520"/>
      <c r="H11" s="524"/>
    </row>
    <row r="12" spans="3:8">
      <c r="C12" s="110" t="s">
        <v>519</v>
      </c>
      <c r="D12" s="517"/>
      <c r="E12" s="111">
        <v>2025</v>
      </c>
      <c r="F12" s="112">
        <v>2026</v>
      </c>
      <c r="G12" s="111" t="s">
        <v>520</v>
      </c>
      <c r="H12" s="113" t="s">
        <v>44</v>
      </c>
    </row>
    <row r="13" spans="3:8">
      <c r="C13" s="114" t="s">
        <v>521</v>
      </c>
      <c r="D13" s="86">
        <v>9725666895</v>
      </c>
      <c r="E13" s="86">
        <v>385712577.95999998</v>
      </c>
      <c r="F13" s="86">
        <v>706489480.48000002</v>
      </c>
      <c r="G13" s="86">
        <f>F13-E13</f>
        <v>320776902.52000004</v>
      </c>
      <c r="H13" s="115">
        <f t="shared" ref="H13:H76" si="0">IFERROR(G13/E13,"0.0%")</f>
        <v>0.83164750347671046</v>
      </c>
    </row>
    <row r="14" spans="3:8">
      <c r="C14" s="85" t="s">
        <v>522</v>
      </c>
      <c r="D14" s="86">
        <v>1728965020</v>
      </c>
      <c r="E14" s="86">
        <v>60089103.939999998</v>
      </c>
      <c r="F14" s="86">
        <v>75469486.590000004</v>
      </c>
      <c r="G14" s="86">
        <f t="shared" ref="G14:G77" si="1">F14-E14</f>
        <v>15380382.650000006</v>
      </c>
      <c r="H14" s="109">
        <f t="shared" si="0"/>
        <v>0.25595959402818824</v>
      </c>
    </row>
    <row r="15" spans="3:8">
      <c r="C15" s="95" t="s">
        <v>272</v>
      </c>
      <c r="D15" s="88">
        <v>64305821</v>
      </c>
      <c r="E15" s="88"/>
      <c r="F15" s="88">
        <v>21251474.27</v>
      </c>
      <c r="G15" s="93">
        <f t="shared" si="1"/>
        <v>21251474.27</v>
      </c>
      <c r="H15" s="94" t="str">
        <f t="shared" si="0"/>
        <v>0.0%</v>
      </c>
    </row>
    <row r="16" spans="3:8">
      <c r="C16" s="95" t="s">
        <v>276</v>
      </c>
      <c r="D16" s="88">
        <v>137311858</v>
      </c>
      <c r="E16" s="88">
        <v>2065451.04</v>
      </c>
      <c r="F16" s="88">
        <v>998490.62</v>
      </c>
      <c r="G16" s="93">
        <f t="shared" si="1"/>
        <v>-1066960.42</v>
      </c>
      <c r="H16" s="94">
        <f t="shared" si="0"/>
        <v>-0.51657502372944164</v>
      </c>
    </row>
    <row r="17" spans="3:8">
      <c r="C17" s="95" t="s">
        <v>280</v>
      </c>
      <c r="D17" s="88">
        <v>1341421525</v>
      </c>
      <c r="E17" s="88">
        <v>58023652.899999999</v>
      </c>
      <c r="F17" s="88">
        <v>50164987.420000002</v>
      </c>
      <c r="G17" s="93">
        <f t="shared" si="1"/>
        <v>-7858665.4799999967</v>
      </c>
      <c r="H17" s="94">
        <f t="shared" si="0"/>
        <v>-0.1354389992223326</v>
      </c>
    </row>
    <row r="18" spans="3:8">
      <c r="C18" s="95" t="s">
        <v>287</v>
      </c>
      <c r="D18" s="88">
        <v>43866429</v>
      </c>
      <c r="E18" s="88">
        <v>0</v>
      </c>
      <c r="F18" s="88"/>
      <c r="G18" s="93">
        <f t="shared" si="1"/>
        <v>0</v>
      </c>
      <c r="H18" s="94" t="str">
        <f t="shared" si="0"/>
        <v>0.0%</v>
      </c>
    </row>
    <row r="19" spans="3:8">
      <c r="C19" s="95" t="s">
        <v>289</v>
      </c>
      <c r="D19" s="88"/>
      <c r="E19" s="88">
        <v>0</v>
      </c>
      <c r="F19" s="88"/>
      <c r="G19" s="93">
        <f t="shared" si="1"/>
        <v>0</v>
      </c>
      <c r="H19" s="94" t="str">
        <f t="shared" si="0"/>
        <v>0.0%</v>
      </c>
    </row>
    <row r="20" spans="3:8">
      <c r="C20" s="95" t="s">
        <v>290</v>
      </c>
      <c r="D20" s="88">
        <v>6069830</v>
      </c>
      <c r="E20" s="88"/>
      <c r="F20" s="88">
        <v>576671.48</v>
      </c>
      <c r="G20" s="93">
        <f t="shared" si="1"/>
        <v>576671.48</v>
      </c>
      <c r="H20" s="94" t="str">
        <f t="shared" si="0"/>
        <v>0.0%</v>
      </c>
    </row>
    <row r="21" spans="3:8">
      <c r="C21" s="95" t="s">
        <v>291</v>
      </c>
      <c r="D21" s="88">
        <v>0</v>
      </c>
      <c r="E21" s="88">
        <v>0</v>
      </c>
      <c r="F21" s="88">
        <v>0</v>
      </c>
      <c r="G21" s="93">
        <f t="shared" si="1"/>
        <v>0</v>
      </c>
      <c r="H21" s="94" t="str">
        <f t="shared" si="0"/>
        <v>0.0%</v>
      </c>
    </row>
    <row r="22" spans="3:8">
      <c r="C22" s="95" t="s">
        <v>292</v>
      </c>
      <c r="D22" s="88">
        <v>135989557</v>
      </c>
      <c r="E22" s="88"/>
      <c r="F22" s="88">
        <v>2477862.7999999998</v>
      </c>
      <c r="G22" s="93">
        <f t="shared" si="1"/>
        <v>2477862.7999999998</v>
      </c>
      <c r="H22" s="94" t="str">
        <f t="shared" si="0"/>
        <v>0.0%</v>
      </c>
    </row>
    <row r="23" spans="3:8">
      <c r="C23" s="85" t="s">
        <v>523</v>
      </c>
      <c r="D23" s="86">
        <v>3165794891</v>
      </c>
      <c r="E23" s="86">
        <v>92348456.790000007</v>
      </c>
      <c r="F23" s="86">
        <v>55573438.969999999</v>
      </c>
      <c r="G23" s="86">
        <f t="shared" si="1"/>
        <v>-36775017.820000008</v>
      </c>
      <c r="H23" s="109">
        <f t="shared" si="0"/>
        <v>-0.39822016629499551</v>
      </c>
    </row>
    <row r="24" spans="3:8">
      <c r="C24" s="95" t="s">
        <v>270</v>
      </c>
      <c r="D24" s="88">
        <v>63871818</v>
      </c>
      <c r="E24" s="88"/>
      <c r="F24" s="88">
        <v>5385076.1200000001</v>
      </c>
      <c r="G24" s="93">
        <f t="shared" si="1"/>
        <v>5385076.1200000001</v>
      </c>
      <c r="H24" s="94" t="str">
        <f t="shared" si="0"/>
        <v>0.0%</v>
      </c>
    </row>
    <row r="25" spans="3:8">
      <c r="C25" s="95" t="s">
        <v>272</v>
      </c>
      <c r="D25" s="88">
        <v>123562218</v>
      </c>
      <c r="E25" s="88"/>
      <c r="F25" s="88"/>
      <c r="G25" s="93">
        <f t="shared" si="1"/>
        <v>0</v>
      </c>
      <c r="H25" s="94" t="str">
        <f t="shared" si="0"/>
        <v>0.0%</v>
      </c>
    </row>
    <row r="26" spans="3:8">
      <c r="C26" s="95" t="s">
        <v>273</v>
      </c>
      <c r="D26" s="88"/>
      <c r="E26" s="88">
        <v>0</v>
      </c>
      <c r="F26" s="88">
        <v>0</v>
      </c>
      <c r="G26" s="93">
        <f t="shared" si="1"/>
        <v>0</v>
      </c>
      <c r="H26" s="94" t="str">
        <f t="shared" si="0"/>
        <v>0.0%</v>
      </c>
    </row>
    <row r="27" spans="3:8">
      <c r="C27" s="95" t="s">
        <v>280</v>
      </c>
      <c r="D27" s="88">
        <v>1795404755</v>
      </c>
      <c r="E27" s="88">
        <v>75031583.540000007</v>
      </c>
      <c r="F27" s="88">
        <v>22026550.84</v>
      </c>
      <c r="G27" s="93">
        <f t="shared" si="1"/>
        <v>-53005032.700000003</v>
      </c>
      <c r="H27" s="94">
        <f t="shared" si="0"/>
        <v>-0.70643627922023722</v>
      </c>
    </row>
    <row r="28" spans="3:8">
      <c r="C28" s="95" t="s">
        <v>283</v>
      </c>
      <c r="D28" s="88">
        <v>102647403</v>
      </c>
      <c r="E28" s="88">
        <v>0</v>
      </c>
      <c r="F28" s="88"/>
      <c r="G28" s="93">
        <f t="shared" si="1"/>
        <v>0</v>
      </c>
      <c r="H28" s="94" t="str">
        <f t="shared" si="0"/>
        <v>0.0%</v>
      </c>
    </row>
    <row r="29" spans="3:8">
      <c r="C29" s="95" t="s">
        <v>285</v>
      </c>
      <c r="D29" s="88"/>
      <c r="E29" s="88">
        <v>0</v>
      </c>
      <c r="F29" s="88"/>
      <c r="G29" s="93">
        <f t="shared" si="1"/>
        <v>0</v>
      </c>
      <c r="H29" s="94" t="str">
        <f t="shared" si="0"/>
        <v>0.0%</v>
      </c>
    </row>
    <row r="30" spans="3:8">
      <c r="C30" s="95" t="s">
        <v>287</v>
      </c>
      <c r="D30" s="88">
        <v>99095427</v>
      </c>
      <c r="E30" s="88">
        <v>12000000</v>
      </c>
      <c r="F30" s="88">
        <v>0</v>
      </c>
      <c r="G30" s="93">
        <f t="shared" si="1"/>
        <v>-12000000</v>
      </c>
      <c r="H30" s="94">
        <f t="shared" si="0"/>
        <v>-1</v>
      </c>
    </row>
    <row r="31" spans="3:8">
      <c r="C31" s="95" t="s">
        <v>289</v>
      </c>
      <c r="D31" s="88">
        <v>333449662</v>
      </c>
      <c r="E31" s="88">
        <v>2383888.3199999998</v>
      </c>
      <c r="F31" s="88">
        <v>0</v>
      </c>
      <c r="G31" s="93">
        <f t="shared" si="1"/>
        <v>-2383888.3199999998</v>
      </c>
      <c r="H31" s="94">
        <f t="shared" si="0"/>
        <v>-1</v>
      </c>
    </row>
    <row r="32" spans="3:8">
      <c r="C32" s="95" t="s">
        <v>290</v>
      </c>
      <c r="D32" s="88">
        <v>252812601</v>
      </c>
      <c r="E32" s="88">
        <v>0</v>
      </c>
      <c r="F32" s="88">
        <v>0</v>
      </c>
      <c r="G32" s="93">
        <f t="shared" si="1"/>
        <v>0</v>
      </c>
      <c r="H32" s="94" t="str">
        <f t="shared" si="0"/>
        <v>0.0%</v>
      </c>
    </row>
    <row r="33" spans="3:8">
      <c r="C33" s="95" t="s">
        <v>291</v>
      </c>
      <c r="D33" s="88">
        <v>57489800</v>
      </c>
      <c r="E33" s="88">
        <v>2932984.93</v>
      </c>
      <c r="F33" s="88">
        <v>0</v>
      </c>
      <c r="G33" s="93">
        <f t="shared" si="1"/>
        <v>-2932984.93</v>
      </c>
      <c r="H33" s="94">
        <f t="shared" si="0"/>
        <v>-1</v>
      </c>
    </row>
    <row r="34" spans="3:8">
      <c r="C34" s="95" t="s">
        <v>292</v>
      </c>
      <c r="D34" s="88">
        <v>337461207</v>
      </c>
      <c r="E34" s="88"/>
      <c r="F34" s="88">
        <v>28161812.010000002</v>
      </c>
      <c r="G34" s="93">
        <f t="shared" si="1"/>
        <v>28161812.010000002</v>
      </c>
      <c r="H34" s="94" t="str">
        <f t="shared" si="0"/>
        <v>0.0%</v>
      </c>
    </row>
    <row r="35" spans="3:8">
      <c r="C35" s="85" t="s">
        <v>524</v>
      </c>
      <c r="D35" s="86">
        <v>4730906984</v>
      </c>
      <c r="E35" s="86">
        <v>233275017.22999999</v>
      </c>
      <c r="F35" s="86">
        <v>575446554.91999996</v>
      </c>
      <c r="G35" s="86">
        <f t="shared" si="1"/>
        <v>342171537.68999994</v>
      </c>
      <c r="H35" s="109">
        <f t="shared" si="0"/>
        <v>1.4668160429397044</v>
      </c>
    </row>
    <row r="36" spans="3:8">
      <c r="C36" s="95" t="s">
        <v>270</v>
      </c>
      <c r="D36" s="88">
        <v>44378109</v>
      </c>
      <c r="E36" s="88">
        <v>0</v>
      </c>
      <c r="F36" s="88"/>
      <c r="G36" s="93">
        <f t="shared" si="1"/>
        <v>0</v>
      </c>
      <c r="H36" s="94" t="str">
        <f t="shared" si="0"/>
        <v>0.0%</v>
      </c>
    </row>
    <row r="37" spans="3:8">
      <c r="C37" s="95" t="s">
        <v>272</v>
      </c>
      <c r="D37" s="88">
        <v>57374730</v>
      </c>
      <c r="E37" s="88"/>
      <c r="F37" s="88">
        <v>2769678.17</v>
      </c>
      <c r="G37" s="93">
        <f t="shared" si="1"/>
        <v>2769678.17</v>
      </c>
      <c r="H37" s="94" t="str">
        <f t="shared" si="0"/>
        <v>0.0%</v>
      </c>
    </row>
    <row r="38" spans="3:8">
      <c r="C38" s="95" t="s">
        <v>273</v>
      </c>
      <c r="D38" s="88"/>
      <c r="E38" s="88"/>
      <c r="F38" s="88">
        <v>3499555.86</v>
      </c>
      <c r="G38" s="93">
        <f t="shared" si="1"/>
        <v>3499555.86</v>
      </c>
      <c r="H38" s="94" t="str">
        <f t="shared" si="0"/>
        <v>0.0%</v>
      </c>
    </row>
    <row r="39" spans="3:8">
      <c r="C39" s="95" t="s">
        <v>280</v>
      </c>
      <c r="D39" s="88">
        <v>3259066806</v>
      </c>
      <c r="E39" s="88">
        <v>125723490.73</v>
      </c>
      <c r="F39" s="88">
        <v>490643645.44</v>
      </c>
      <c r="G39" s="93">
        <f t="shared" si="1"/>
        <v>364920154.70999998</v>
      </c>
      <c r="H39" s="94">
        <f t="shared" si="0"/>
        <v>2.9025614273922091</v>
      </c>
    </row>
    <row r="40" spans="3:8">
      <c r="C40" s="95" t="s">
        <v>286</v>
      </c>
      <c r="D40" s="88"/>
      <c r="E40" s="88"/>
      <c r="F40" s="88">
        <v>0</v>
      </c>
      <c r="G40" s="93">
        <f t="shared" si="1"/>
        <v>0</v>
      </c>
      <c r="H40" s="94" t="str">
        <f t="shared" si="0"/>
        <v>0.0%</v>
      </c>
    </row>
    <row r="41" spans="3:8">
      <c r="C41" s="95" t="s">
        <v>287</v>
      </c>
      <c r="D41" s="88">
        <v>22089361</v>
      </c>
      <c r="E41" s="88"/>
      <c r="F41" s="88"/>
      <c r="G41" s="93">
        <f t="shared" si="1"/>
        <v>0</v>
      </c>
      <c r="H41" s="94" t="str">
        <f t="shared" si="0"/>
        <v>0.0%</v>
      </c>
    </row>
    <row r="42" spans="3:8">
      <c r="C42" s="95" t="s">
        <v>289</v>
      </c>
      <c r="D42" s="88">
        <v>250000000</v>
      </c>
      <c r="E42" s="88"/>
      <c r="F42" s="88">
        <v>0</v>
      </c>
      <c r="G42" s="93">
        <f t="shared" si="1"/>
        <v>0</v>
      </c>
      <c r="H42" s="94" t="str">
        <f t="shared" si="0"/>
        <v>0.0%</v>
      </c>
    </row>
    <row r="43" spans="3:8">
      <c r="C43" s="95" t="s">
        <v>290</v>
      </c>
      <c r="D43" s="88">
        <v>347043424</v>
      </c>
      <c r="E43" s="88">
        <v>22765106.84</v>
      </c>
      <c r="F43" s="88"/>
      <c r="G43" s="93">
        <f t="shared" si="1"/>
        <v>-22765106.84</v>
      </c>
      <c r="H43" s="94">
        <f t="shared" si="0"/>
        <v>-1</v>
      </c>
    </row>
    <row r="44" spans="3:8">
      <c r="C44" s="95" t="s">
        <v>291</v>
      </c>
      <c r="D44" s="88">
        <v>162488155</v>
      </c>
      <c r="E44" s="88">
        <v>62333235.509999998</v>
      </c>
      <c r="F44" s="88">
        <v>15289058.48</v>
      </c>
      <c r="G44" s="93">
        <f t="shared" si="1"/>
        <v>-47044177.030000001</v>
      </c>
      <c r="H44" s="94">
        <f t="shared" si="0"/>
        <v>-0.75472060202061542</v>
      </c>
    </row>
    <row r="45" spans="3:8">
      <c r="C45" s="95" t="s">
        <v>292</v>
      </c>
      <c r="D45" s="88">
        <v>388466399</v>
      </c>
      <c r="E45" s="88">
        <v>22453184.149999999</v>
      </c>
      <c r="F45" s="88">
        <v>63244616.969999999</v>
      </c>
      <c r="G45" s="93">
        <f t="shared" si="1"/>
        <v>40791432.82</v>
      </c>
      <c r="H45" s="94">
        <f t="shared" si="0"/>
        <v>1.8167326534842498</v>
      </c>
    </row>
    <row r="46" spans="3:8">
      <c r="C46" s="95" t="s">
        <v>293</v>
      </c>
      <c r="D46" s="88">
        <v>200000000</v>
      </c>
      <c r="E46" s="88"/>
      <c r="F46" s="88"/>
      <c r="G46" s="93">
        <f t="shared" si="1"/>
        <v>0</v>
      </c>
      <c r="H46" s="94" t="str">
        <f t="shared" si="0"/>
        <v>0.0%</v>
      </c>
    </row>
    <row r="47" spans="3:8">
      <c r="C47" s="85" t="s">
        <v>525</v>
      </c>
      <c r="D47" s="86">
        <v>100000000</v>
      </c>
      <c r="E47" s="86">
        <v>0</v>
      </c>
      <c r="F47" s="86"/>
      <c r="G47" s="86">
        <f t="shared" si="1"/>
        <v>0</v>
      </c>
      <c r="H47" s="109" t="str">
        <f t="shared" si="0"/>
        <v>0.0%</v>
      </c>
    </row>
    <row r="48" spans="3:8">
      <c r="C48" s="95" t="s">
        <v>273</v>
      </c>
      <c r="D48" s="88"/>
      <c r="E48" s="88"/>
      <c r="F48" s="88"/>
      <c r="G48" s="93">
        <f t="shared" si="1"/>
        <v>0</v>
      </c>
      <c r="H48" s="94" t="str">
        <f t="shared" si="0"/>
        <v>0.0%</v>
      </c>
    </row>
    <row r="49" spans="3:8">
      <c r="C49" s="95" t="s">
        <v>276</v>
      </c>
      <c r="D49" s="88">
        <v>100000000</v>
      </c>
      <c r="E49" s="88">
        <v>0</v>
      </c>
      <c r="F49" s="88"/>
      <c r="G49" s="93">
        <f t="shared" si="1"/>
        <v>0</v>
      </c>
      <c r="H49" s="94" t="str">
        <f t="shared" si="0"/>
        <v>0.0%</v>
      </c>
    </row>
    <row r="50" spans="3:8">
      <c r="C50" s="95" t="s">
        <v>280</v>
      </c>
      <c r="D50" s="88"/>
      <c r="E50" s="88">
        <v>0</v>
      </c>
      <c r="F50" s="88"/>
      <c r="G50" s="93">
        <f t="shared" si="1"/>
        <v>0</v>
      </c>
      <c r="H50" s="94" t="str">
        <f t="shared" si="0"/>
        <v>0.0%</v>
      </c>
    </row>
    <row r="51" spans="3:8">
      <c r="C51" s="114" t="s">
        <v>526</v>
      </c>
      <c r="D51" s="86">
        <v>3270360319</v>
      </c>
      <c r="E51" s="86">
        <v>357060268.88999993</v>
      </c>
      <c r="F51" s="86">
        <v>367429064.68999994</v>
      </c>
      <c r="G51" s="86">
        <f t="shared" si="1"/>
        <v>10368795.800000012</v>
      </c>
      <c r="H51" s="115">
        <f t="shared" si="0"/>
        <v>2.9039343504203605E-2</v>
      </c>
    </row>
    <row r="52" spans="3:8">
      <c r="C52" s="85" t="s">
        <v>527</v>
      </c>
      <c r="D52" s="86">
        <v>1902986790</v>
      </c>
      <c r="E52" s="86">
        <v>56851997.039999999</v>
      </c>
      <c r="F52" s="86">
        <v>254781771.45000002</v>
      </c>
      <c r="G52" s="86">
        <f t="shared" si="1"/>
        <v>197929774.41000003</v>
      </c>
      <c r="H52" s="109">
        <f t="shared" si="0"/>
        <v>3.4814920269333784</v>
      </c>
    </row>
    <row r="53" spans="3:8">
      <c r="C53" s="95" t="s">
        <v>272</v>
      </c>
      <c r="D53" s="88">
        <v>84031059</v>
      </c>
      <c r="E53" s="88"/>
      <c r="F53" s="88"/>
      <c r="G53" s="93">
        <f t="shared" si="1"/>
        <v>0</v>
      </c>
      <c r="H53" s="94" t="str">
        <f t="shared" si="0"/>
        <v>0.0%</v>
      </c>
    </row>
    <row r="54" spans="3:8">
      <c r="C54" s="95" t="s">
        <v>273</v>
      </c>
      <c r="D54" s="88"/>
      <c r="E54" s="88"/>
      <c r="F54" s="88">
        <v>0</v>
      </c>
      <c r="G54" s="93">
        <f t="shared" si="1"/>
        <v>0</v>
      </c>
      <c r="H54" s="94" t="str">
        <f t="shared" si="0"/>
        <v>0.0%</v>
      </c>
    </row>
    <row r="55" spans="3:8">
      <c r="C55" s="95" t="s">
        <v>280</v>
      </c>
      <c r="D55" s="88">
        <v>1245262151</v>
      </c>
      <c r="E55" s="88">
        <v>17651997.039999999</v>
      </c>
      <c r="F55" s="88">
        <v>161926786.30000001</v>
      </c>
      <c r="G55" s="93">
        <f t="shared" si="1"/>
        <v>144274789.26000002</v>
      </c>
      <c r="H55" s="94">
        <f t="shared" si="0"/>
        <v>8.1732842427442431</v>
      </c>
    </row>
    <row r="56" spans="3:8">
      <c r="C56" s="95" t="s">
        <v>287</v>
      </c>
      <c r="D56" s="88">
        <v>229785196</v>
      </c>
      <c r="E56" s="88">
        <v>39200000</v>
      </c>
      <c r="F56" s="88"/>
      <c r="G56" s="93">
        <f t="shared" si="1"/>
        <v>-39200000</v>
      </c>
      <c r="H56" s="94">
        <f t="shared" si="0"/>
        <v>-1</v>
      </c>
    </row>
    <row r="57" spans="3:8">
      <c r="C57" s="95" t="s">
        <v>289</v>
      </c>
      <c r="D57" s="88"/>
      <c r="E57" s="88"/>
      <c r="F57" s="88"/>
      <c r="G57" s="93">
        <f t="shared" si="1"/>
        <v>0</v>
      </c>
      <c r="H57" s="94" t="str">
        <f t="shared" si="0"/>
        <v>0.0%</v>
      </c>
    </row>
    <row r="58" spans="3:8">
      <c r="C58" s="95" t="s">
        <v>290</v>
      </c>
      <c r="D58" s="88">
        <v>119079128</v>
      </c>
      <c r="E58" s="88">
        <v>0</v>
      </c>
      <c r="F58" s="88">
        <v>27311708.34</v>
      </c>
      <c r="G58" s="93">
        <f t="shared" si="1"/>
        <v>27311708.34</v>
      </c>
      <c r="H58" s="94" t="str">
        <f t="shared" si="0"/>
        <v>0.0%</v>
      </c>
    </row>
    <row r="59" spans="3:8">
      <c r="C59" s="95" t="s">
        <v>291</v>
      </c>
      <c r="D59" s="88">
        <v>75068363</v>
      </c>
      <c r="E59" s="88">
        <v>0</v>
      </c>
      <c r="F59" s="88">
        <v>3492348.49</v>
      </c>
      <c r="G59" s="93">
        <f t="shared" si="1"/>
        <v>3492348.49</v>
      </c>
      <c r="H59" s="94" t="str">
        <f t="shared" si="0"/>
        <v>0.0%</v>
      </c>
    </row>
    <row r="60" spans="3:8">
      <c r="C60" s="95" t="s">
        <v>292</v>
      </c>
      <c r="D60" s="88">
        <v>148760893</v>
      </c>
      <c r="E60" s="88"/>
      <c r="F60" s="88">
        <v>62050928.32</v>
      </c>
      <c r="G60" s="93">
        <f t="shared" si="1"/>
        <v>62050928.32</v>
      </c>
      <c r="H60" s="94" t="str">
        <f t="shared" si="0"/>
        <v>0.0%</v>
      </c>
    </row>
    <row r="61" spans="3:8">
      <c r="C61" s="95" t="s">
        <v>293</v>
      </c>
      <c r="D61" s="88">
        <v>1000000</v>
      </c>
      <c r="E61" s="88"/>
      <c r="F61" s="88"/>
      <c r="G61" s="93">
        <f t="shared" si="1"/>
        <v>0</v>
      </c>
      <c r="H61" s="94" t="str">
        <f t="shared" si="0"/>
        <v>0.0%</v>
      </c>
    </row>
    <row r="62" spans="3:8">
      <c r="C62" s="85" t="s">
        <v>528</v>
      </c>
      <c r="D62" s="86">
        <v>697956452</v>
      </c>
      <c r="E62" s="86">
        <v>237079669.72999999</v>
      </c>
      <c r="F62" s="86">
        <v>27427794.549999997</v>
      </c>
      <c r="G62" s="86">
        <f t="shared" si="1"/>
        <v>-209651875.18000001</v>
      </c>
      <c r="H62" s="109">
        <f t="shared" si="0"/>
        <v>-0.88430979939681742</v>
      </c>
    </row>
    <row r="63" spans="3:8">
      <c r="C63" s="95" t="s">
        <v>272</v>
      </c>
      <c r="D63" s="88"/>
      <c r="E63" s="88"/>
      <c r="F63" s="88">
        <v>0</v>
      </c>
      <c r="G63" s="93">
        <f t="shared" si="1"/>
        <v>0</v>
      </c>
      <c r="H63" s="94" t="str">
        <f t="shared" si="0"/>
        <v>0.0%</v>
      </c>
    </row>
    <row r="64" spans="3:8">
      <c r="C64" s="95" t="s">
        <v>273</v>
      </c>
      <c r="D64" s="88"/>
      <c r="E64" s="88"/>
      <c r="F64" s="88"/>
      <c r="G64" s="93">
        <f t="shared" si="1"/>
        <v>0</v>
      </c>
      <c r="H64" s="94" t="str">
        <f t="shared" si="0"/>
        <v>0.0%</v>
      </c>
    </row>
    <row r="65" spans="3:8">
      <c r="C65" s="95" t="s">
        <v>280</v>
      </c>
      <c r="D65" s="88">
        <v>363303217</v>
      </c>
      <c r="E65" s="88">
        <v>237079669.72999999</v>
      </c>
      <c r="F65" s="88">
        <v>10418205</v>
      </c>
      <c r="G65" s="93">
        <f t="shared" si="1"/>
        <v>-226661464.72999999</v>
      </c>
      <c r="H65" s="94">
        <f t="shared" si="0"/>
        <v>-0.95605610125969531</v>
      </c>
    </row>
    <row r="66" spans="3:8">
      <c r="C66" s="95" t="s">
        <v>287</v>
      </c>
      <c r="D66" s="88">
        <v>231053125</v>
      </c>
      <c r="E66" s="88">
        <v>0</v>
      </c>
      <c r="F66" s="88">
        <v>7044975.6799999997</v>
      </c>
      <c r="G66" s="93">
        <f t="shared" si="1"/>
        <v>7044975.6799999997</v>
      </c>
      <c r="H66" s="94" t="str">
        <f t="shared" si="0"/>
        <v>0.0%</v>
      </c>
    </row>
    <row r="67" spans="3:8">
      <c r="C67" s="95" t="s">
        <v>291</v>
      </c>
      <c r="D67" s="88"/>
      <c r="E67" s="88"/>
      <c r="F67" s="88">
        <v>0</v>
      </c>
      <c r="G67" s="93">
        <f t="shared" si="1"/>
        <v>0</v>
      </c>
      <c r="H67" s="94" t="str">
        <f t="shared" si="0"/>
        <v>0.0%</v>
      </c>
    </row>
    <row r="68" spans="3:8">
      <c r="C68" s="95" t="s">
        <v>292</v>
      </c>
      <c r="D68" s="88">
        <v>103600110</v>
      </c>
      <c r="E68" s="88"/>
      <c r="F68" s="88">
        <v>9964613.8699999992</v>
      </c>
      <c r="G68" s="93">
        <f t="shared" si="1"/>
        <v>9964613.8699999992</v>
      </c>
      <c r="H68" s="94" t="str">
        <f t="shared" si="0"/>
        <v>0.0%</v>
      </c>
    </row>
    <row r="69" spans="3:8">
      <c r="C69" s="85" t="s">
        <v>529</v>
      </c>
      <c r="D69" s="86">
        <v>669417077</v>
      </c>
      <c r="E69" s="86">
        <v>63128602.120000005</v>
      </c>
      <c r="F69" s="86">
        <v>85219498.689999998</v>
      </c>
      <c r="G69" s="86">
        <f t="shared" si="1"/>
        <v>22090896.569999993</v>
      </c>
      <c r="H69" s="109">
        <f t="shared" si="0"/>
        <v>0.34993482871690729</v>
      </c>
    </row>
    <row r="70" spans="3:8">
      <c r="C70" s="95" t="s">
        <v>270</v>
      </c>
      <c r="D70" s="88"/>
      <c r="E70" s="88">
        <v>11439789.09</v>
      </c>
      <c r="F70" s="88">
        <v>43317624.909999996</v>
      </c>
      <c r="G70" s="93">
        <f t="shared" si="1"/>
        <v>31877835.819999997</v>
      </c>
      <c r="H70" s="94">
        <f t="shared" si="0"/>
        <v>2.7865754839716188</v>
      </c>
    </row>
    <row r="71" spans="3:8">
      <c r="C71" s="95" t="s">
        <v>273</v>
      </c>
      <c r="D71" s="88"/>
      <c r="E71" s="88"/>
      <c r="F71" s="88"/>
      <c r="G71" s="93">
        <f t="shared" si="1"/>
        <v>0</v>
      </c>
      <c r="H71" s="94" t="str">
        <f t="shared" si="0"/>
        <v>0.0%</v>
      </c>
    </row>
    <row r="72" spans="3:8">
      <c r="C72" s="95" t="s">
        <v>280</v>
      </c>
      <c r="D72" s="88">
        <v>324709450</v>
      </c>
      <c r="E72" s="88">
        <v>42036848.579999998</v>
      </c>
      <c r="F72" s="88">
        <v>36979971.939999998</v>
      </c>
      <c r="G72" s="93">
        <f t="shared" si="1"/>
        <v>-5056876.6400000006</v>
      </c>
      <c r="H72" s="94">
        <f t="shared" si="0"/>
        <v>-0.12029628316157664</v>
      </c>
    </row>
    <row r="73" spans="3:8">
      <c r="C73" s="95" t="s">
        <v>286</v>
      </c>
      <c r="D73" s="88">
        <v>161617278</v>
      </c>
      <c r="E73" s="88">
        <v>0</v>
      </c>
      <c r="F73" s="88">
        <v>0</v>
      </c>
      <c r="G73" s="93">
        <f t="shared" si="1"/>
        <v>0</v>
      </c>
      <c r="H73" s="94" t="str">
        <f t="shared" si="0"/>
        <v>0.0%</v>
      </c>
    </row>
    <row r="74" spans="3:8">
      <c r="C74" s="95" t="s">
        <v>287</v>
      </c>
      <c r="D74" s="88">
        <v>70588415</v>
      </c>
      <c r="E74" s="88">
        <v>0</v>
      </c>
      <c r="F74" s="88"/>
      <c r="G74" s="93">
        <f t="shared" si="1"/>
        <v>0</v>
      </c>
      <c r="H74" s="94" t="str">
        <f t="shared" si="0"/>
        <v>0.0%</v>
      </c>
    </row>
    <row r="75" spans="3:8">
      <c r="C75" s="95" t="s">
        <v>289</v>
      </c>
      <c r="D75" s="88">
        <v>117414</v>
      </c>
      <c r="E75" s="88">
        <v>3565819.34</v>
      </c>
      <c r="F75" s="88">
        <v>0</v>
      </c>
      <c r="G75" s="93">
        <f t="shared" si="1"/>
        <v>-3565819.34</v>
      </c>
      <c r="H75" s="94">
        <f t="shared" si="0"/>
        <v>-1</v>
      </c>
    </row>
    <row r="76" spans="3:8">
      <c r="C76" s="95" t="s">
        <v>291</v>
      </c>
      <c r="D76" s="88">
        <v>32037047</v>
      </c>
      <c r="E76" s="88">
        <v>6086145.1100000003</v>
      </c>
      <c r="F76" s="88">
        <v>0</v>
      </c>
      <c r="G76" s="93">
        <f t="shared" si="1"/>
        <v>-6086145.1100000003</v>
      </c>
      <c r="H76" s="94">
        <f t="shared" si="0"/>
        <v>-1</v>
      </c>
    </row>
    <row r="77" spans="3:8">
      <c r="C77" s="95" t="s">
        <v>292</v>
      </c>
      <c r="D77" s="88">
        <v>80347473</v>
      </c>
      <c r="E77" s="88"/>
      <c r="F77" s="88">
        <v>4921901.84</v>
      </c>
      <c r="G77" s="93">
        <f t="shared" si="1"/>
        <v>4921901.84</v>
      </c>
      <c r="H77" s="94" t="str">
        <f t="shared" ref="H77:H140" si="2">IFERROR(G77/E77,"0.0%")</f>
        <v>0.0%</v>
      </c>
    </row>
    <row r="78" spans="3:8">
      <c r="C78" s="114" t="s">
        <v>530</v>
      </c>
      <c r="D78" s="86">
        <v>5698034557</v>
      </c>
      <c r="E78" s="86">
        <v>393321619.20000005</v>
      </c>
      <c r="F78" s="86">
        <v>360602265.43000001</v>
      </c>
      <c r="G78" s="86">
        <f t="shared" ref="G78:G141" si="3">F78-E78</f>
        <v>-32719353.770000041</v>
      </c>
      <c r="H78" s="115">
        <f t="shared" si="2"/>
        <v>-8.3187275178389267E-2</v>
      </c>
    </row>
    <row r="79" spans="3:8">
      <c r="C79" s="85" t="s">
        <v>531</v>
      </c>
      <c r="D79" s="86">
        <v>3319558086</v>
      </c>
      <c r="E79" s="86">
        <v>172276066.17000002</v>
      </c>
      <c r="F79" s="86">
        <v>176255730.70000002</v>
      </c>
      <c r="G79" s="86">
        <f t="shared" si="3"/>
        <v>3979664.5300000012</v>
      </c>
      <c r="H79" s="109">
        <f t="shared" si="2"/>
        <v>2.3100507333809878E-2</v>
      </c>
    </row>
    <row r="80" spans="3:8">
      <c r="C80" s="95" t="s">
        <v>272</v>
      </c>
      <c r="D80" s="88">
        <v>0</v>
      </c>
      <c r="E80" s="88"/>
      <c r="F80" s="88">
        <v>1609182.91</v>
      </c>
      <c r="G80" s="93">
        <f t="shared" si="3"/>
        <v>1609182.91</v>
      </c>
      <c r="H80" s="94" t="str">
        <f t="shared" si="2"/>
        <v>0.0%</v>
      </c>
    </row>
    <row r="81" spans="3:8">
      <c r="C81" s="95" t="s">
        <v>273</v>
      </c>
      <c r="D81" s="88"/>
      <c r="E81" s="88">
        <v>0</v>
      </c>
      <c r="F81" s="88"/>
      <c r="G81" s="93">
        <f t="shared" si="3"/>
        <v>0</v>
      </c>
      <c r="H81" s="94" t="str">
        <f t="shared" si="2"/>
        <v>0.0%</v>
      </c>
    </row>
    <row r="82" spans="3:8">
      <c r="C82" s="95" t="s">
        <v>280</v>
      </c>
      <c r="D82" s="88">
        <v>1275182880</v>
      </c>
      <c r="E82" s="88">
        <v>109895632.77</v>
      </c>
      <c r="F82" s="88"/>
      <c r="G82" s="93">
        <f t="shared" si="3"/>
        <v>-109895632.77</v>
      </c>
      <c r="H82" s="94">
        <f t="shared" si="2"/>
        <v>-1</v>
      </c>
    </row>
    <row r="83" spans="3:8">
      <c r="C83" s="95" t="s">
        <v>286</v>
      </c>
      <c r="D83" s="88">
        <v>96929844</v>
      </c>
      <c r="E83" s="88"/>
      <c r="F83" s="88"/>
      <c r="G83" s="93">
        <f t="shared" si="3"/>
        <v>0</v>
      </c>
      <c r="H83" s="94" t="str">
        <f t="shared" si="2"/>
        <v>0.0%</v>
      </c>
    </row>
    <row r="84" spans="3:8">
      <c r="C84" s="95" t="s">
        <v>287</v>
      </c>
      <c r="D84" s="88">
        <v>194219989</v>
      </c>
      <c r="E84" s="88">
        <v>5000000</v>
      </c>
      <c r="F84" s="88">
        <v>6811699.2699999996</v>
      </c>
      <c r="G84" s="93">
        <f t="shared" si="3"/>
        <v>1811699.2699999996</v>
      </c>
      <c r="H84" s="94">
        <f t="shared" si="2"/>
        <v>0.36233985399999991</v>
      </c>
    </row>
    <row r="85" spans="3:8">
      <c r="C85" s="95" t="s">
        <v>289</v>
      </c>
      <c r="D85" s="88">
        <v>815426896</v>
      </c>
      <c r="E85" s="88">
        <v>0</v>
      </c>
      <c r="F85" s="88">
        <v>139900000.18000001</v>
      </c>
      <c r="G85" s="93">
        <f t="shared" si="3"/>
        <v>139900000.18000001</v>
      </c>
      <c r="H85" s="94" t="str">
        <f t="shared" si="2"/>
        <v>0.0%</v>
      </c>
    </row>
    <row r="86" spans="3:8">
      <c r="C86" s="95" t="s">
        <v>290</v>
      </c>
      <c r="D86" s="88">
        <v>755258653</v>
      </c>
      <c r="E86" s="88">
        <v>52866522.07</v>
      </c>
      <c r="F86" s="88">
        <v>1414967.6</v>
      </c>
      <c r="G86" s="93">
        <f t="shared" si="3"/>
        <v>-51451554.469999999</v>
      </c>
      <c r="H86" s="94">
        <f t="shared" si="2"/>
        <v>-0.97323509199023051</v>
      </c>
    </row>
    <row r="87" spans="3:8">
      <c r="C87" s="95" t="s">
        <v>291</v>
      </c>
      <c r="D87" s="88">
        <v>0</v>
      </c>
      <c r="E87" s="88">
        <v>2995401.4</v>
      </c>
      <c r="F87" s="88"/>
      <c r="G87" s="93">
        <f t="shared" si="3"/>
        <v>-2995401.4</v>
      </c>
      <c r="H87" s="94">
        <f t="shared" si="2"/>
        <v>-1</v>
      </c>
    </row>
    <row r="88" spans="3:8">
      <c r="C88" s="95" t="s">
        <v>292</v>
      </c>
      <c r="D88" s="88">
        <v>182539824</v>
      </c>
      <c r="E88" s="88">
        <v>1518509.93</v>
      </c>
      <c r="F88" s="88">
        <v>26519880.739999998</v>
      </c>
      <c r="G88" s="93">
        <f t="shared" si="3"/>
        <v>25001370.809999999</v>
      </c>
      <c r="H88" s="94">
        <f t="shared" si="2"/>
        <v>16.464410482979194</v>
      </c>
    </row>
    <row r="89" spans="3:8">
      <c r="C89" s="85" t="s">
        <v>532</v>
      </c>
      <c r="D89" s="86">
        <v>615439823</v>
      </c>
      <c r="E89" s="86">
        <v>107568896.53000002</v>
      </c>
      <c r="F89" s="86">
        <v>58307834.829999998</v>
      </c>
      <c r="G89" s="86">
        <f t="shared" si="3"/>
        <v>-49261061.700000018</v>
      </c>
      <c r="H89" s="109">
        <f t="shared" si="2"/>
        <v>-0.45794893588279528</v>
      </c>
    </row>
    <row r="90" spans="3:8">
      <c r="C90" s="95" t="s">
        <v>272</v>
      </c>
      <c r="D90" s="88"/>
      <c r="E90" s="88"/>
      <c r="F90" s="88">
        <v>0</v>
      </c>
      <c r="G90" s="93">
        <f t="shared" si="3"/>
        <v>0</v>
      </c>
      <c r="H90" s="94" t="str">
        <f t="shared" si="2"/>
        <v>0.0%</v>
      </c>
    </row>
    <row r="91" spans="3:8">
      <c r="C91" s="95" t="s">
        <v>273</v>
      </c>
      <c r="D91" s="88">
        <v>17799510</v>
      </c>
      <c r="E91" s="88"/>
      <c r="F91" s="88"/>
      <c r="G91" s="93">
        <f t="shared" si="3"/>
        <v>0</v>
      </c>
      <c r="H91" s="94" t="str">
        <f t="shared" si="2"/>
        <v>0.0%</v>
      </c>
    </row>
    <row r="92" spans="3:8">
      <c r="C92" s="95" t="s">
        <v>280</v>
      </c>
      <c r="D92" s="88">
        <v>281374671</v>
      </c>
      <c r="E92" s="88">
        <v>73487804.290000007</v>
      </c>
      <c r="F92" s="88">
        <v>58307834.829999998</v>
      </c>
      <c r="G92" s="93">
        <f t="shared" si="3"/>
        <v>-15179969.460000008</v>
      </c>
      <c r="H92" s="94">
        <f t="shared" si="2"/>
        <v>-0.20656447156995345</v>
      </c>
    </row>
    <row r="93" spans="3:8">
      <c r="C93" s="95" t="s">
        <v>283</v>
      </c>
      <c r="D93" s="88">
        <v>19453332</v>
      </c>
      <c r="E93" s="88">
        <v>1704813.26</v>
      </c>
      <c r="F93" s="88"/>
      <c r="G93" s="93">
        <f t="shared" si="3"/>
        <v>-1704813.26</v>
      </c>
      <c r="H93" s="94">
        <f t="shared" si="2"/>
        <v>-1</v>
      </c>
    </row>
    <row r="94" spans="3:8">
      <c r="C94" s="95" t="s">
        <v>286</v>
      </c>
      <c r="D94" s="88">
        <v>6957845</v>
      </c>
      <c r="E94" s="88">
        <v>0</v>
      </c>
      <c r="F94" s="88"/>
      <c r="G94" s="93">
        <f t="shared" si="3"/>
        <v>0</v>
      </c>
      <c r="H94" s="94" t="str">
        <f t="shared" si="2"/>
        <v>0.0%</v>
      </c>
    </row>
    <row r="95" spans="3:8">
      <c r="C95" s="95" t="s">
        <v>287</v>
      </c>
      <c r="D95" s="88">
        <v>147537351</v>
      </c>
      <c r="E95" s="88">
        <v>32376278.98</v>
      </c>
      <c r="F95" s="88">
        <v>0</v>
      </c>
      <c r="G95" s="93">
        <f t="shared" si="3"/>
        <v>-32376278.98</v>
      </c>
      <c r="H95" s="94">
        <f t="shared" si="2"/>
        <v>-1</v>
      </c>
    </row>
    <row r="96" spans="3:8">
      <c r="C96" s="95" t="s">
        <v>289</v>
      </c>
      <c r="D96" s="88">
        <v>7203181</v>
      </c>
      <c r="E96" s="88"/>
      <c r="F96" s="88"/>
      <c r="G96" s="93">
        <f t="shared" si="3"/>
        <v>0</v>
      </c>
      <c r="H96" s="94" t="str">
        <f t="shared" si="2"/>
        <v>0.0%</v>
      </c>
    </row>
    <row r="97" spans="3:8">
      <c r="C97" s="95" t="s">
        <v>291</v>
      </c>
      <c r="D97" s="88"/>
      <c r="E97" s="88"/>
      <c r="F97" s="88"/>
      <c r="G97" s="93">
        <f t="shared" si="3"/>
        <v>0</v>
      </c>
      <c r="H97" s="94" t="str">
        <f t="shared" si="2"/>
        <v>0.0%</v>
      </c>
    </row>
    <row r="98" spans="3:8">
      <c r="C98" s="95" t="s">
        <v>292</v>
      </c>
      <c r="D98" s="88">
        <v>135113933</v>
      </c>
      <c r="E98" s="88">
        <v>0</v>
      </c>
      <c r="F98" s="88">
        <v>0</v>
      </c>
      <c r="G98" s="93">
        <f t="shared" si="3"/>
        <v>0</v>
      </c>
      <c r="H98" s="94" t="str">
        <f t="shared" si="2"/>
        <v>0.0%</v>
      </c>
    </row>
    <row r="99" spans="3:8">
      <c r="C99" s="85" t="s">
        <v>533</v>
      </c>
      <c r="D99" s="86">
        <v>554717737</v>
      </c>
      <c r="E99" s="86">
        <v>35452891.439999998</v>
      </c>
      <c r="F99" s="86">
        <v>74597155.020000011</v>
      </c>
      <c r="G99" s="86">
        <f t="shared" si="3"/>
        <v>39144263.580000013</v>
      </c>
      <c r="H99" s="109">
        <f t="shared" si="2"/>
        <v>1.1041204818582215</v>
      </c>
    </row>
    <row r="100" spans="3:8">
      <c r="C100" s="95" t="s">
        <v>270</v>
      </c>
      <c r="D100" s="88"/>
      <c r="E100" s="88"/>
      <c r="F100" s="88"/>
      <c r="G100" s="93">
        <f t="shared" si="3"/>
        <v>0</v>
      </c>
      <c r="H100" s="94" t="str">
        <f t="shared" si="2"/>
        <v>0.0%</v>
      </c>
    </row>
    <row r="101" spans="3:8">
      <c r="C101" s="95" t="s">
        <v>272</v>
      </c>
      <c r="D101" s="88"/>
      <c r="E101" s="88"/>
      <c r="F101" s="88">
        <v>0</v>
      </c>
      <c r="G101" s="93">
        <f t="shared" si="3"/>
        <v>0</v>
      </c>
      <c r="H101" s="94" t="str">
        <f t="shared" si="2"/>
        <v>0.0%</v>
      </c>
    </row>
    <row r="102" spans="3:8">
      <c r="C102" s="95" t="s">
        <v>273</v>
      </c>
      <c r="D102" s="88"/>
      <c r="E102" s="88"/>
      <c r="F102" s="88">
        <v>0</v>
      </c>
      <c r="G102" s="93">
        <f t="shared" si="3"/>
        <v>0</v>
      </c>
      <c r="H102" s="94" t="str">
        <f t="shared" si="2"/>
        <v>0.0%</v>
      </c>
    </row>
    <row r="103" spans="3:8">
      <c r="C103" s="95" t="s">
        <v>280</v>
      </c>
      <c r="D103" s="88">
        <v>423853680</v>
      </c>
      <c r="E103" s="88">
        <v>35452891.439999998</v>
      </c>
      <c r="F103" s="88">
        <v>65881394.380000003</v>
      </c>
      <c r="G103" s="93">
        <f t="shared" si="3"/>
        <v>30428502.940000005</v>
      </c>
      <c r="H103" s="94">
        <f t="shared" si="2"/>
        <v>0.85827986672107692</v>
      </c>
    </row>
    <row r="104" spans="3:8">
      <c r="C104" s="95" t="s">
        <v>283</v>
      </c>
      <c r="D104" s="88"/>
      <c r="E104" s="88"/>
      <c r="F104" s="88">
        <v>0</v>
      </c>
      <c r="G104" s="93">
        <f t="shared" si="3"/>
        <v>0</v>
      </c>
      <c r="H104" s="94" t="str">
        <f t="shared" si="2"/>
        <v>0.0%</v>
      </c>
    </row>
    <row r="105" spans="3:8">
      <c r="C105" s="95" t="s">
        <v>287</v>
      </c>
      <c r="D105" s="88">
        <v>37157844</v>
      </c>
      <c r="E105" s="88">
        <v>0</v>
      </c>
      <c r="F105" s="88"/>
      <c r="G105" s="93">
        <f t="shared" si="3"/>
        <v>0</v>
      </c>
      <c r="H105" s="94" t="str">
        <f t="shared" si="2"/>
        <v>0.0%</v>
      </c>
    </row>
    <row r="106" spans="3:8">
      <c r="C106" s="95" t="s">
        <v>289</v>
      </c>
      <c r="D106" s="88"/>
      <c r="E106" s="88"/>
      <c r="F106" s="88">
        <v>0</v>
      </c>
      <c r="G106" s="93">
        <f t="shared" si="3"/>
        <v>0</v>
      </c>
      <c r="H106" s="94" t="str">
        <f t="shared" si="2"/>
        <v>0.0%</v>
      </c>
    </row>
    <row r="107" spans="3:8">
      <c r="C107" s="95" t="s">
        <v>291</v>
      </c>
      <c r="D107" s="88">
        <v>0</v>
      </c>
      <c r="E107" s="88"/>
      <c r="F107" s="88">
        <v>8715760.6400000006</v>
      </c>
      <c r="G107" s="93">
        <f t="shared" si="3"/>
        <v>8715760.6400000006</v>
      </c>
      <c r="H107" s="94" t="str">
        <f t="shared" si="2"/>
        <v>0.0%</v>
      </c>
    </row>
    <row r="108" spans="3:8">
      <c r="C108" s="95" t="s">
        <v>292</v>
      </c>
      <c r="D108" s="88">
        <v>93706213</v>
      </c>
      <c r="E108" s="88"/>
      <c r="F108" s="88">
        <v>0</v>
      </c>
      <c r="G108" s="93">
        <f t="shared" si="3"/>
        <v>0</v>
      </c>
      <c r="H108" s="94" t="str">
        <f t="shared" si="2"/>
        <v>0.0%</v>
      </c>
    </row>
    <row r="109" spans="3:8">
      <c r="C109" s="85" t="s">
        <v>534</v>
      </c>
      <c r="D109" s="86">
        <v>1208318911</v>
      </c>
      <c r="E109" s="86">
        <v>78023765.060000017</v>
      </c>
      <c r="F109" s="86">
        <v>51441544.879999995</v>
      </c>
      <c r="G109" s="86">
        <f t="shared" si="3"/>
        <v>-26582220.180000022</v>
      </c>
      <c r="H109" s="109">
        <f t="shared" si="2"/>
        <v>-0.34069389191303934</v>
      </c>
    </row>
    <row r="110" spans="3:8">
      <c r="C110" s="95" t="s">
        <v>273</v>
      </c>
      <c r="D110" s="88"/>
      <c r="E110" s="88"/>
      <c r="F110" s="88"/>
      <c r="G110" s="93">
        <f t="shared" si="3"/>
        <v>0</v>
      </c>
      <c r="H110" s="94" t="str">
        <f t="shared" si="2"/>
        <v>0.0%</v>
      </c>
    </row>
    <row r="111" spans="3:8">
      <c r="C111" s="95" t="s">
        <v>278</v>
      </c>
      <c r="D111" s="88"/>
      <c r="E111" s="88">
        <v>9991715.2200000007</v>
      </c>
      <c r="F111" s="88"/>
      <c r="G111" s="93">
        <f t="shared" si="3"/>
        <v>-9991715.2200000007</v>
      </c>
      <c r="H111" s="94">
        <f t="shared" si="2"/>
        <v>-1</v>
      </c>
    </row>
    <row r="112" spans="3:8">
      <c r="C112" s="95" t="s">
        <v>280</v>
      </c>
      <c r="D112" s="88">
        <v>874178030</v>
      </c>
      <c r="E112" s="88">
        <v>62436451.18</v>
      </c>
      <c r="F112" s="88">
        <v>36212584.43</v>
      </c>
      <c r="G112" s="93">
        <f t="shared" si="3"/>
        <v>-26223866.75</v>
      </c>
      <c r="H112" s="94">
        <f t="shared" si="2"/>
        <v>-0.42000892514531923</v>
      </c>
    </row>
    <row r="113" spans="3:8">
      <c r="C113" s="95" t="s">
        <v>283</v>
      </c>
      <c r="D113" s="88">
        <v>181879452</v>
      </c>
      <c r="E113" s="88">
        <v>3587232.76</v>
      </c>
      <c r="F113" s="88">
        <v>2777584</v>
      </c>
      <c r="G113" s="93">
        <f t="shared" si="3"/>
        <v>-809648.75999999978</v>
      </c>
      <c r="H113" s="94">
        <f t="shared" si="2"/>
        <v>-0.22570287856091051</v>
      </c>
    </row>
    <row r="114" spans="3:8">
      <c r="C114" s="95" t="s">
        <v>286</v>
      </c>
      <c r="D114" s="88">
        <v>9358073</v>
      </c>
      <c r="E114" s="88">
        <v>0</v>
      </c>
      <c r="F114" s="88"/>
      <c r="G114" s="93">
        <f t="shared" si="3"/>
        <v>0</v>
      </c>
      <c r="H114" s="94" t="str">
        <f t="shared" si="2"/>
        <v>0.0%</v>
      </c>
    </row>
    <row r="115" spans="3:8">
      <c r="C115" s="95" t="s">
        <v>287</v>
      </c>
      <c r="D115" s="88">
        <v>107784880</v>
      </c>
      <c r="E115" s="88"/>
      <c r="F115" s="88"/>
      <c r="G115" s="93">
        <f t="shared" si="3"/>
        <v>0</v>
      </c>
      <c r="H115" s="94" t="str">
        <f t="shared" si="2"/>
        <v>0.0%</v>
      </c>
    </row>
    <row r="116" spans="3:8">
      <c r="C116" s="95" t="s">
        <v>290</v>
      </c>
      <c r="D116" s="88">
        <v>1000000</v>
      </c>
      <c r="E116" s="88">
        <v>0</v>
      </c>
      <c r="F116" s="88"/>
      <c r="G116" s="93">
        <f t="shared" si="3"/>
        <v>0</v>
      </c>
      <c r="H116" s="94" t="str">
        <f t="shared" si="2"/>
        <v>0.0%</v>
      </c>
    </row>
    <row r="117" spans="3:8">
      <c r="C117" s="95" t="s">
        <v>291</v>
      </c>
      <c r="D117" s="88">
        <v>4575413</v>
      </c>
      <c r="E117" s="88">
        <v>2008365.9</v>
      </c>
      <c r="F117" s="88"/>
      <c r="G117" s="93">
        <f t="shared" si="3"/>
        <v>-2008365.9</v>
      </c>
      <c r="H117" s="94">
        <f t="shared" si="2"/>
        <v>-1</v>
      </c>
    </row>
    <row r="118" spans="3:8">
      <c r="C118" s="95" t="s">
        <v>292</v>
      </c>
      <c r="D118" s="88">
        <v>29543063</v>
      </c>
      <c r="E118" s="88"/>
      <c r="F118" s="88">
        <v>12451376.449999999</v>
      </c>
      <c r="G118" s="93">
        <f t="shared" si="3"/>
        <v>12451376.449999999</v>
      </c>
      <c r="H118" s="94" t="str">
        <f t="shared" si="2"/>
        <v>0.0%</v>
      </c>
    </row>
    <row r="119" spans="3:8">
      <c r="C119" s="114" t="s">
        <v>535</v>
      </c>
      <c r="D119" s="86">
        <v>8376756072</v>
      </c>
      <c r="E119" s="86">
        <v>405503779.44999993</v>
      </c>
      <c r="F119" s="86">
        <v>602838085.44999993</v>
      </c>
      <c r="G119" s="86">
        <f t="shared" si="3"/>
        <v>197334306</v>
      </c>
      <c r="H119" s="115">
        <f t="shared" si="2"/>
        <v>0.48663986872736908</v>
      </c>
    </row>
    <row r="120" spans="3:8">
      <c r="C120" s="85" t="s">
        <v>536</v>
      </c>
      <c r="D120" s="86">
        <v>3238249486</v>
      </c>
      <c r="E120" s="86">
        <v>144083299.00999999</v>
      </c>
      <c r="F120" s="86">
        <v>28035790.43</v>
      </c>
      <c r="G120" s="86">
        <f t="shared" si="3"/>
        <v>-116047508.57999998</v>
      </c>
      <c r="H120" s="109">
        <f t="shared" si="2"/>
        <v>-0.80541956893939382</v>
      </c>
    </row>
    <row r="121" spans="3:8">
      <c r="C121" s="95" t="s">
        <v>272</v>
      </c>
      <c r="D121" s="88">
        <v>1520487441</v>
      </c>
      <c r="E121" s="88">
        <v>119518942.73</v>
      </c>
      <c r="F121" s="88">
        <v>6295756.0199999996</v>
      </c>
      <c r="G121" s="93">
        <f t="shared" si="3"/>
        <v>-113223186.71000001</v>
      </c>
      <c r="H121" s="94">
        <f t="shared" si="2"/>
        <v>-0.94732419919223632</v>
      </c>
    </row>
    <row r="122" spans="3:8">
      <c r="C122" s="95" t="s">
        <v>280</v>
      </c>
      <c r="D122" s="88">
        <v>1531377872</v>
      </c>
      <c r="E122" s="88">
        <v>0</v>
      </c>
      <c r="F122" s="88">
        <v>20000000</v>
      </c>
      <c r="G122" s="93">
        <f t="shared" si="3"/>
        <v>20000000</v>
      </c>
      <c r="H122" s="94" t="str">
        <f t="shared" si="2"/>
        <v>0.0%</v>
      </c>
    </row>
    <row r="123" spans="3:8">
      <c r="C123" s="95" t="s">
        <v>287</v>
      </c>
      <c r="D123" s="88">
        <v>39493497</v>
      </c>
      <c r="E123" s="88">
        <v>0</v>
      </c>
      <c r="F123" s="88"/>
      <c r="G123" s="93">
        <f t="shared" si="3"/>
        <v>0</v>
      </c>
      <c r="H123" s="94" t="str">
        <f t="shared" si="2"/>
        <v>0.0%</v>
      </c>
    </row>
    <row r="124" spans="3:8">
      <c r="C124" s="95" t="s">
        <v>289</v>
      </c>
      <c r="D124" s="88">
        <v>12480334</v>
      </c>
      <c r="E124" s="88"/>
      <c r="F124" s="88">
        <v>0</v>
      </c>
      <c r="G124" s="93">
        <f t="shared" si="3"/>
        <v>0</v>
      </c>
      <c r="H124" s="94" t="str">
        <f t="shared" si="2"/>
        <v>0.0%</v>
      </c>
    </row>
    <row r="125" spans="3:8">
      <c r="C125" s="95" t="s">
        <v>290</v>
      </c>
      <c r="D125" s="88">
        <v>52613963</v>
      </c>
      <c r="E125" s="88">
        <v>0</v>
      </c>
      <c r="F125" s="88">
        <v>0</v>
      </c>
      <c r="G125" s="93">
        <f t="shared" si="3"/>
        <v>0</v>
      </c>
      <c r="H125" s="94" t="str">
        <f t="shared" si="2"/>
        <v>0.0%</v>
      </c>
    </row>
    <row r="126" spans="3:8">
      <c r="C126" s="95" t="s">
        <v>291</v>
      </c>
      <c r="D126" s="88">
        <v>0</v>
      </c>
      <c r="E126" s="88"/>
      <c r="F126" s="88">
        <v>1740034.41</v>
      </c>
      <c r="G126" s="93">
        <f t="shared" si="3"/>
        <v>1740034.41</v>
      </c>
      <c r="H126" s="94" t="str">
        <f t="shared" si="2"/>
        <v>0.0%</v>
      </c>
    </row>
    <row r="127" spans="3:8">
      <c r="C127" s="95" t="s">
        <v>292</v>
      </c>
      <c r="D127" s="88">
        <v>81796379</v>
      </c>
      <c r="E127" s="88">
        <v>24564356.280000001</v>
      </c>
      <c r="F127" s="88"/>
      <c r="G127" s="93">
        <f t="shared" si="3"/>
        <v>-24564356.280000001</v>
      </c>
      <c r="H127" s="94">
        <f t="shared" si="2"/>
        <v>-1</v>
      </c>
    </row>
    <row r="128" spans="3:8">
      <c r="C128" s="85" t="s">
        <v>537</v>
      </c>
      <c r="D128" s="86">
        <v>3505828285</v>
      </c>
      <c r="E128" s="86">
        <v>130939271.91</v>
      </c>
      <c r="F128" s="86">
        <v>399161447.67000002</v>
      </c>
      <c r="G128" s="86">
        <f t="shared" si="3"/>
        <v>268222175.76000002</v>
      </c>
      <c r="H128" s="109">
        <f t="shared" si="2"/>
        <v>2.0484471300891323</v>
      </c>
    </row>
    <row r="129" spans="3:8">
      <c r="C129" s="95" t="s">
        <v>272</v>
      </c>
      <c r="D129" s="88">
        <v>900000000</v>
      </c>
      <c r="E129" s="88">
        <v>5798054.6900000004</v>
      </c>
      <c r="F129" s="88">
        <v>312525014.56999999</v>
      </c>
      <c r="G129" s="93">
        <f t="shared" si="3"/>
        <v>306726959.88</v>
      </c>
      <c r="H129" s="94">
        <f t="shared" si="2"/>
        <v>52.901701739553609</v>
      </c>
    </row>
    <row r="130" spans="3:8">
      <c r="C130" s="95" t="s">
        <v>273</v>
      </c>
      <c r="D130" s="88"/>
      <c r="E130" s="88"/>
      <c r="F130" s="88"/>
      <c r="G130" s="93">
        <f t="shared" si="3"/>
        <v>0</v>
      </c>
      <c r="H130" s="94" t="str">
        <f t="shared" si="2"/>
        <v>0.0%</v>
      </c>
    </row>
    <row r="131" spans="3:8">
      <c r="C131" s="95" t="s">
        <v>280</v>
      </c>
      <c r="D131" s="88">
        <v>2213341239</v>
      </c>
      <c r="E131" s="88">
        <v>124508150.94</v>
      </c>
      <c r="F131" s="88">
        <v>79276909.159999996</v>
      </c>
      <c r="G131" s="93">
        <f t="shared" si="3"/>
        <v>-45231241.780000001</v>
      </c>
      <c r="H131" s="94">
        <f t="shared" si="2"/>
        <v>-0.36327936314624704</v>
      </c>
    </row>
    <row r="132" spans="3:8">
      <c r="C132" s="95" t="s">
        <v>286</v>
      </c>
      <c r="D132" s="88"/>
      <c r="E132" s="88"/>
      <c r="F132" s="88">
        <v>0</v>
      </c>
      <c r="G132" s="93">
        <f t="shared" si="3"/>
        <v>0</v>
      </c>
      <c r="H132" s="94" t="str">
        <f t="shared" si="2"/>
        <v>0.0%</v>
      </c>
    </row>
    <row r="133" spans="3:8">
      <c r="C133" s="95" t="s">
        <v>289</v>
      </c>
      <c r="D133" s="88"/>
      <c r="E133" s="88">
        <v>0</v>
      </c>
      <c r="F133" s="88"/>
      <c r="G133" s="93">
        <f t="shared" si="3"/>
        <v>0</v>
      </c>
      <c r="H133" s="94" t="str">
        <f t="shared" si="2"/>
        <v>0.0%</v>
      </c>
    </row>
    <row r="134" spans="3:8">
      <c r="C134" s="95" t="s">
        <v>290</v>
      </c>
      <c r="D134" s="88">
        <v>257769222</v>
      </c>
      <c r="E134" s="88">
        <v>633066.28</v>
      </c>
      <c r="F134" s="88"/>
      <c r="G134" s="93">
        <f t="shared" si="3"/>
        <v>-633066.28</v>
      </c>
      <c r="H134" s="94">
        <f t="shared" si="2"/>
        <v>-1</v>
      </c>
    </row>
    <row r="135" spans="3:8">
      <c r="C135" s="95" t="s">
        <v>292</v>
      </c>
      <c r="D135" s="88">
        <v>134717824</v>
      </c>
      <c r="E135" s="88">
        <v>0</v>
      </c>
      <c r="F135" s="88">
        <v>7359523.9400000004</v>
      </c>
      <c r="G135" s="93">
        <f t="shared" si="3"/>
        <v>7359523.9400000004</v>
      </c>
      <c r="H135" s="94" t="str">
        <f t="shared" si="2"/>
        <v>0.0%</v>
      </c>
    </row>
    <row r="136" spans="3:8">
      <c r="C136" s="85" t="s">
        <v>538</v>
      </c>
      <c r="D136" s="86">
        <v>257116454</v>
      </c>
      <c r="E136" s="86">
        <v>0</v>
      </c>
      <c r="F136" s="86">
        <v>82740661.409999996</v>
      </c>
      <c r="G136" s="86">
        <f t="shared" si="3"/>
        <v>82740661.409999996</v>
      </c>
      <c r="H136" s="109" t="str">
        <f t="shared" si="2"/>
        <v>0.0%</v>
      </c>
    </row>
    <row r="137" spans="3:8">
      <c r="C137" s="95" t="s">
        <v>273</v>
      </c>
      <c r="D137" s="88"/>
      <c r="E137" s="88"/>
      <c r="F137" s="88"/>
      <c r="G137" s="93">
        <f t="shared" si="3"/>
        <v>0</v>
      </c>
      <c r="H137" s="94" t="str">
        <f t="shared" si="2"/>
        <v>0.0%</v>
      </c>
    </row>
    <row r="138" spans="3:8">
      <c r="C138" s="95" t="s">
        <v>280</v>
      </c>
      <c r="D138" s="88">
        <v>117598889</v>
      </c>
      <c r="E138" s="88">
        <v>0</v>
      </c>
      <c r="F138" s="88">
        <v>13233992.74</v>
      </c>
      <c r="G138" s="93">
        <f t="shared" si="3"/>
        <v>13233992.74</v>
      </c>
      <c r="H138" s="94" t="str">
        <f t="shared" si="2"/>
        <v>0.0%</v>
      </c>
    </row>
    <row r="139" spans="3:8">
      <c r="C139" s="95" t="s">
        <v>286</v>
      </c>
      <c r="D139" s="88"/>
      <c r="E139" s="88"/>
      <c r="F139" s="88">
        <v>0</v>
      </c>
      <c r="G139" s="93">
        <f t="shared" si="3"/>
        <v>0</v>
      </c>
      <c r="H139" s="94" t="str">
        <f t="shared" si="2"/>
        <v>0.0%</v>
      </c>
    </row>
    <row r="140" spans="3:8">
      <c r="C140" s="95" t="s">
        <v>287</v>
      </c>
      <c r="D140" s="88">
        <v>5905187</v>
      </c>
      <c r="E140" s="88"/>
      <c r="F140" s="88"/>
      <c r="G140" s="93">
        <f t="shared" si="3"/>
        <v>0</v>
      </c>
      <c r="H140" s="94" t="str">
        <f t="shared" si="2"/>
        <v>0.0%</v>
      </c>
    </row>
    <row r="141" spans="3:8">
      <c r="C141" s="95" t="s">
        <v>289</v>
      </c>
      <c r="D141" s="88"/>
      <c r="E141" s="88">
        <v>0</v>
      </c>
      <c r="F141" s="88"/>
      <c r="G141" s="93">
        <f t="shared" si="3"/>
        <v>0</v>
      </c>
      <c r="H141" s="94" t="str">
        <f t="shared" ref="H141:H204" si="4">IFERROR(G141/E141,"0.0%")</f>
        <v>0.0%</v>
      </c>
    </row>
    <row r="142" spans="3:8">
      <c r="C142" s="95" t="s">
        <v>292</v>
      </c>
      <c r="D142" s="88">
        <v>133612378</v>
      </c>
      <c r="E142" s="88">
        <v>0</v>
      </c>
      <c r="F142" s="88">
        <v>69506668.670000002</v>
      </c>
      <c r="G142" s="93">
        <f t="shared" ref="G142:G205" si="5">F142-E142</f>
        <v>69506668.670000002</v>
      </c>
      <c r="H142" s="94" t="str">
        <f t="shared" si="4"/>
        <v>0.0%</v>
      </c>
    </row>
    <row r="143" spans="3:8">
      <c r="C143" s="85" t="s">
        <v>539</v>
      </c>
      <c r="D143" s="86">
        <v>1369718080</v>
      </c>
      <c r="E143" s="86">
        <v>130203615.95</v>
      </c>
      <c r="F143" s="86">
        <v>92437708.539999992</v>
      </c>
      <c r="G143" s="86">
        <f t="shared" si="5"/>
        <v>-37765907.410000011</v>
      </c>
      <c r="H143" s="109">
        <f t="shared" si="4"/>
        <v>-0.29005267737343521</v>
      </c>
    </row>
    <row r="144" spans="3:8">
      <c r="C144" s="95" t="s">
        <v>272</v>
      </c>
      <c r="D144" s="88">
        <v>49672114</v>
      </c>
      <c r="E144" s="88"/>
      <c r="F144" s="88">
        <v>0</v>
      </c>
      <c r="G144" s="93">
        <f t="shared" si="5"/>
        <v>0</v>
      </c>
      <c r="H144" s="94" t="str">
        <f t="shared" si="4"/>
        <v>0.0%</v>
      </c>
    </row>
    <row r="145" spans="3:8">
      <c r="C145" s="95" t="s">
        <v>273</v>
      </c>
      <c r="D145" s="88"/>
      <c r="E145" s="88"/>
      <c r="F145" s="88">
        <v>0</v>
      </c>
      <c r="G145" s="93">
        <f t="shared" si="5"/>
        <v>0</v>
      </c>
      <c r="H145" s="94" t="str">
        <f t="shared" si="4"/>
        <v>0.0%</v>
      </c>
    </row>
    <row r="146" spans="3:8">
      <c r="C146" s="95" t="s">
        <v>280</v>
      </c>
      <c r="D146" s="88">
        <v>740699009</v>
      </c>
      <c r="E146" s="88">
        <v>20000000</v>
      </c>
      <c r="F146" s="88">
        <v>86534727.379999995</v>
      </c>
      <c r="G146" s="93">
        <f t="shared" si="5"/>
        <v>66534727.379999995</v>
      </c>
      <c r="H146" s="94">
        <f t="shared" si="4"/>
        <v>3.3267363689999998</v>
      </c>
    </row>
    <row r="147" spans="3:8">
      <c r="C147" s="95" t="s">
        <v>290</v>
      </c>
      <c r="D147" s="88">
        <v>462511023</v>
      </c>
      <c r="E147" s="88">
        <v>110203615.95</v>
      </c>
      <c r="F147" s="88"/>
      <c r="G147" s="93">
        <f t="shared" si="5"/>
        <v>-110203615.95</v>
      </c>
      <c r="H147" s="94">
        <f t="shared" si="4"/>
        <v>-1</v>
      </c>
    </row>
    <row r="148" spans="3:8">
      <c r="C148" s="95" t="s">
        <v>291</v>
      </c>
      <c r="D148" s="88">
        <v>12315980</v>
      </c>
      <c r="E148" s="88"/>
      <c r="F148" s="88"/>
      <c r="G148" s="93">
        <f t="shared" si="5"/>
        <v>0</v>
      </c>
      <c r="H148" s="94" t="str">
        <f t="shared" si="4"/>
        <v>0.0%</v>
      </c>
    </row>
    <row r="149" spans="3:8">
      <c r="C149" s="95" t="s">
        <v>292</v>
      </c>
      <c r="D149" s="88">
        <v>104519954</v>
      </c>
      <c r="E149" s="88"/>
      <c r="F149" s="88">
        <v>5902981.1600000001</v>
      </c>
      <c r="G149" s="93">
        <f t="shared" si="5"/>
        <v>5902981.1600000001</v>
      </c>
      <c r="H149" s="94" t="str">
        <f t="shared" si="4"/>
        <v>0.0%</v>
      </c>
    </row>
    <row r="150" spans="3:8">
      <c r="C150" s="85" t="s">
        <v>525</v>
      </c>
      <c r="D150" s="86">
        <v>5843767</v>
      </c>
      <c r="E150" s="86">
        <v>277592.58</v>
      </c>
      <c r="F150" s="86">
        <v>462477.4</v>
      </c>
      <c r="G150" s="86">
        <f t="shared" si="5"/>
        <v>184884.82</v>
      </c>
      <c r="H150" s="109">
        <f t="shared" si="4"/>
        <v>0.66602940179452919</v>
      </c>
    </row>
    <row r="151" spans="3:8">
      <c r="C151" s="95" t="s">
        <v>276</v>
      </c>
      <c r="D151" s="88">
        <v>5843767</v>
      </c>
      <c r="E151" s="88">
        <v>277592.58</v>
      </c>
      <c r="F151" s="88">
        <v>462477.4</v>
      </c>
      <c r="G151" s="93">
        <f t="shared" si="5"/>
        <v>184884.82</v>
      </c>
      <c r="H151" s="94">
        <f t="shared" si="4"/>
        <v>0.66602940179452919</v>
      </c>
    </row>
    <row r="152" spans="3:8">
      <c r="C152" s="95" t="s">
        <v>286</v>
      </c>
      <c r="D152" s="88"/>
      <c r="E152" s="88"/>
      <c r="F152" s="88">
        <v>0</v>
      </c>
      <c r="G152" s="93">
        <f t="shared" si="5"/>
        <v>0</v>
      </c>
      <c r="H152" s="94" t="str">
        <f t="shared" si="4"/>
        <v>0.0%</v>
      </c>
    </row>
    <row r="153" spans="3:8">
      <c r="C153" s="114" t="s">
        <v>540</v>
      </c>
      <c r="D153" s="86">
        <v>6965968498</v>
      </c>
      <c r="E153" s="86">
        <v>280159850.63999999</v>
      </c>
      <c r="F153" s="86">
        <v>401412488.82999998</v>
      </c>
      <c r="G153" s="86">
        <f t="shared" si="5"/>
        <v>121252638.19</v>
      </c>
      <c r="H153" s="115">
        <f t="shared" si="4"/>
        <v>0.43279805408594146</v>
      </c>
    </row>
    <row r="154" spans="3:8">
      <c r="C154" s="85" t="s">
        <v>541</v>
      </c>
      <c r="D154" s="86">
        <v>568931161</v>
      </c>
      <c r="E154" s="86"/>
      <c r="F154" s="86">
        <v>0</v>
      </c>
      <c r="G154" s="86">
        <f t="shared" si="5"/>
        <v>0</v>
      </c>
      <c r="H154" s="109" t="str">
        <f t="shared" si="4"/>
        <v>0.0%</v>
      </c>
    </row>
    <row r="155" spans="3:8">
      <c r="C155" s="95" t="s">
        <v>280</v>
      </c>
      <c r="D155" s="88">
        <v>515803536</v>
      </c>
      <c r="E155" s="88"/>
      <c r="F155" s="88"/>
      <c r="G155" s="93">
        <f t="shared" si="5"/>
        <v>0</v>
      </c>
      <c r="H155" s="94" t="str">
        <f t="shared" si="4"/>
        <v>0.0%</v>
      </c>
    </row>
    <row r="156" spans="3:8">
      <c r="C156" s="95" t="s">
        <v>292</v>
      </c>
      <c r="D156" s="88">
        <v>53127625</v>
      </c>
      <c r="E156" s="88"/>
      <c r="F156" s="88">
        <v>0</v>
      </c>
      <c r="G156" s="93">
        <f t="shared" si="5"/>
        <v>0</v>
      </c>
      <c r="H156" s="94" t="str">
        <f t="shared" si="4"/>
        <v>0.0%</v>
      </c>
    </row>
    <row r="157" spans="3:8">
      <c r="C157" s="85" t="s">
        <v>542</v>
      </c>
      <c r="D157" s="86">
        <v>913162159</v>
      </c>
      <c r="E157" s="86">
        <v>93686869.989999995</v>
      </c>
      <c r="F157" s="86">
        <v>76658530.229999989</v>
      </c>
      <c r="G157" s="86">
        <f t="shared" si="5"/>
        <v>-17028339.760000005</v>
      </c>
      <c r="H157" s="109">
        <f t="shared" si="4"/>
        <v>-0.18175801755163329</v>
      </c>
    </row>
    <row r="158" spans="3:8">
      <c r="C158" s="95" t="s">
        <v>272</v>
      </c>
      <c r="D158" s="88">
        <v>50022117</v>
      </c>
      <c r="E158" s="88"/>
      <c r="F158" s="88">
        <v>0</v>
      </c>
      <c r="G158" s="93">
        <f t="shared" si="5"/>
        <v>0</v>
      </c>
      <c r="H158" s="94" t="str">
        <f t="shared" si="4"/>
        <v>0.0%</v>
      </c>
    </row>
    <row r="159" spans="3:8">
      <c r="C159" s="95" t="s">
        <v>273</v>
      </c>
      <c r="D159" s="88"/>
      <c r="E159" s="88"/>
      <c r="F159" s="88"/>
      <c r="G159" s="93">
        <f t="shared" si="5"/>
        <v>0</v>
      </c>
      <c r="H159" s="94" t="str">
        <f t="shared" si="4"/>
        <v>0.0%</v>
      </c>
    </row>
    <row r="160" spans="3:8">
      <c r="C160" s="95" t="s">
        <v>275</v>
      </c>
      <c r="D160" s="88">
        <v>8472306</v>
      </c>
      <c r="E160" s="88">
        <v>0</v>
      </c>
      <c r="F160" s="88">
        <v>0</v>
      </c>
      <c r="G160" s="93">
        <f t="shared" si="5"/>
        <v>0</v>
      </c>
      <c r="H160" s="94" t="str">
        <f t="shared" si="4"/>
        <v>0.0%</v>
      </c>
    </row>
    <row r="161" spans="3:8">
      <c r="C161" s="95" t="s">
        <v>280</v>
      </c>
      <c r="D161" s="88">
        <v>568073817</v>
      </c>
      <c r="E161" s="88">
        <v>90686869.989999995</v>
      </c>
      <c r="F161" s="88">
        <v>52068292.399999999</v>
      </c>
      <c r="G161" s="93">
        <f t="shared" si="5"/>
        <v>-38618577.589999996</v>
      </c>
      <c r="H161" s="94">
        <f t="shared" si="4"/>
        <v>-0.42584530256980369</v>
      </c>
    </row>
    <row r="162" spans="3:8">
      <c r="C162" s="95" t="s">
        <v>283</v>
      </c>
      <c r="D162" s="88">
        <v>22494813</v>
      </c>
      <c r="E162" s="88"/>
      <c r="F162" s="88">
        <v>2191282.8199999998</v>
      </c>
      <c r="G162" s="93">
        <f t="shared" si="5"/>
        <v>2191282.8199999998</v>
      </c>
      <c r="H162" s="94" t="str">
        <f t="shared" si="4"/>
        <v>0.0%</v>
      </c>
    </row>
    <row r="163" spans="3:8">
      <c r="C163" s="95" t="s">
        <v>287</v>
      </c>
      <c r="D163" s="88">
        <v>18479776</v>
      </c>
      <c r="E163" s="88">
        <v>0</v>
      </c>
      <c r="F163" s="88"/>
      <c r="G163" s="93">
        <f t="shared" si="5"/>
        <v>0</v>
      </c>
      <c r="H163" s="94" t="str">
        <f t="shared" si="4"/>
        <v>0.0%</v>
      </c>
    </row>
    <row r="164" spans="3:8">
      <c r="C164" s="95" t="s">
        <v>289</v>
      </c>
      <c r="D164" s="88">
        <v>4319869</v>
      </c>
      <c r="E164" s="88">
        <v>3000000</v>
      </c>
      <c r="F164" s="88"/>
      <c r="G164" s="93">
        <f t="shared" si="5"/>
        <v>-3000000</v>
      </c>
      <c r="H164" s="94">
        <f t="shared" si="4"/>
        <v>-1</v>
      </c>
    </row>
    <row r="165" spans="3:8">
      <c r="C165" s="95" t="s">
        <v>291</v>
      </c>
      <c r="D165" s="88">
        <v>89144552</v>
      </c>
      <c r="E165" s="88"/>
      <c r="F165" s="88">
        <v>8541279.5800000001</v>
      </c>
      <c r="G165" s="93">
        <f t="shared" si="5"/>
        <v>8541279.5800000001</v>
      </c>
      <c r="H165" s="94" t="str">
        <f t="shared" si="4"/>
        <v>0.0%</v>
      </c>
    </row>
    <row r="166" spans="3:8">
      <c r="C166" s="95" t="s">
        <v>292</v>
      </c>
      <c r="D166" s="88">
        <v>152154909</v>
      </c>
      <c r="E166" s="88">
        <v>0</v>
      </c>
      <c r="F166" s="88">
        <v>13857675.43</v>
      </c>
      <c r="G166" s="93">
        <f t="shared" si="5"/>
        <v>13857675.43</v>
      </c>
      <c r="H166" s="94" t="str">
        <f t="shared" si="4"/>
        <v>0.0%</v>
      </c>
    </row>
    <row r="167" spans="3:8">
      <c r="C167" s="85" t="s">
        <v>543</v>
      </c>
      <c r="D167" s="86">
        <v>4315709764</v>
      </c>
      <c r="E167" s="86">
        <v>184338741.14999998</v>
      </c>
      <c r="F167" s="86">
        <v>277434635.82999998</v>
      </c>
      <c r="G167" s="86">
        <f t="shared" si="5"/>
        <v>93095894.680000007</v>
      </c>
      <c r="H167" s="109">
        <f t="shared" si="4"/>
        <v>0.50502620392881004</v>
      </c>
    </row>
    <row r="168" spans="3:8">
      <c r="C168" s="95" t="s">
        <v>272</v>
      </c>
      <c r="D168" s="88">
        <v>24680990</v>
      </c>
      <c r="E168" s="88"/>
      <c r="F168" s="88">
        <v>0</v>
      </c>
      <c r="G168" s="93">
        <f t="shared" si="5"/>
        <v>0</v>
      </c>
      <c r="H168" s="94" t="str">
        <f t="shared" si="4"/>
        <v>0.0%</v>
      </c>
    </row>
    <row r="169" spans="3:8">
      <c r="C169" s="95" t="s">
        <v>273</v>
      </c>
      <c r="D169" s="88"/>
      <c r="E169" s="88"/>
      <c r="F169" s="88"/>
      <c r="G169" s="93">
        <f t="shared" si="5"/>
        <v>0</v>
      </c>
      <c r="H169" s="94" t="str">
        <f t="shared" si="4"/>
        <v>0.0%</v>
      </c>
    </row>
    <row r="170" spans="3:8">
      <c r="C170" s="95" t="s">
        <v>280</v>
      </c>
      <c r="D170" s="88">
        <v>1113619766</v>
      </c>
      <c r="E170" s="88">
        <v>0</v>
      </c>
      <c r="F170" s="88">
        <v>173887399</v>
      </c>
      <c r="G170" s="93">
        <f t="shared" si="5"/>
        <v>173887399</v>
      </c>
      <c r="H170" s="94" t="str">
        <f t="shared" si="4"/>
        <v>0.0%</v>
      </c>
    </row>
    <row r="171" spans="3:8">
      <c r="C171" s="95" t="s">
        <v>283</v>
      </c>
      <c r="D171" s="88">
        <v>60274556</v>
      </c>
      <c r="E171" s="88">
        <v>0</v>
      </c>
      <c r="F171" s="88">
        <v>22895983.98</v>
      </c>
      <c r="G171" s="93">
        <f t="shared" si="5"/>
        <v>22895983.98</v>
      </c>
      <c r="H171" s="94" t="str">
        <f t="shared" si="4"/>
        <v>0.0%</v>
      </c>
    </row>
    <row r="172" spans="3:8">
      <c r="C172" s="95" t="s">
        <v>287</v>
      </c>
      <c r="D172" s="88">
        <v>81325021</v>
      </c>
      <c r="E172" s="88">
        <v>0</v>
      </c>
      <c r="F172" s="88"/>
      <c r="G172" s="93">
        <f t="shared" si="5"/>
        <v>0</v>
      </c>
      <c r="H172" s="94" t="str">
        <f t="shared" si="4"/>
        <v>0.0%</v>
      </c>
    </row>
    <row r="173" spans="3:8">
      <c r="C173" s="95" t="s">
        <v>289</v>
      </c>
      <c r="D173" s="88">
        <v>17481828</v>
      </c>
      <c r="E173" s="88">
        <v>3317764.48</v>
      </c>
      <c r="F173" s="88"/>
      <c r="G173" s="93">
        <f t="shared" si="5"/>
        <v>-3317764.48</v>
      </c>
      <c r="H173" s="94">
        <f t="shared" si="4"/>
        <v>-1</v>
      </c>
    </row>
    <row r="174" spans="3:8">
      <c r="C174" s="95" t="s">
        <v>290</v>
      </c>
      <c r="D174" s="88">
        <v>2681364285</v>
      </c>
      <c r="E174" s="88">
        <v>160222110.02000001</v>
      </c>
      <c r="F174" s="88">
        <v>0</v>
      </c>
      <c r="G174" s="93">
        <f t="shared" si="5"/>
        <v>-160222110.02000001</v>
      </c>
      <c r="H174" s="94">
        <f t="shared" si="4"/>
        <v>-1</v>
      </c>
    </row>
    <row r="175" spans="3:8">
      <c r="C175" s="95" t="s">
        <v>291</v>
      </c>
      <c r="D175" s="88">
        <v>1602521</v>
      </c>
      <c r="E175" s="88">
        <v>14833941.390000001</v>
      </c>
      <c r="F175" s="88">
        <v>0</v>
      </c>
      <c r="G175" s="93">
        <f t="shared" si="5"/>
        <v>-14833941.390000001</v>
      </c>
      <c r="H175" s="94">
        <f t="shared" si="4"/>
        <v>-1</v>
      </c>
    </row>
    <row r="176" spans="3:8">
      <c r="C176" s="95" t="s">
        <v>292</v>
      </c>
      <c r="D176" s="88">
        <v>335360797</v>
      </c>
      <c r="E176" s="88">
        <v>5964925.2599999998</v>
      </c>
      <c r="F176" s="88">
        <v>80651252.849999994</v>
      </c>
      <c r="G176" s="93">
        <f t="shared" si="5"/>
        <v>74686327.589999989</v>
      </c>
      <c r="H176" s="94">
        <f t="shared" si="4"/>
        <v>12.520915910017621</v>
      </c>
    </row>
    <row r="177" spans="3:8">
      <c r="C177" s="85" t="s">
        <v>544</v>
      </c>
      <c r="D177" s="86">
        <v>1168165414</v>
      </c>
      <c r="E177" s="86">
        <v>2134239.5</v>
      </c>
      <c r="F177" s="86">
        <v>47319322.769999996</v>
      </c>
      <c r="G177" s="86">
        <f t="shared" si="5"/>
        <v>45185083.269999996</v>
      </c>
      <c r="H177" s="109">
        <f t="shared" si="4"/>
        <v>21.171514851074583</v>
      </c>
    </row>
    <row r="178" spans="3:8">
      <c r="C178" s="95" t="s">
        <v>280</v>
      </c>
      <c r="D178" s="88">
        <v>776157681</v>
      </c>
      <c r="E178" s="88">
        <v>0</v>
      </c>
      <c r="F178" s="88">
        <v>10957663.220000001</v>
      </c>
      <c r="G178" s="93">
        <f t="shared" si="5"/>
        <v>10957663.220000001</v>
      </c>
      <c r="H178" s="94" t="str">
        <f t="shared" si="4"/>
        <v>0.0%</v>
      </c>
    </row>
    <row r="179" spans="3:8">
      <c r="C179" s="95" t="s">
        <v>286</v>
      </c>
      <c r="D179" s="88">
        <v>13201401</v>
      </c>
      <c r="E179" s="88">
        <v>2134239.5</v>
      </c>
      <c r="F179" s="88">
        <v>825000</v>
      </c>
      <c r="G179" s="93">
        <f t="shared" si="5"/>
        <v>-1309239.5</v>
      </c>
      <c r="H179" s="94">
        <f t="shared" si="4"/>
        <v>-0.61344544508711418</v>
      </c>
    </row>
    <row r="180" spans="3:8">
      <c r="C180" s="95" t="s">
        <v>287</v>
      </c>
      <c r="D180" s="88">
        <v>356658526</v>
      </c>
      <c r="E180" s="88">
        <v>0</v>
      </c>
      <c r="F180" s="88">
        <v>35536659.549999997</v>
      </c>
      <c r="G180" s="93">
        <f t="shared" si="5"/>
        <v>35536659.549999997</v>
      </c>
      <c r="H180" s="94" t="str">
        <f t="shared" si="4"/>
        <v>0.0%</v>
      </c>
    </row>
    <row r="181" spans="3:8">
      <c r="C181" s="95" t="s">
        <v>291</v>
      </c>
      <c r="D181" s="88">
        <v>5024700</v>
      </c>
      <c r="E181" s="88">
        <v>0</v>
      </c>
      <c r="F181" s="88"/>
      <c r="G181" s="93">
        <f t="shared" si="5"/>
        <v>0</v>
      </c>
      <c r="H181" s="94" t="str">
        <f t="shared" si="4"/>
        <v>0.0%</v>
      </c>
    </row>
    <row r="182" spans="3:8">
      <c r="C182" s="95" t="s">
        <v>292</v>
      </c>
      <c r="D182" s="88">
        <v>17123106</v>
      </c>
      <c r="E182" s="88"/>
      <c r="F182" s="88">
        <v>0</v>
      </c>
      <c r="G182" s="93">
        <f t="shared" si="5"/>
        <v>0</v>
      </c>
      <c r="H182" s="94" t="str">
        <f t="shared" si="4"/>
        <v>0.0%</v>
      </c>
    </row>
    <row r="183" spans="3:8">
      <c r="C183" s="114" t="s">
        <v>545</v>
      </c>
      <c r="D183" s="86">
        <v>4770415761</v>
      </c>
      <c r="E183" s="86">
        <v>106689023.44</v>
      </c>
      <c r="F183" s="86">
        <v>191938997.89999998</v>
      </c>
      <c r="G183" s="86">
        <f t="shared" si="5"/>
        <v>85249974.459999979</v>
      </c>
      <c r="H183" s="115">
        <f t="shared" si="4"/>
        <v>0.79905103366086239</v>
      </c>
    </row>
    <row r="184" spans="3:8">
      <c r="C184" s="85" t="s">
        <v>546</v>
      </c>
      <c r="D184" s="86">
        <v>629260886</v>
      </c>
      <c r="E184" s="86">
        <v>13719069.99</v>
      </c>
      <c r="F184" s="86">
        <v>10912830.289999999</v>
      </c>
      <c r="G184" s="86">
        <f t="shared" si="5"/>
        <v>-2806239.7000000011</v>
      </c>
      <c r="H184" s="109">
        <f t="shared" si="4"/>
        <v>-0.20455028672100251</v>
      </c>
    </row>
    <row r="185" spans="3:8">
      <c r="C185" s="95" t="s">
        <v>273</v>
      </c>
      <c r="D185" s="88"/>
      <c r="E185" s="88"/>
      <c r="F185" s="88"/>
      <c r="G185" s="93">
        <f t="shared" si="5"/>
        <v>0</v>
      </c>
      <c r="H185" s="94" t="str">
        <f t="shared" si="4"/>
        <v>0.0%</v>
      </c>
    </row>
    <row r="186" spans="3:8">
      <c r="C186" s="95" t="s">
        <v>280</v>
      </c>
      <c r="D186" s="88">
        <v>243350253</v>
      </c>
      <c r="E186" s="88">
        <v>13719069.99</v>
      </c>
      <c r="F186" s="88"/>
      <c r="G186" s="93">
        <f t="shared" si="5"/>
        <v>-13719069.99</v>
      </c>
      <c r="H186" s="94">
        <f t="shared" si="4"/>
        <v>-1</v>
      </c>
    </row>
    <row r="187" spans="3:8">
      <c r="C187" s="95" t="s">
        <v>283</v>
      </c>
      <c r="D187" s="88"/>
      <c r="E187" s="88"/>
      <c r="F187" s="88">
        <v>0</v>
      </c>
      <c r="G187" s="93">
        <f t="shared" si="5"/>
        <v>0</v>
      </c>
      <c r="H187" s="94" t="str">
        <f t="shared" si="4"/>
        <v>0.0%</v>
      </c>
    </row>
    <row r="188" spans="3:8">
      <c r="C188" s="95" t="s">
        <v>287</v>
      </c>
      <c r="D188" s="88">
        <v>122937214</v>
      </c>
      <c r="E188" s="88">
        <v>0</v>
      </c>
      <c r="F188" s="88"/>
      <c r="G188" s="93">
        <f t="shared" si="5"/>
        <v>0</v>
      </c>
      <c r="H188" s="94" t="str">
        <f t="shared" si="4"/>
        <v>0.0%</v>
      </c>
    </row>
    <row r="189" spans="3:8">
      <c r="C189" s="95" t="s">
        <v>289</v>
      </c>
      <c r="D189" s="88"/>
      <c r="E189" s="88"/>
      <c r="F189" s="88"/>
      <c r="G189" s="93">
        <f t="shared" si="5"/>
        <v>0</v>
      </c>
      <c r="H189" s="94" t="str">
        <f t="shared" si="4"/>
        <v>0.0%</v>
      </c>
    </row>
    <row r="190" spans="3:8">
      <c r="C190" s="95" t="s">
        <v>291</v>
      </c>
      <c r="D190" s="88">
        <v>6875549</v>
      </c>
      <c r="E190" s="88">
        <v>0</v>
      </c>
      <c r="F190" s="88">
        <v>0</v>
      </c>
      <c r="G190" s="93">
        <f t="shared" si="5"/>
        <v>0</v>
      </c>
      <c r="H190" s="94" t="str">
        <f t="shared" si="4"/>
        <v>0.0%</v>
      </c>
    </row>
    <row r="191" spans="3:8">
      <c r="C191" s="95" t="s">
        <v>292</v>
      </c>
      <c r="D191" s="88">
        <v>256097870</v>
      </c>
      <c r="E191" s="88">
        <v>0</v>
      </c>
      <c r="F191" s="88">
        <v>10912830.289999999</v>
      </c>
      <c r="G191" s="93">
        <f t="shared" si="5"/>
        <v>10912830.289999999</v>
      </c>
      <c r="H191" s="94" t="str">
        <f t="shared" si="4"/>
        <v>0.0%</v>
      </c>
    </row>
    <row r="192" spans="3:8">
      <c r="C192" s="85" t="s">
        <v>547</v>
      </c>
      <c r="D192" s="86">
        <v>2154789967</v>
      </c>
      <c r="E192" s="86">
        <v>70513380.510000005</v>
      </c>
      <c r="F192" s="86">
        <v>110803502.93000001</v>
      </c>
      <c r="G192" s="86">
        <f t="shared" si="5"/>
        <v>40290122.420000002</v>
      </c>
      <c r="H192" s="109">
        <f t="shared" si="4"/>
        <v>0.5713826528893502</v>
      </c>
    </row>
    <row r="193" spans="3:8">
      <c r="C193" s="95" t="s">
        <v>272</v>
      </c>
      <c r="D193" s="88">
        <v>153210871</v>
      </c>
      <c r="E193" s="88"/>
      <c r="F193" s="88">
        <v>19856567.699999999</v>
      </c>
      <c r="G193" s="93">
        <f t="shared" si="5"/>
        <v>19856567.699999999</v>
      </c>
      <c r="H193" s="94" t="str">
        <f t="shared" si="4"/>
        <v>0.0%</v>
      </c>
    </row>
    <row r="194" spans="3:8">
      <c r="C194" s="95" t="s">
        <v>273</v>
      </c>
      <c r="D194" s="88">
        <v>9096288</v>
      </c>
      <c r="E194" s="88"/>
      <c r="F194" s="88">
        <v>0</v>
      </c>
      <c r="G194" s="93">
        <f t="shared" si="5"/>
        <v>0</v>
      </c>
      <c r="H194" s="94" t="str">
        <f t="shared" si="4"/>
        <v>0.0%</v>
      </c>
    </row>
    <row r="195" spans="3:8">
      <c r="C195" s="95" t="s">
        <v>276</v>
      </c>
      <c r="D195" s="88">
        <v>1000000</v>
      </c>
      <c r="E195" s="88"/>
      <c r="F195" s="88">
        <v>10024313.5</v>
      </c>
      <c r="G195" s="93">
        <f t="shared" si="5"/>
        <v>10024313.5</v>
      </c>
      <c r="H195" s="94" t="str">
        <f t="shared" si="4"/>
        <v>0.0%</v>
      </c>
    </row>
    <row r="196" spans="3:8">
      <c r="C196" s="95" t="s">
        <v>280</v>
      </c>
      <c r="D196" s="88">
        <v>1317714599</v>
      </c>
      <c r="E196" s="88">
        <v>0</v>
      </c>
      <c r="F196" s="88">
        <v>67179140.180000007</v>
      </c>
      <c r="G196" s="93">
        <f t="shared" si="5"/>
        <v>67179140.180000007</v>
      </c>
      <c r="H196" s="94" t="str">
        <f t="shared" si="4"/>
        <v>0.0%</v>
      </c>
    </row>
    <row r="197" spans="3:8">
      <c r="C197" s="95" t="s">
        <v>283</v>
      </c>
      <c r="D197" s="88">
        <v>327406263</v>
      </c>
      <c r="E197" s="88">
        <v>19400787.940000001</v>
      </c>
      <c r="F197" s="88">
        <v>13743481.550000001</v>
      </c>
      <c r="G197" s="93">
        <f t="shared" si="5"/>
        <v>-5657306.3900000006</v>
      </c>
      <c r="H197" s="94">
        <f t="shared" si="4"/>
        <v>-0.29160188789734282</v>
      </c>
    </row>
    <row r="198" spans="3:8">
      <c r="C198" s="95" t="s">
        <v>287</v>
      </c>
      <c r="D198" s="88">
        <v>103089090</v>
      </c>
      <c r="E198" s="88">
        <v>10000000</v>
      </c>
      <c r="F198" s="88"/>
      <c r="G198" s="93">
        <f t="shared" si="5"/>
        <v>-10000000</v>
      </c>
      <c r="H198" s="94">
        <f t="shared" si="4"/>
        <v>-1</v>
      </c>
    </row>
    <row r="199" spans="3:8">
      <c r="C199" s="95" t="s">
        <v>289</v>
      </c>
      <c r="D199" s="88">
        <v>42817183</v>
      </c>
      <c r="E199" s="88">
        <v>37598163.450000003</v>
      </c>
      <c r="F199" s="88"/>
      <c r="G199" s="93">
        <f t="shared" si="5"/>
        <v>-37598163.450000003</v>
      </c>
      <c r="H199" s="94">
        <f t="shared" si="4"/>
        <v>-1</v>
      </c>
    </row>
    <row r="200" spans="3:8">
      <c r="C200" s="95" t="s">
        <v>291</v>
      </c>
      <c r="D200" s="88">
        <v>25009724</v>
      </c>
      <c r="E200" s="88">
        <v>0</v>
      </c>
      <c r="F200" s="88">
        <v>0</v>
      </c>
      <c r="G200" s="93">
        <f t="shared" si="5"/>
        <v>0</v>
      </c>
      <c r="H200" s="94" t="str">
        <f t="shared" si="4"/>
        <v>0.0%</v>
      </c>
    </row>
    <row r="201" spans="3:8">
      <c r="C201" s="95" t="s">
        <v>292</v>
      </c>
      <c r="D201" s="88">
        <v>175445949</v>
      </c>
      <c r="E201" s="88">
        <v>1879957.79</v>
      </c>
      <c r="F201" s="88">
        <v>0</v>
      </c>
      <c r="G201" s="93">
        <f t="shared" si="5"/>
        <v>-1879957.79</v>
      </c>
      <c r="H201" s="94">
        <f t="shared" si="4"/>
        <v>-1</v>
      </c>
    </row>
    <row r="202" spans="3:8">
      <c r="C202" s="95" t="s">
        <v>293</v>
      </c>
      <c r="D202" s="88"/>
      <c r="E202" s="88">
        <v>1634471.33</v>
      </c>
      <c r="F202" s="88"/>
      <c r="G202" s="93">
        <f t="shared" si="5"/>
        <v>-1634471.33</v>
      </c>
      <c r="H202" s="94">
        <f t="shared" si="4"/>
        <v>-1</v>
      </c>
    </row>
    <row r="203" spans="3:8">
      <c r="C203" s="85" t="s">
        <v>548</v>
      </c>
      <c r="D203" s="86">
        <v>347739571</v>
      </c>
      <c r="E203" s="86">
        <v>20312603.34</v>
      </c>
      <c r="F203" s="86">
        <v>16063861.720000001</v>
      </c>
      <c r="G203" s="86">
        <f t="shared" si="5"/>
        <v>-4248741.6199999992</v>
      </c>
      <c r="H203" s="109">
        <f t="shared" si="4"/>
        <v>-0.20916775407282676</v>
      </c>
    </row>
    <row r="204" spans="3:8">
      <c r="C204" s="95" t="s">
        <v>272</v>
      </c>
      <c r="D204" s="88">
        <v>0</v>
      </c>
      <c r="E204" s="88"/>
      <c r="F204" s="88">
        <v>0</v>
      </c>
      <c r="G204" s="93">
        <f t="shared" si="5"/>
        <v>0</v>
      </c>
      <c r="H204" s="94" t="str">
        <f t="shared" si="4"/>
        <v>0.0%</v>
      </c>
    </row>
    <row r="205" spans="3:8">
      <c r="C205" s="95" t="s">
        <v>273</v>
      </c>
      <c r="D205" s="88"/>
      <c r="E205" s="88"/>
      <c r="F205" s="88"/>
      <c r="G205" s="93">
        <f t="shared" si="5"/>
        <v>0</v>
      </c>
      <c r="H205" s="94" t="str">
        <f t="shared" ref="H205:H268" si="6">IFERROR(G205/E205,"0.0%")</f>
        <v>0.0%</v>
      </c>
    </row>
    <row r="206" spans="3:8">
      <c r="C206" s="95" t="s">
        <v>280</v>
      </c>
      <c r="D206" s="88">
        <v>236451889</v>
      </c>
      <c r="E206" s="88">
        <v>0</v>
      </c>
      <c r="F206" s="88">
        <v>5773087.9100000001</v>
      </c>
      <c r="G206" s="93">
        <f t="shared" ref="G206:G269" si="7">F206-E206</f>
        <v>5773087.9100000001</v>
      </c>
      <c r="H206" s="94" t="str">
        <f t="shared" si="6"/>
        <v>0.0%</v>
      </c>
    </row>
    <row r="207" spans="3:8">
      <c r="C207" s="95" t="s">
        <v>283</v>
      </c>
      <c r="D207" s="88"/>
      <c r="E207" s="88">
        <v>12210251.76</v>
      </c>
      <c r="F207" s="88"/>
      <c r="G207" s="93">
        <f t="shared" si="7"/>
        <v>-12210251.76</v>
      </c>
      <c r="H207" s="94">
        <f t="shared" si="6"/>
        <v>-1</v>
      </c>
    </row>
    <row r="208" spans="3:8">
      <c r="C208" s="95" t="s">
        <v>287</v>
      </c>
      <c r="D208" s="88"/>
      <c r="E208" s="88">
        <v>8102351.5800000001</v>
      </c>
      <c r="F208" s="88"/>
      <c r="G208" s="93">
        <f t="shared" si="7"/>
        <v>-8102351.5800000001</v>
      </c>
      <c r="H208" s="94">
        <f t="shared" si="6"/>
        <v>-1</v>
      </c>
    </row>
    <row r="209" spans="3:8">
      <c r="C209" s="95" t="s">
        <v>289</v>
      </c>
      <c r="D209" s="88">
        <v>44525856</v>
      </c>
      <c r="E209" s="88">
        <v>0</v>
      </c>
      <c r="F209" s="88">
        <v>0</v>
      </c>
      <c r="G209" s="93">
        <f t="shared" si="7"/>
        <v>0</v>
      </c>
      <c r="H209" s="94" t="str">
        <f t="shared" si="6"/>
        <v>0.0%</v>
      </c>
    </row>
    <row r="210" spans="3:8">
      <c r="C210" s="95" t="s">
        <v>291</v>
      </c>
      <c r="D210" s="88">
        <v>0</v>
      </c>
      <c r="E210" s="88">
        <v>0</v>
      </c>
      <c r="F210" s="88"/>
      <c r="G210" s="93">
        <f t="shared" si="7"/>
        <v>0</v>
      </c>
      <c r="H210" s="94" t="str">
        <f t="shared" si="6"/>
        <v>0.0%</v>
      </c>
    </row>
    <row r="211" spans="3:8">
      <c r="C211" s="95" t="s">
        <v>292</v>
      </c>
      <c r="D211" s="88">
        <v>66761826</v>
      </c>
      <c r="E211" s="88"/>
      <c r="F211" s="88">
        <v>10290773.810000001</v>
      </c>
      <c r="G211" s="93">
        <f t="shared" si="7"/>
        <v>10290773.810000001</v>
      </c>
      <c r="H211" s="94" t="str">
        <f t="shared" si="6"/>
        <v>0.0%</v>
      </c>
    </row>
    <row r="212" spans="3:8">
      <c r="C212" s="85" t="s">
        <v>549</v>
      </c>
      <c r="D212" s="86">
        <v>1638625337</v>
      </c>
      <c r="E212" s="86">
        <v>2143969.6</v>
      </c>
      <c r="F212" s="86">
        <v>54158802.959999993</v>
      </c>
      <c r="G212" s="86">
        <f t="shared" si="7"/>
        <v>52014833.359999992</v>
      </c>
      <c r="H212" s="109">
        <f t="shared" si="6"/>
        <v>24.260993887226753</v>
      </c>
    </row>
    <row r="213" spans="3:8">
      <c r="C213" s="95" t="s">
        <v>270</v>
      </c>
      <c r="D213" s="88">
        <v>2808030</v>
      </c>
      <c r="E213" s="88"/>
      <c r="F213" s="88"/>
      <c r="G213" s="93">
        <f t="shared" si="7"/>
        <v>0</v>
      </c>
      <c r="H213" s="94" t="str">
        <f t="shared" si="6"/>
        <v>0.0%</v>
      </c>
    </row>
    <row r="214" spans="3:8">
      <c r="C214" s="95" t="s">
        <v>272</v>
      </c>
      <c r="D214" s="88">
        <v>0</v>
      </c>
      <c r="E214" s="88"/>
      <c r="F214" s="88">
        <v>0</v>
      </c>
      <c r="G214" s="93">
        <f t="shared" si="7"/>
        <v>0</v>
      </c>
      <c r="H214" s="94" t="str">
        <f t="shared" si="6"/>
        <v>0.0%</v>
      </c>
    </row>
    <row r="215" spans="3:8">
      <c r="C215" s="95" t="s">
        <v>273</v>
      </c>
      <c r="D215" s="88"/>
      <c r="E215" s="88"/>
      <c r="F215" s="88">
        <v>0</v>
      </c>
      <c r="G215" s="93">
        <f t="shared" si="7"/>
        <v>0</v>
      </c>
      <c r="H215" s="94" t="str">
        <f t="shared" si="6"/>
        <v>0.0%</v>
      </c>
    </row>
    <row r="216" spans="3:8">
      <c r="C216" s="95" t="s">
        <v>279</v>
      </c>
      <c r="D216" s="88">
        <v>130965347</v>
      </c>
      <c r="E216" s="88">
        <v>2143969.6</v>
      </c>
      <c r="F216" s="88">
        <v>20810893.559999999</v>
      </c>
      <c r="G216" s="93">
        <f t="shared" si="7"/>
        <v>18666923.959999997</v>
      </c>
      <c r="H216" s="94">
        <f t="shared" si="6"/>
        <v>8.7067111212770918</v>
      </c>
    </row>
    <row r="217" spans="3:8">
      <c r="C217" s="95" t="s">
        <v>280</v>
      </c>
      <c r="D217" s="88">
        <v>1289586906</v>
      </c>
      <c r="E217" s="88">
        <v>0</v>
      </c>
      <c r="F217" s="88">
        <v>20955475.199999999</v>
      </c>
      <c r="G217" s="93">
        <f t="shared" si="7"/>
        <v>20955475.199999999</v>
      </c>
      <c r="H217" s="94" t="str">
        <f t="shared" si="6"/>
        <v>0.0%</v>
      </c>
    </row>
    <row r="218" spans="3:8">
      <c r="C218" s="95" t="s">
        <v>289</v>
      </c>
      <c r="D218" s="88"/>
      <c r="E218" s="88"/>
      <c r="F218" s="88"/>
      <c r="G218" s="93">
        <f t="shared" si="7"/>
        <v>0</v>
      </c>
      <c r="H218" s="94" t="str">
        <f t="shared" si="6"/>
        <v>0.0%</v>
      </c>
    </row>
    <row r="219" spans="3:8">
      <c r="C219" s="95" t="s">
        <v>291</v>
      </c>
      <c r="D219" s="88">
        <v>206514332</v>
      </c>
      <c r="E219" s="88">
        <v>0</v>
      </c>
      <c r="F219" s="88">
        <v>12392434.199999999</v>
      </c>
      <c r="G219" s="93">
        <f t="shared" si="7"/>
        <v>12392434.199999999</v>
      </c>
      <c r="H219" s="94" t="str">
        <f t="shared" si="6"/>
        <v>0.0%</v>
      </c>
    </row>
    <row r="220" spans="3:8">
      <c r="C220" s="95" t="s">
        <v>292</v>
      </c>
      <c r="D220" s="88">
        <v>8750722</v>
      </c>
      <c r="E220" s="88"/>
      <c r="F220" s="88"/>
      <c r="G220" s="93">
        <f t="shared" si="7"/>
        <v>0</v>
      </c>
      <c r="H220" s="94" t="str">
        <f t="shared" si="6"/>
        <v>0.0%</v>
      </c>
    </row>
    <row r="221" spans="3:8">
      <c r="C221" s="114" t="s">
        <v>550</v>
      </c>
      <c r="D221" s="86">
        <v>3933809275</v>
      </c>
      <c r="E221" s="86">
        <v>465212185.80999994</v>
      </c>
      <c r="F221" s="86">
        <v>150984564.93000001</v>
      </c>
      <c r="G221" s="86">
        <f t="shared" si="7"/>
        <v>-314227620.87999994</v>
      </c>
      <c r="H221" s="115">
        <f t="shared" si="6"/>
        <v>-0.67545010742331568</v>
      </c>
    </row>
    <row r="222" spans="3:8">
      <c r="C222" s="85" t="s">
        <v>541</v>
      </c>
      <c r="D222" s="86">
        <v>1987272347</v>
      </c>
      <c r="E222" s="86">
        <v>330365707.18999994</v>
      </c>
      <c r="F222" s="86">
        <v>100556019.98999999</v>
      </c>
      <c r="G222" s="86">
        <f t="shared" si="7"/>
        <v>-229809687.19999993</v>
      </c>
      <c r="H222" s="109">
        <f t="shared" si="6"/>
        <v>-0.69562210059481677</v>
      </c>
    </row>
    <row r="223" spans="3:8">
      <c r="C223" s="95" t="s">
        <v>273</v>
      </c>
      <c r="D223" s="88"/>
      <c r="E223" s="88">
        <v>0</v>
      </c>
      <c r="F223" s="88"/>
      <c r="G223" s="93">
        <f t="shared" si="7"/>
        <v>0</v>
      </c>
      <c r="H223" s="94" t="str">
        <f t="shared" si="6"/>
        <v>0.0%</v>
      </c>
    </row>
    <row r="224" spans="3:8">
      <c r="C224" s="95" t="s">
        <v>280</v>
      </c>
      <c r="D224" s="88">
        <v>836585590</v>
      </c>
      <c r="E224" s="88">
        <v>176947575.88999999</v>
      </c>
      <c r="F224" s="88">
        <v>49772047.649999999</v>
      </c>
      <c r="G224" s="93">
        <f t="shared" si="7"/>
        <v>-127175528.23999998</v>
      </c>
      <c r="H224" s="94">
        <f t="shared" si="6"/>
        <v>-0.71871868037943087</v>
      </c>
    </row>
    <row r="225" spans="3:8">
      <c r="C225" s="95" t="s">
        <v>283</v>
      </c>
      <c r="D225" s="88"/>
      <c r="E225" s="88"/>
      <c r="F225" s="88">
        <v>2919592.99</v>
      </c>
      <c r="G225" s="93">
        <f t="shared" si="7"/>
        <v>2919592.99</v>
      </c>
      <c r="H225" s="94" t="str">
        <f t="shared" si="6"/>
        <v>0.0%</v>
      </c>
    </row>
    <row r="226" spans="3:8">
      <c r="C226" s="95" t="s">
        <v>286</v>
      </c>
      <c r="D226" s="88">
        <v>958524574</v>
      </c>
      <c r="E226" s="88">
        <v>38869974.229999997</v>
      </c>
      <c r="F226" s="88">
        <v>41642525.68</v>
      </c>
      <c r="G226" s="93">
        <f t="shared" si="7"/>
        <v>2772551.450000003</v>
      </c>
      <c r="H226" s="94">
        <f t="shared" si="6"/>
        <v>7.1328872861977283E-2</v>
      </c>
    </row>
    <row r="227" spans="3:8">
      <c r="C227" s="95" t="s">
        <v>287</v>
      </c>
      <c r="D227" s="88">
        <v>7800000</v>
      </c>
      <c r="E227" s="88">
        <v>69748888.349999994</v>
      </c>
      <c r="F227" s="88"/>
      <c r="G227" s="93">
        <f t="shared" si="7"/>
        <v>-69748888.349999994</v>
      </c>
      <c r="H227" s="94">
        <f t="shared" si="6"/>
        <v>-1</v>
      </c>
    </row>
    <row r="228" spans="3:8">
      <c r="C228" s="95" t="s">
        <v>289</v>
      </c>
      <c r="D228" s="88">
        <v>20000000</v>
      </c>
      <c r="E228" s="88">
        <v>0</v>
      </c>
      <c r="F228" s="88"/>
      <c r="G228" s="93">
        <f t="shared" si="7"/>
        <v>0</v>
      </c>
      <c r="H228" s="94" t="str">
        <f t="shared" si="6"/>
        <v>0.0%</v>
      </c>
    </row>
    <row r="229" spans="3:8">
      <c r="C229" s="95" t="s">
        <v>291</v>
      </c>
      <c r="D229" s="88">
        <v>1128036</v>
      </c>
      <c r="E229" s="88">
        <v>3223162.09</v>
      </c>
      <c r="F229" s="88"/>
      <c r="G229" s="93">
        <f t="shared" si="7"/>
        <v>-3223162.09</v>
      </c>
      <c r="H229" s="94">
        <f t="shared" si="6"/>
        <v>-1</v>
      </c>
    </row>
    <row r="230" spans="3:8">
      <c r="C230" s="95" t="s">
        <v>292</v>
      </c>
      <c r="D230" s="88">
        <v>163234147</v>
      </c>
      <c r="E230" s="88">
        <v>41576106.630000003</v>
      </c>
      <c r="F230" s="88">
        <v>6221853.6699999999</v>
      </c>
      <c r="G230" s="93">
        <f t="shared" si="7"/>
        <v>-35354252.960000001</v>
      </c>
      <c r="H230" s="94">
        <f t="shared" si="6"/>
        <v>-0.8503502570509931</v>
      </c>
    </row>
    <row r="231" spans="3:8">
      <c r="C231" s="85" t="s">
        <v>551</v>
      </c>
      <c r="D231" s="86">
        <v>1125980738</v>
      </c>
      <c r="E231" s="86">
        <v>31289094.050000001</v>
      </c>
      <c r="F231" s="86">
        <v>26442248.969999999</v>
      </c>
      <c r="G231" s="86">
        <f t="shared" si="7"/>
        <v>-4846845.0800000019</v>
      </c>
      <c r="H231" s="109">
        <f t="shared" si="6"/>
        <v>-0.15490525459940577</v>
      </c>
    </row>
    <row r="232" spans="3:8">
      <c r="C232" s="95" t="s">
        <v>272</v>
      </c>
      <c r="D232" s="88">
        <v>0</v>
      </c>
      <c r="E232" s="88">
        <v>0</v>
      </c>
      <c r="F232" s="88">
        <v>0</v>
      </c>
      <c r="G232" s="93">
        <f t="shared" si="7"/>
        <v>0</v>
      </c>
      <c r="H232" s="94" t="str">
        <f t="shared" si="6"/>
        <v>0.0%</v>
      </c>
    </row>
    <row r="233" spans="3:8">
      <c r="C233" s="95" t="s">
        <v>273</v>
      </c>
      <c r="D233" s="88"/>
      <c r="E233" s="88"/>
      <c r="F233" s="88"/>
      <c r="G233" s="93">
        <f t="shared" si="7"/>
        <v>0</v>
      </c>
      <c r="H233" s="94" t="str">
        <f t="shared" si="6"/>
        <v>0.0%</v>
      </c>
    </row>
    <row r="234" spans="3:8">
      <c r="C234" s="95" t="s">
        <v>280</v>
      </c>
      <c r="D234" s="88">
        <v>954464930</v>
      </c>
      <c r="E234" s="88">
        <v>30567152.030000001</v>
      </c>
      <c r="F234" s="88">
        <v>24000000</v>
      </c>
      <c r="G234" s="93">
        <f t="shared" si="7"/>
        <v>-6567152.0300000012</v>
      </c>
      <c r="H234" s="94">
        <f t="shared" si="6"/>
        <v>-0.21484343793477056</v>
      </c>
    </row>
    <row r="235" spans="3:8">
      <c r="C235" s="95" t="s">
        <v>283</v>
      </c>
      <c r="D235" s="88">
        <v>1288795</v>
      </c>
      <c r="E235" s="88">
        <v>721942.02</v>
      </c>
      <c r="F235" s="88"/>
      <c r="G235" s="93">
        <f t="shared" si="7"/>
        <v>-721942.02</v>
      </c>
      <c r="H235" s="94">
        <f t="shared" si="6"/>
        <v>-1</v>
      </c>
    </row>
    <row r="236" spans="3:8">
      <c r="C236" s="95" t="s">
        <v>289</v>
      </c>
      <c r="D236" s="88"/>
      <c r="E236" s="88">
        <v>0</v>
      </c>
      <c r="F236" s="88">
        <v>117976.4</v>
      </c>
      <c r="G236" s="93">
        <f t="shared" si="7"/>
        <v>117976.4</v>
      </c>
      <c r="H236" s="94" t="str">
        <f t="shared" si="6"/>
        <v>0.0%</v>
      </c>
    </row>
    <row r="237" spans="3:8">
      <c r="C237" s="95" t="s">
        <v>291</v>
      </c>
      <c r="D237" s="88">
        <v>0</v>
      </c>
      <c r="E237" s="88"/>
      <c r="F237" s="88"/>
      <c r="G237" s="93">
        <f t="shared" si="7"/>
        <v>0</v>
      </c>
      <c r="H237" s="94" t="str">
        <f t="shared" si="6"/>
        <v>0.0%</v>
      </c>
    </row>
    <row r="238" spans="3:8">
      <c r="C238" s="95" t="s">
        <v>292</v>
      </c>
      <c r="D238" s="88">
        <v>170227013</v>
      </c>
      <c r="E238" s="88"/>
      <c r="F238" s="88">
        <v>2324272.5699999998</v>
      </c>
      <c r="G238" s="93">
        <f t="shared" si="7"/>
        <v>2324272.5699999998</v>
      </c>
      <c r="H238" s="94" t="str">
        <f t="shared" si="6"/>
        <v>0.0%</v>
      </c>
    </row>
    <row r="239" spans="3:8">
      <c r="C239" s="85" t="s">
        <v>552</v>
      </c>
      <c r="D239" s="86">
        <v>742299370</v>
      </c>
      <c r="E239" s="86">
        <v>103557384.56999999</v>
      </c>
      <c r="F239" s="86">
        <v>23986295.969999999</v>
      </c>
      <c r="G239" s="86">
        <f t="shared" si="7"/>
        <v>-79571088.599999994</v>
      </c>
      <c r="H239" s="109">
        <f t="shared" si="6"/>
        <v>-0.76837676936707133</v>
      </c>
    </row>
    <row r="240" spans="3:8">
      <c r="C240" s="95" t="s">
        <v>272</v>
      </c>
      <c r="D240" s="88">
        <v>0</v>
      </c>
      <c r="E240" s="88"/>
      <c r="F240" s="88">
        <v>0</v>
      </c>
      <c r="G240" s="93">
        <f t="shared" si="7"/>
        <v>0</v>
      </c>
      <c r="H240" s="94" t="str">
        <f t="shared" si="6"/>
        <v>0.0%</v>
      </c>
    </row>
    <row r="241" spans="3:8">
      <c r="C241" s="95" t="s">
        <v>273</v>
      </c>
      <c r="D241" s="88">
        <v>13846610</v>
      </c>
      <c r="E241" s="88">
        <v>14898894.220000001</v>
      </c>
      <c r="F241" s="88">
        <v>0</v>
      </c>
      <c r="G241" s="93">
        <f t="shared" si="7"/>
        <v>-14898894.220000001</v>
      </c>
      <c r="H241" s="94">
        <f t="shared" si="6"/>
        <v>-1</v>
      </c>
    </row>
    <row r="242" spans="3:8">
      <c r="C242" s="95" t="s">
        <v>280</v>
      </c>
      <c r="D242" s="88">
        <v>373315760</v>
      </c>
      <c r="E242" s="88">
        <v>66753674.189999998</v>
      </c>
      <c r="F242" s="88">
        <v>23986295.969999999</v>
      </c>
      <c r="G242" s="93">
        <f t="shared" si="7"/>
        <v>-42767378.219999999</v>
      </c>
      <c r="H242" s="94">
        <f t="shared" si="6"/>
        <v>-0.64067452075030118</v>
      </c>
    </row>
    <row r="243" spans="3:8">
      <c r="C243" s="95" t="s">
        <v>289</v>
      </c>
      <c r="D243" s="88">
        <v>216828202</v>
      </c>
      <c r="E243" s="88">
        <v>8515646.4900000002</v>
      </c>
      <c r="F243" s="88"/>
      <c r="G243" s="93">
        <f t="shared" si="7"/>
        <v>-8515646.4900000002</v>
      </c>
      <c r="H243" s="94">
        <f t="shared" si="6"/>
        <v>-1</v>
      </c>
    </row>
    <row r="244" spans="3:8">
      <c r="C244" s="95" t="s">
        <v>290</v>
      </c>
      <c r="D244" s="88"/>
      <c r="E244" s="88"/>
      <c r="F244" s="88"/>
      <c r="G244" s="93">
        <f t="shared" si="7"/>
        <v>0</v>
      </c>
      <c r="H244" s="94" t="str">
        <f t="shared" si="6"/>
        <v>0.0%</v>
      </c>
    </row>
    <row r="245" spans="3:8">
      <c r="C245" s="95" t="s">
        <v>291</v>
      </c>
      <c r="D245" s="88">
        <v>2265191</v>
      </c>
      <c r="E245" s="88">
        <v>5037973.47</v>
      </c>
      <c r="F245" s="88">
        <v>0</v>
      </c>
      <c r="G245" s="93">
        <f t="shared" si="7"/>
        <v>-5037973.47</v>
      </c>
      <c r="H245" s="94">
        <f t="shared" si="6"/>
        <v>-1</v>
      </c>
    </row>
    <row r="246" spans="3:8">
      <c r="C246" s="95" t="s">
        <v>292</v>
      </c>
      <c r="D246" s="88">
        <v>136043607</v>
      </c>
      <c r="E246" s="88">
        <v>8351196.2000000002</v>
      </c>
      <c r="F246" s="88">
        <v>0</v>
      </c>
      <c r="G246" s="93">
        <f t="shared" si="7"/>
        <v>-8351196.2000000002</v>
      </c>
      <c r="H246" s="94">
        <f t="shared" si="6"/>
        <v>-1</v>
      </c>
    </row>
    <row r="247" spans="3:8">
      <c r="C247" s="85" t="s">
        <v>525</v>
      </c>
      <c r="D247" s="86">
        <v>78256820</v>
      </c>
      <c r="E247" s="86"/>
      <c r="F247" s="86"/>
      <c r="G247" s="86">
        <f t="shared" si="7"/>
        <v>0</v>
      </c>
      <c r="H247" s="109" t="str">
        <f t="shared" si="6"/>
        <v>0.0%</v>
      </c>
    </row>
    <row r="248" spans="3:8">
      <c r="C248" s="95" t="s">
        <v>273</v>
      </c>
      <c r="D248" s="88">
        <v>876443</v>
      </c>
      <c r="E248" s="88"/>
      <c r="F248" s="88"/>
      <c r="G248" s="93">
        <f t="shared" si="7"/>
        <v>0</v>
      </c>
      <c r="H248" s="94" t="str">
        <f t="shared" si="6"/>
        <v>0.0%</v>
      </c>
    </row>
    <row r="249" spans="3:8">
      <c r="C249" s="95" t="s">
        <v>289</v>
      </c>
      <c r="D249" s="88">
        <v>56362377</v>
      </c>
      <c r="E249" s="88"/>
      <c r="F249" s="88"/>
      <c r="G249" s="93">
        <f t="shared" si="7"/>
        <v>0</v>
      </c>
      <c r="H249" s="94" t="str">
        <f t="shared" si="6"/>
        <v>0.0%</v>
      </c>
    </row>
    <row r="250" spans="3:8">
      <c r="C250" s="95" t="s">
        <v>290</v>
      </c>
      <c r="D250" s="88">
        <v>21018000</v>
      </c>
      <c r="E250" s="88"/>
      <c r="F250" s="88"/>
      <c r="G250" s="93">
        <f t="shared" si="7"/>
        <v>0</v>
      </c>
      <c r="H250" s="94" t="str">
        <f t="shared" si="6"/>
        <v>0.0%</v>
      </c>
    </row>
    <row r="251" spans="3:8">
      <c r="C251" s="114" t="s">
        <v>553</v>
      </c>
      <c r="D251" s="86">
        <v>4661334226</v>
      </c>
      <c r="E251" s="86">
        <v>379394394.75999999</v>
      </c>
      <c r="F251" s="86">
        <v>252971623.07000002</v>
      </c>
      <c r="G251" s="86">
        <f t="shared" si="7"/>
        <v>-126422771.68999997</v>
      </c>
      <c r="H251" s="115">
        <f t="shared" si="6"/>
        <v>-0.33322256057571276</v>
      </c>
    </row>
    <row r="252" spans="3:8">
      <c r="C252" s="85" t="s">
        <v>554</v>
      </c>
      <c r="D252" s="86">
        <v>1499067987</v>
      </c>
      <c r="E252" s="86">
        <v>30997370.030000001</v>
      </c>
      <c r="F252" s="86">
        <v>123259217.21000001</v>
      </c>
      <c r="G252" s="86">
        <f t="shared" si="7"/>
        <v>92261847.180000007</v>
      </c>
      <c r="H252" s="109">
        <f t="shared" si="6"/>
        <v>2.9764411332544269</v>
      </c>
    </row>
    <row r="253" spans="3:8">
      <c r="C253" s="95" t="s">
        <v>272</v>
      </c>
      <c r="D253" s="88">
        <v>0</v>
      </c>
      <c r="E253" s="88"/>
      <c r="F253" s="88">
        <v>2761187.95</v>
      </c>
      <c r="G253" s="93">
        <f t="shared" si="7"/>
        <v>2761187.95</v>
      </c>
      <c r="H253" s="94" t="str">
        <f t="shared" si="6"/>
        <v>0.0%</v>
      </c>
    </row>
    <row r="254" spans="3:8">
      <c r="C254" s="95" t="s">
        <v>273</v>
      </c>
      <c r="D254" s="88"/>
      <c r="E254" s="88"/>
      <c r="F254" s="88"/>
      <c r="G254" s="93">
        <f t="shared" si="7"/>
        <v>0</v>
      </c>
      <c r="H254" s="94" t="str">
        <f t="shared" si="6"/>
        <v>0.0%</v>
      </c>
    </row>
    <row r="255" spans="3:8">
      <c r="C255" s="95" t="s">
        <v>280</v>
      </c>
      <c r="D255" s="88">
        <v>699812660</v>
      </c>
      <c r="E255" s="88">
        <v>13679784.9</v>
      </c>
      <c r="F255" s="88">
        <v>93109728.340000004</v>
      </c>
      <c r="G255" s="93">
        <f t="shared" si="7"/>
        <v>79429943.439999998</v>
      </c>
      <c r="H255" s="94">
        <f t="shared" si="6"/>
        <v>5.8063737127913466</v>
      </c>
    </row>
    <row r="256" spans="3:8">
      <c r="C256" s="95" t="s">
        <v>283</v>
      </c>
      <c r="D256" s="88">
        <v>39715907</v>
      </c>
      <c r="E256" s="88">
        <v>17317585.129999999</v>
      </c>
      <c r="F256" s="88">
        <v>2860570.67</v>
      </c>
      <c r="G256" s="93">
        <f t="shared" si="7"/>
        <v>-14457014.459999999</v>
      </c>
      <c r="H256" s="94">
        <f t="shared" si="6"/>
        <v>-0.8348169996840662</v>
      </c>
    </row>
    <row r="257" spans="3:8">
      <c r="C257" s="95" t="s">
        <v>287</v>
      </c>
      <c r="D257" s="88">
        <v>522436657</v>
      </c>
      <c r="E257" s="88">
        <v>0</v>
      </c>
      <c r="F257" s="88">
        <v>0</v>
      </c>
      <c r="G257" s="93">
        <f t="shared" si="7"/>
        <v>0</v>
      </c>
      <c r="H257" s="94" t="str">
        <f t="shared" si="6"/>
        <v>0.0%</v>
      </c>
    </row>
    <row r="258" spans="3:8">
      <c r="C258" s="95" t="s">
        <v>289</v>
      </c>
      <c r="D258" s="88">
        <v>43243245</v>
      </c>
      <c r="E258" s="88"/>
      <c r="F258" s="88">
        <v>16452236.99</v>
      </c>
      <c r="G258" s="93">
        <f t="shared" si="7"/>
        <v>16452236.99</v>
      </c>
      <c r="H258" s="94" t="str">
        <f t="shared" si="6"/>
        <v>0.0%</v>
      </c>
    </row>
    <row r="259" spans="3:8">
      <c r="C259" s="95" t="s">
        <v>290</v>
      </c>
      <c r="D259" s="88">
        <v>50659163</v>
      </c>
      <c r="E259" s="88">
        <v>0</v>
      </c>
      <c r="F259" s="88"/>
      <c r="G259" s="93">
        <f t="shared" si="7"/>
        <v>0</v>
      </c>
      <c r="H259" s="94" t="str">
        <f t="shared" si="6"/>
        <v>0.0%</v>
      </c>
    </row>
    <row r="260" spans="3:8">
      <c r="C260" s="95" t="s">
        <v>291</v>
      </c>
      <c r="D260" s="88">
        <v>85658568</v>
      </c>
      <c r="E260" s="88"/>
      <c r="F260" s="88">
        <v>8075493.2599999998</v>
      </c>
      <c r="G260" s="93">
        <f t="shared" si="7"/>
        <v>8075493.2599999998</v>
      </c>
      <c r="H260" s="94" t="str">
        <f t="shared" si="6"/>
        <v>0.0%</v>
      </c>
    </row>
    <row r="261" spans="3:8">
      <c r="C261" s="95" t="s">
        <v>292</v>
      </c>
      <c r="D261" s="88">
        <v>57541787</v>
      </c>
      <c r="E261" s="88"/>
      <c r="F261" s="88">
        <v>0</v>
      </c>
      <c r="G261" s="93">
        <f t="shared" si="7"/>
        <v>0</v>
      </c>
      <c r="H261" s="94" t="str">
        <f t="shared" si="6"/>
        <v>0.0%</v>
      </c>
    </row>
    <row r="262" spans="3:8">
      <c r="C262" s="85" t="s">
        <v>555</v>
      </c>
      <c r="D262" s="86">
        <v>2658987011</v>
      </c>
      <c r="E262" s="86">
        <v>266329105.46000001</v>
      </c>
      <c r="F262" s="86">
        <v>100479642.99000001</v>
      </c>
      <c r="G262" s="86">
        <f t="shared" si="7"/>
        <v>-165849462.47</v>
      </c>
      <c r="H262" s="109">
        <f t="shared" si="6"/>
        <v>-0.62272376195439494</v>
      </c>
    </row>
    <row r="263" spans="3:8">
      <c r="C263" s="95" t="s">
        <v>270</v>
      </c>
      <c r="D263" s="88">
        <v>31975683</v>
      </c>
      <c r="E263" s="88">
        <v>0</v>
      </c>
      <c r="F263" s="88">
        <v>4448573.37</v>
      </c>
      <c r="G263" s="93">
        <f t="shared" si="7"/>
        <v>4448573.37</v>
      </c>
      <c r="H263" s="94" t="str">
        <f t="shared" si="6"/>
        <v>0.0%</v>
      </c>
    </row>
    <row r="264" spans="3:8">
      <c r="C264" s="95" t="s">
        <v>272</v>
      </c>
      <c r="D264" s="88">
        <v>58496961</v>
      </c>
      <c r="E264" s="88"/>
      <c r="F264" s="88">
        <v>0</v>
      </c>
      <c r="G264" s="93">
        <f t="shared" si="7"/>
        <v>0</v>
      </c>
      <c r="H264" s="94" t="str">
        <f t="shared" si="6"/>
        <v>0.0%</v>
      </c>
    </row>
    <row r="265" spans="3:8">
      <c r="C265" s="95" t="s">
        <v>273</v>
      </c>
      <c r="D265" s="88">
        <v>596092630</v>
      </c>
      <c r="E265" s="88"/>
      <c r="F265" s="88">
        <v>4537761.88</v>
      </c>
      <c r="G265" s="93">
        <f t="shared" si="7"/>
        <v>4537761.88</v>
      </c>
      <c r="H265" s="94" t="str">
        <f t="shared" si="6"/>
        <v>0.0%</v>
      </c>
    </row>
    <row r="266" spans="3:8">
      <c r="C266" s="95" t="s">
        <v>280</v>
      </c>
      <c r="D266" s="88">
        <v>383607176</v>
      </c>
      <c r="E266" s="88">
        <v>129599686.65000001</v>
      </c>
      <c r="F266" s="88">
        <v>8098126.3899999997</v>
      </c>
      <c r="G266" s="93">
        <f t="shared" si="7"/>
        <v>-121501560.26000001</v>
      </c>
      <c r="H266" s="94">
        <f t="shared" si="6"/>
        <v>-0.93751430578786821</v>
      </c>
    </row>
    <row r="267" spans="3:8">
      <c r="C267" s="95" t="s">
        <v>283</v>
      </c>
      <c r="D267" s="88">
        <v>62340316</v>
      </c>
      <c r="E267" s="88">
        <v>7714020.4900000002</v>
      </c>
      <c r="F267" s="88">
        <v>0</v>
      </c>
      <c r="G267" s="93">
        <f t="shared" si="7"/>
        <v>-7714020.4900000002</v>
      </c>
      <c r="H267" s="94">
        <f t="shared" si="6"/>
        <v>-1</v>
      </c>
    </row>
    <row r="268" spans="3:8">
      <c r="C268" s="95" t="s">
        <v>286</v>
      </c>
      <c r="D268" s="88"/>
      <c r="E268" s="88"/>
      <c r="F268" s="88"/>
      <c r="G268" s="93">
        <f t="shared" si="7"/>
        <v>0</v>
      </c>
      <c r="H268" s="94" t="str">
        <f t="shared" si="6"/>
        <v>0.0%</v>
      </c>
    </row>
    <row r="269" spans="3:8">
      <c r="C269" s="95" t="s">
        <v>287</v>
      </c>
      <c r="D269" s="88">
        <v>624187313</v>
      </c>
      <c r="E269" s="88">
        <v>0</v>
      </c>
      <c r="F269" s="88">
        <v>14349025.640000001</v>
      </c>
      <c r="G269" s="93">
        <f t="shared" si="7"/>
        <v>14349025.640000001</v>
      </c>
      <c r="H269" s="94" t="str">
        <f t="shared" ref="H269:H332" si="8">IFERROR(G269/E269,"0.0%")</f>
        <v>0.0%</v>
      </c>
    </row>
    <row r="270" spans="3:8">
      <c r="C270" s="95" t="s">
        <v>290</v>
      </c>
      <c r="D270" s="88">
        <v>738427707</v>
      </c>
      <c r="E270" s="88">
        <v>116167442.37</v>
      </c>
      <c r="F270" s="88">
        <v>58676681.990000002</v>
      </c>
      <c r="G270" s="93">
        <f t="shared" ref="G270:G333" si="9">F270-E270</f>
        <v>-57490760.380000003</v>
      </c>
      <c r="H270" s="94">
        <f t="shared" si="8"/>
        <v>-0.49489563691080168</v>
      </c>
    </row>
    <row r="271" spans="3:8">
      <c r="C271" s="95" t="s">
        <v>291</v>
      </c>
      <c r="D271" s="88">
        <v>6681025</v>
      </c>
      <c r="E271" s="88"/>
      <c r="F271" s="88">
        <v>10369473.720000001</v>
      </c>
      <c r="G271" s="93">
        <f t="shared" si="9"/>
        <v>10369473.720000001</v>
      </c>
      <c r="H271" s="94" t="str">
        <f t="shared" si="8"/>
        <v>0.0%</v>
      </c>
    </row>
    <row r="272" spans="3:8">
      <c r="C272" s="95" t="s">
        <v>292</v>
      </c>
      <c r="D272" s="88">
        <v>157178200</v>
      </c>
      <c r="E272" s="88">
        <v>12847955.949999999</v>
      </c>
      <c r="F272" s="88">
        <v>0</v>
      </c>
      <c r="G272" s="93">
        <f t="shared" si="9"/>
        <v>-12847955.949999999</v>
      </c>
      <c r="H272" s="94">
        <f t="shared" si="8"/>
        <v>-1</v>
      </c>
    </row>
    <row r="273" spans="3:8">
      <c r="C273" s="95" t="s">
        <v>293</v>
      </c>
      <c r="D273" s="88"/>
      <c r="E273" s="88">
        <v>0</v>
      </c>
      <c r="F273" s="88"/>
      <c r="G273" s="93">
        <f t="shared" si="9"/>
        <v>0</v>
      </c>
      <c r="H273" s="94" t="str">
        <f t="shared" si="8"/>
        <v>0.0%</v>
      </c>
    </row>
    <row r="274" spans="3:8">
      <c r="C274" s="85" t="s">
        <v>556</v>
      </c>
      <c r="D274" s="86">
        <v>503279228</v>
      </c>
      <c r="E274" s="86">
        <v>82067919.269999996</v>
      </c>
      <c r="F274" s="86">
        <v>29232762.869999997</v>
      </c>
      <c r="G274" s="86">
        <f t="shared" si="9"/>
        <v>-52835156.399999999</v>
      </c>
      <c r="H274" s="109">
        <f t="shared" si="8"/>
        <v>-0.64379792822789328</v>
      </c>
    </row>
    <row r="275" spans="3:8">
      <c r="C275" s="95" t="s">
        <v>280</v>
      </c>
      <c r="D275" s="88">
        <v>385098309</v>
      </c>
      <c r="E275" s="88">
        <v>18897062.48</v>
      </c>
      <c r="F275" s="88">
        <v>4446000</v>
      </c>
      <c r="G275" s="93">
        <f t="shared" si="9"/>
        <v>-14451062.48</v>
      </c>
      <c r="H275" s="94">
        <f t="shared" si="8"/>
        <v>-0.7647253373530678</v>
      </c>
    </row>
    <row r="276" spans="3:8">
      <c r="C276" s="95" t="s">
        <v>283</v>
      </c>
      <c r="D276" s="88"/>
      <c r="E276" s="88">
        <v>0</v>
      </c>
      <c r="F276" s="88">
        <v>0</v>
      </c>
      <c r="G276" s="93">
        <f t="shared" si="9"/>
        <v>0</v>
      </c>
      <c r="H276" s="94" t="str">
        <f t="shared" si="8"/>
        <v>0.0%</v>
      </c>
    </row>
    <row r="277" spans="3:8">
      <c r="C277" s="95" t="s">
        <v>287</v>
      </c>
      <c r="D277" s="88">
        <v>8162000</v>
      </c>
      <c r="E277" s="88"/>
      <c r="F277" s="88">
        <v>5352268.0999999996</v>
      </c>
      <c r="G277" s="93">
        <f t="shared" si="9"/>
        <v>5352268.0999999996</v>
      </c>
      <c r="H277" s="94" t="str">
        <f t="shared" si="8"/>
        <v>0.0%</v>
      </c>
    </row>
    <row r="278" spans="3:8">
      <c r="C278" s="95" t="s">
        <v>289</v>
      </c>
      <c r="D278" s="88"/>
      <c r="E278" s="88">
        <v>522536.13</v>
      </c>
      <c r="F278" s="88"/>
      <c r="G278" s="93">
        <f t="shared" si="9"/>
        <v>-522536.13</v>
      </c>
      <c r="H278" s="94">
        <f t="shared" si="8"/>
        <v>-1</v>
      </c>
    </row>
    <row r="279" spans="3:8">
      <c r="C279" s="95" t="s">
        <v>290</v>
      </c>
      <c r="D279" s="88"/>
      <c r="E279" s="88">
        <v>62648320.659999996</v>
      </c>
      <c r="F279" s="88"/>
      <c r="G279" s="93">
        <f t="shared" si="9"/>
        <v>-62648320.659999996</v>
      </c>
      <c r="H279" s="94">
        <f t="shared" si="8"/>
        <v>-1</v>
      </c>
    </row>
    <row r="280" spans="3:8">
      <c r="C280" s="95" t="s">
        <v>291</v>
      </c>
      <c r="D280" s="88">
        <v>37092875</v>
      </c>
      <c r="E280" s="88"/>
      <c r="F280" s="88">
        <v>19434494.77</v>
      </c>
      <c r="G280" s="93">
        <f t="shared" si="9"/>
        <v>19434494.77</v>
      </c>
      <c r="H280" s="94" t="str">
        <f t="shared" si="8"/>
        <v>0.0%</v>
      </c>
    </row>
    <row r="281" spans="3:8">
      <c r="C281" s="95" t="s">
        <v>292</v>
      </c>
      <c r="D281" s="88">
        <v>72926044</v>
      </c>
      <c r="E281" s="88"/>
      <c r="F281" s="88">
        <v>0</v>
      </c>
      <c r="G281" s="93">
        <f t="shared" si="9"/>
        <v>0</v>
      </c>
      <c r="H281" s="94" t="str">
        <f t="shared" si="8"/>
        <v>0.0%</v>
      </c>
    </row>
    <row r="282" spans="3:8">
      <c r="C282" s="114" t="s">
        <v>557</v>
      </c>
      <c r="D282" s="86">
        <v>5727163956</v>
      </c>
      <c r="E282" s="86">
        <v>100459064.59</v>
      </c>
      <c r="F282" s="86">
        <v>829016024.50999999</v>
      </c>
      <c r="G282" s="86">
        <f t="shared" si="9"/>
        <v>728556959.91999996</v>
      </c>
      <c r="H282" s="115">
        <f t="shared" si="8"/>
        <v>7.2522769636909672</v>
      </c>
    </row>
    <row r="283" spans="3:8">
      <c r="C283" s="85" t="s">
        <v>558</v>
      </c>
      <c r="D283" s="86">
        <v>1734985101</v>
      </c>
      <c r="E283" s="86">
        <v>59374866.549999997</v>
      </c>
      <c r="F283" s="86">
        <v>88193830.980000004</v>
      </c>
      <c r="G283" s="86">
        <f t="shared" si="9"/>
        <v>28818964.430000007</v>
      </c>
      <c r="H283" s="109">
        <f t="shared" si="8"/>
        <v>0.48537312341967714</v>
      </c>
    </row>
    <row r="284" spans="3:8">
      <c r="C284" s="95" t="s">
        <v>280</v>
      </c>
      <c r="D284" s="88">
        <v>845409796</v>
      </c>
      <c r="E284" s="88">
        <v>15388753.310000001</v>
      </c>
      <c r="F284" s="88">
        <v>42003102.920000002</v>
      </c>
      <c r="G284" s="93">
        <f t="shared" si="9"/>
        <v>26614349.609999999</v>
      </c>
      <c r="H284" s="94">
        <f t="shared" si="8"/>
        <v>1.7294675581488024</v>
      </c>
    </row>
    <row r="285" spans="3:8">
      <c r="C285" s="95" t="s">
        <v>283</v>
      </c>
      <c r="D285" s="88">
        <v>71197</v>
      </c>
      <c r="E285" s="88">
        <v>0</v>
      </c>
      <c r="F285" s="88">
        <v>10704352.92</v>
      </c>
      <c r="G285" s="93">
        <f t="shared" si="9"/>
        <v>10704352.92</v>
      </c>
      <c r="H285" s="94" t="str">
        <f t="shared" si="8"/>
        <v>0.0%</v>
      </c>
    </row>
    <row r="286" spans="3:8">
      <c r="C286" s="95" t="s">
        <v>285</v>
      </c>
      <c r="D286" s="88">
        <v>14083521</v>
      </c>
      <c r="E286" s="88"/>
      <c r="F286" s="88"/>
      <c r="G286" s="93">
        <f t="shared" si="9"/>
        <v>0</v>
      </c>
      <c r="H286" s="94" t="str">
        <f t="shared" si="8"/>
        <v>0.0%</v>
      </c>
    </row>
    <row r="287" spans="3:8">
      <c r="C287" s="95" t="s">
        <v>287</v>
      </c>
      <c r="D287" s="88">
        <v>57587127</v>
      </c>
      <c r="E287" s="88">
        <v>32440877.989999998</v>
      </c>
      <c r="F287" s="88"/>
      <c r="G287" s="93">
        <f t="shared" si="9"/>
        <v>-32440877.989999998</v>
      </c>
      <c r="H287" s="94">
        <f t="shared" si="8"/>
        <v>-1</v>
      </c>
    </row>
    <row r="288" spans="3:8">
      <c r="C288" s="95" t="s">
        <v>289</v>
      </c>
      <c r="D288" s="88">
        <v>183728547</v>
      </c>
      <c r="E288" s="88"/>
      <c r="F288" s="88">
        <v>10924708.18</v>
      </c>
      <c r="G288" s="93">
        <f t="shared" si="9"/>
        <v>10924708.18</v>
      </c>
      <c r="H288" s="94" t="str">
        <f t="shared" si="8"/>
        <v>0.0%</v>
      </c>
    </row>
    <row r="289" spans="3:8">
      <c r="C289" s="95" t="s">
        <v>290</v>
      </c>
      <c r="D289" s="88">
        <v>191812602</v>
      </c>
      <c r="E289" s="88">
        <v>0</v>
      </c>
      <c r="F289" s="88"/>
      <c r="G289" s="93">
        <f t="shared" si="9"/>
        <v>0</v>
      </c>
      <c r="H289" s="94" t="str">
        <f t="shared" si="8"/>
        <v>0.0%</v>
      </c>
    </row>
    <row r="290" spans="3:8">
      <c r="C290" s="95" t="s">
        <v>291</v>
      </c>
      <c r="D290" s="88">
        <v>6751973</v>
      </c>
      <c r="E290" s="88">
        <v>3429921.08</v>
      </c>
      <c r="F290" s="88">
        <v>0</v>
      </c>
      <c r="G290" s="93">
        <f t="shared" si="9"/>
        <v>-3429921.08</v>
      </c>
      <c r="H290" s="94">
        <f t="shared" si="8"/>
        <v>-1</v>
      </c>
    </row>
    <row r="291" spans="3:8">
      <c r="C291" s="95" t="s">
        <v>292</v>
      </c>
      <c r="D291" s="88">
        <v>435540338</v>
      </c>
      <c r="E291" s="88">
        <v>8115314.1699999999</v>
      </c>
      <c r="F291" s="88">
        <v>24561666.960000001</v>
      </c>
      <c r="G291" s="93">
        <f t="shared" si="9"/>
        <v>16446352.790000001</v>
      </c>
      <c r="H291" s="94">
        <f t="shared" si="8"/>
        <v>2.0265823904633873</v>
      </c>
    </row>
    <row r="292" spans="3:8">
      <c r="C292" s="85" t="s">
        <v>559</v>
      </c>
      <c r="D292" s="86">
        <v>2825645076</v>
      </c>
      <c r="E292" s="86">
        <v>36054248.880000003</v>
      </c>
      <c r="F292" s="86">
        <v>331801321.96999991</v>
      </c>
      <c r="G292" s="86">
        <f t="shared" si="9"/>
        <v>295747073.08999991</v>
      </c>
      <c r="H292" s="109">
        <f t="shared" si="8"/>
        <v>8.2028355125172663</v>
      </c>
    </row>
    <row r="293" spans="3:8">
      <c r="C293" s="95" t="s">
        <v>273</v>
      </c>
      <c r="D293" s="88"/>
      <c r="E293" s="88"/>
      <c r="F293" s="88">
        <v>0</v>
      </c>
      <c r="G293" s="93">
        <f t="shared" si="9"/>
        <v>0</v>
      </c>
      <c r="H293" s="94" t="str">
        <f t="shared" si="8"/>
        <v>0.0%</v>
      </c>
    </row>
    <row r="294" spans="3:8">
      <c r="C294" s="95" t="s">
        <v>280</v>
      </c>
      <c r="D294" s="88">
        <v>1955741744</v>
      </c>
      <c r="E294" s="88">
        <v>36054248.880000003</v>
      </c>
      <c r="F294" s="88">
        <v>271461880.94</v>
      </c>
      <c r="G294" s="93">
        <f t="shared" si="9"/>
        <v>235407632.06</v>
      </c>
      <c r="H294" s="94">
        <f t="shared" si="8"/>
        <v>6.5292618588036992</v>
      </c>
    </row>
    <row r="295" spans="3:8">
      <c r="C295" s="95" t="s">
        <v>283</v>
      </c>
      <c r="D295" s="88">
        <v>19250001</v>
      </c>
      <c r="E295" s="88"/>
      <c r="F295" s="88">
        <v>3739014.78</v>
      </c>
      <c r="G295" s="93">
        <f t="shared" si="9"/>
        <v>3739014.78</v>
      </c>
      <c r="H295" s="94" t="str">
        <f t="shared" si="8"/>
        <v>0.0%</v>
      </c>
    </row>
    <row r="296" spans="3:8">
      <c r="C296" s="95" t="s">
        <v>287</v>
      </c>
      <c r="D296" s="88">
        <v>552105545</v>
      </c>
      <c r="E296" s="88">
        <v>0</v>
      </c>
      <c r="F296" s="88">
        <v>19829483.969999999</v>
      </c>
      <c r="G296" s="93">
        <f t="shared" si="9"/>
        <v>19829483.969999999</v>
      </c>
      <c r="H296" s="94" t="str">
        <f t="shared" si="8"/>
        <v>0.0%</v>
      </c>
    </row>
    <row r="297" spans="3:8">
      <c r="C297" s="95" t="s">
        <v>289</v>
      </c>
      <c r="D297" s="88">
        <v>103056699</v>
      </c>
      <c r="E297" s="88">
        <v>0</v>
      </c>
      <c r="F297" s="88"/>
      <c r="G297" s="93">
        <f t="shared" si="9"/>
        <v>0</v>
      </c>
      <c r="H297" s="94" t="str">
        <f t="shared" si="8"/>
        <v>0.0%</v>
      </c>
    </row>
    <row r="298" spans="3:8">
      <c r="C298" s="95" t="s">
        <v>291</v>
      </c>
      <c r="D298" s="88">
        <v>78405272</v>
      </c>
      <c r="E298" s="88">
        <v>0</v>
      </c>
      <c r="F298" s="88">
        <v>14208790.09</v>
      </c>
      <c r="G298" s="93">
        <f t="shared" si="9"/>
        <v>14208790.09</v>
      </c>
      <c r="H298" s="94" t="str">
        <f t="shared" si="8"/>
        <v>0.0%</v>
      </c>
    </row>
    <row r="299" spans="3:8">
      <c r="C299" s="95" t="s">
        <v>292</v>
      </c>
      <c r="D299" s="88">
        <v>112052325</v>
      </c>
      <c r="E299" s="88">
        <v>0</v>
      </c>
      <c r="F299" s="88">
        <v>22562152.190000001</v>
      </c>
      <c r="G299" s="93">
        <f t="shared" si="9"/>
        <v>22562152.190000001</v>
      </c>
      <c r="H299" s="94" t="str">
        <f t="shared" si="8"/>
        <v>0.0%</v>
      </c>
    </row>
    <row r="300" spans="3:8">
      <c r="C300" s="95" t="s">
        <v>293</v>
      </c>
      <c r="D300" s="88">
        <v>5033490</v>
      </c>
      <c r="E300" s="88"/>
      <c r="F300" s="88"/>
      <c r="G300" s="93">
        <f t="shared" si="9"/>
        <v>0</v>
      </c>
      <c r="H300" s="94" t="str">
        <f t="shared" si="8"/>
        <v>0.0%</v>
      </c>
    </row>
    <row r="301" spans="3:8">
      <c r="C301" s="85" t="s">
        <v>560</v>
      </c>
      <c r="D301" s="86">
        <v>1166533779</v>
      </c>
      <c r="E301" s="86">
        <v>5029949.16</v>
      </c>
      <c r="F301" s="86">
        <v>409020871.56</v>
      </c>
      <c r="G301" s="86">
        <f t="shared" si="9"/>
        <v>403990922.39999998</v>
      </c>
      <c r="H301" s="109">
        <f t="shared" si="8"/>
        <v>80.317098552940436</v>
      </c>
    </row>
    <row r="302" spans="3:8">
      <c r="C302" s="95" t="s">
        <v>270</v>
      </c>
      <c r="D302" s="88">
        <v>13758530</v>
      </c>
      <c r="E302" s="88">
        <v>0</v>
      </c>
      <c r="F302" s="88"/>
      <c r="G302" s="93">
        <f t="shared" si="9"/>
        <v>0</v>
      </c>
      <c r="H302" s="94" t="str">
        <f t="shared" si="8"/>
        <v>0.0%</v>
      </c>
    </row>
    <row r="303" spans="3:8">
      <c r="C303" s="95" t="s">
        <v>273</v>
      </c>
      <c r="D303" s="88"/>
      <c r="E303" s="88"/>
      <c r="F303" s="88"/>
      <c r="G303" s="93">
        <f t="shared" si="9"/>
        <v>0</v>
      </c>
      <c r="H303" s="94" t="str">
        <f t="shared" si="8"/>
        <v>0.0%</v>
      </c>
    </row>
    <row r="304" spans="3:8">
      <c r="C304" s="95" t="s">
        <v>276</v>
      </c>
      <c r="D304" s="88"/>
      <c r="E304" s="88">
        <v>0</v>
      </c>
      <c r="F304" s="88"/>
      <c r="G304" s="93">
        <f t="shared" si="9"/>
        <v>0</v>
      </c>
      <c r="H304" s="94" t="str">
        <f t="shared" si="8"/>
        <v>0.0%</v>
      </c>
    </row>
    <row r="305" spans="3:8">
      <c r="C305" s="95" t="s">
        <v>280</v>
      </c>
      <c r="D305" s="88">
        <v>949040025</v>
      </c>
      <c r="E305" s="88">
        <v>5029949.16</v>
      </c>
      <c r="F305" s="88">
        <v>397184020.33999997</v>
      </c>
      <c r="G305" s="93">
        <f t="shared" si="9"/>
        <v>392154071.17999995</v>
      </c>
      <c r="H305" s="94">
        <f t="shared" si="8"/>
        <v>77.963824027994733</v>
      </c>
    </row>
    <row r="306" spans="3:8">
      <c r="C306" s="95" t="s">
        <v>287</v>
      </c>
      <c r="D306" s="88">
        <v>25303876</v>
      </c>
      <c r="E306" s="88">
        <v>0</v>
      </c>
      <c r="F306" s="88"/>
      <c r="G306" s="93">
        <f t="shared" si="9"/>
        <v>0</v>
      </c>
      <c r="H306" s="94" t="str">
        <f t="shared" si="8"/>
        <v>0.0%</v>
      </c>
    </row>
    <row r="307" spans="3:8">
      <c r="C307" s="95" t="s">
        <v>291</v>
      </c>
      <c r="D307" s="88"/>
      <c r="E307" s="88"/>
      <c r="F307" s="88">
        <v>0</v>
      </c>
      <c r="G307" s="93">
        <f t="shared" si="9"/>
        <v>0</v>
      </c>
      <c r="H307" s="94" t="str">
        <f t="shared" si="8"/>
        <v>0.0%</v>
      </c>
    </row>
    <row r="308" spans="3:8">
      <c r="C308" s="95" t="s">
        <v>292</v>
      </c>
      <c r="D308" s="88">
        <v>178431348</v>
      </c>
      <c r="E308" s="88">
        <v>0</v>
      </c>
      <c r="F308" s="88">
        <v>11836851.220000001</v>
      </c>
      <c r="G308" s="93">
        <f t="shared" si="9"/>
        <v>11836851.220000001</v>
      </c>
      <c r="H308" s="94" t="str">
        <f t="shared" si="8"/>
        <v>0.0%</v>
      </c>
    </row>
    <row r="309" spans="3:8">
      <c r="C309" s="114" t="s">
        <v>561</v>
      </c>
      <c r="D309" s="86">
        <v>32545361079</v>
      </c>
      <c r="E309" s="86">
        <v>1657720430.24</v>
      </c>
      <c r="F309" s="86">
        <v>2973006767.9700003</v>
      </c>
      <c r="G309" s="86">
        <f t="shared" si="9"/>
        <v>1315286337.7300003</v>
      </c>
      <c r="H309" s="115">
        <f t="shared" si="8"/>
        <v>0.79343073399872188</v>
      </c>
    </row>
    <row r="310" spans="3:8">
      <c r="C310" s="85" t="s">
        <v>562</v>
      </c>
      <c r="D310" s="86">
        <v>11233558074</v>
      </c>
      <c r="E310" s="86">
        <v>625738782.45000005</v>
      </c>
      <c r="F310" s="86">
        <v>1297840948.9599998</v>
      </c>
      <c r="G310" s="86">
        <f t="shared" si="9"/>
        <v>672102166.50999975</v>
      </c>
      <c r="H310" s="109">
        <f t="shared" si="8"/>
        <v>1.0740938317399311</v>
      </c>
    </row>
    <row r="311" spans="3:8">
      <c r="C311" s="95" t="s">
        <v>270</v>
      </c>
      <c r="D311" s="88">
        <v>741689178</v>
      </c>
      <c r="E311" s="88">
        <v>346206329.52999997</v>
      </c>
      <c r="F311" s="88">
        <v>142933283.84</v>
      </c>
      <c r="G311" s="93">
        <f t="shared" si="9"/>
        <v>-203273045.68999997</v>
      </c>
      <c r="H311" s="94">
        <f t="shared" si="8"/>
        <v>-0.58714422109485342</v>
      </c>
    </row>
    <row r="312" spans="3:8">
      <c r="C312" s="95" t="s">
        <v>273</v>
      </c>
      <c r="D312" s="88">
        <v>894130114</v>
      </c>
      <c r="E312" s="88">
        <v>54535777.32</v>
      </c>
      <c r="F312" s="88">
        <v>76721695.790000007</v>
      </c>
      <c r="G312" s="93">
        <f t="shared" si="9"/>
        <v>22185918.470000006</v>
      </c>
      <c r="H312" s="94">
        <f t="shared" si="8"/>
        <v>0.40681401385038524</v>
      </c>
    </row>
    <row r="313" spans="3:8">
      <c r="C313" s="95" t="s">
        <v>280</v>
      </c>
      <c r="D313" s="88">
        <v>4848609895</v>
      </c>
      <c r="E313" s="88">
        <v>123449438.76000001</v>
      </c>
      <c r="F313" s="88">
        <v>830924981.11000001</v>
      </c>
      <c r="G313" s="93">
        <f t="shared" si="9"/>
        <v>707475542.35000002</v>
      </c>
      <c r="H313" s="94">
        <f t="shared" si="8"/>
        <v>5.7308931450503744</v>
      </c>
    </row>
    <row r="314" spans="3:8">
      <c r="C314" s="95" t="s">
        <v>283</v>
      </c>
      <c r="D314" s="88">
        <v>894235251</v>
      </c>
      <c r="E314" s="88">
        <v>3779058.1</v>
      </c>
      <c r="F314" s="88">
        <v>0</v>
      </c>
      <c r="G314" s="93">
        <f t="shared" si="9"/>
        <v>-3779058.1</v>
      </c>
      <c r="H314" s="94">
        <f t="shared" si="8"/>
        <v>-1</v>
      </c>
    </row>
    <row r="315" spans="3:8">
      <c r="C315" s="95" t="s">
        <v>287</v>
      </c>
      <c r="D315" s="88">
        <v>752214066</v>
      </c>
      <c r="E315" s="88">
        <v>0</v>
      </c>
      <c r="F315" s="88">
        <v>55835910.109999999</v>
      </c>
      <c r="G315" s="93">
        <f t="shared" si="9"/>
        <v>55835910.109999999</v>
      </c>
      <c r="H315" s="94" t="str">
        <f t="shared" si="8"/>
        <v>0.0%</v>
      </c>
    </row>
    <row r="316" spans="3:8">
      <c r="C316" s="95" t="s">
        <v>289</v>
      </c>
      <c r="D316" s="88">
        <v>86000000</v>
      </c>
      <c r="E316" s="88"/>
      <c r="F316" s="88">
        <v>4165940</v>
      </c>
      <c r="G316" s="93">
        <f t="shared" si="9"/>
        <v>4165940</v>
      </c>
      <c r="H316" s="94" t="str">
        <f t="shared" si="8"/>
        <v>0.0%</v>
      </c>
    </row>
    <row r="317" spans="3:8">
      <c r="C317" s="95" t="s">
        <v>290</v>
      </c>
      <c r="D317" s="88">
        <v>1041262952</v>
      </c>
      <c r="E317" s="88">
        <v>15797166.220000001</v>
      </c>
      <c r="F317" s="88">
        <v>0</v>
      </c>
      <c r="G317" s="93">
        <f t="shared" si="9"/>
        <v>-15797166.220000001</v>
      </c>
      <c r="H317" s="94">
        <f t="shared" si="8"/>
        <v>-1</v>
      </c>
    </row>
    <row r="318" spans="3:8">
      <c r="C318" s="95" t="s">
        <v>291</v>
      </c>
      <c r="D318" s="88">
        <v>1706796904</v>
      </c>
      <c r="E318" s="88">
        <v>21489773.82</v>
      </c>
      <c r="F318" s="88">
        <v>165632737.75999999</v>
      </c>
      <c r="G318" s="93">
        <f t="shared" si="9"/>
        <v>144142963.94</v>
      </c>
      <c r="H318" s="94">
        <f t="shared" si="8"/>
        <v>6.7075142413015865</v>
      </c>
    </row>
    <row r="319" spans="3:8">
      <c r="C319" s="95" t="s">
        <v>292</v>
      </c>
      <c r="D319" s="88">
        <v>264321649</v>
      </c>
      <c r="E319" s="88">
        <v>47731231.880000003</v>
      </c>
      <c r="F319" s="88">
        <v>9691200.2899999991</v>
      </c>
      <c r="G319" s="93">
        <f t="shared" si="9"/>
        <v>-38040031.590000004</v>
      </c>
      <c r="H319" s="94">
        <f t="shared" si="8"/>
        <v>-0.7969631222935033</v>
      </c>
    </row>
    <row r="320" spans="3:8">
      <c r="C320" s="95" t="s">
        <v>293</v>
      </c>
      <c r="D320" s="88">
        <v>4298065</v>
      </c>
      <c r="E320" s="88">
        <v>12750006.82</v>
      </c>
      <c r="F320" s="88">
        <v>11935200.060000001</v>
      </c>
      <c r="G320" s="93">
        <f t="shared" si="9"/>
        <v>-814806.75999999978</v>
      </c>
      <c r="H320" s="94">
        <f t="shared" si="8"/>
        <v>-6.3906378365372496E-2</v>
      </c>
    </row>
    <row r="321" spans="3:8">
      <c r="C321" s="85" t="s">
        <v>563</v>
      </c>
      <c r="D321" s="86">
        <v>20865880617</v>
      </c>
      <c r="E321" s="86">
        <v>949666285.08999991</v>
      </c>
      <c r="F321" s="86">
        <v>1667527875.3899999</v>
      </c>
      <c r="G321" s="86">
        <f t="shared" si="9"/>
        <v>717861590.29999995</v>
      </c>
      <c r="H321" s="109">
        <f t="shared" si="8"/>
        <v>0.75590931421975061</v>
      </c>
    </row>
    <row r="322" spans="3:8">
      <c r="C322" s="95" t="s">
        <v>270</v>
      </c>
      <c r="D322" s="88">
        <v>2620160</v>
      </c>
      <c r="E322" s="88"/>
      <c r="F322" s="88"/>
      <c r="G322" s="93">
        <f t="shared" si="9"/>
        <v>0</v>
      </c>
      <c r="H322" s="94" t="str">
        <f t="shared" si="8"/>
        <v>0.0%</v>
      </c>
    </row>
    <row r="323" spans="3:8">
      <c r="C323" s="95" t="s">
        <v>272</v>
      </c>
      <c r="D323" s="88">
        <v>530139060</v>
      </c>
      <c r="E323" s="88">
        <v>0</v>
      </c>
      <c r="F323" s="88">
        <v>87793718.650000006</v>
      </c>
      <c r="G323" s="93">
        <f t="shared" si="9"/>
        <v>87793718.650000006</v>
      </c>
      <c r="H323" s="94" t="str">
        <f t="shared" si="8"/>
        <v>0.0%</v>
      </c>
    </row>
    <row r="324" spans="3:8">
      <c r="C324" s="95" t="s">
        <v>273</v>
      </c>
      <c r="D324" s="88">
        <v>779572070</v>
      </c>
      <c r="E324" s="88">
        <v>0</v>
      </c>
      <c r="F324" s="88">
        <v>2036180.15</v>
      </c>
      <c r="G324" s="93">
        <f t="shared" si="9"/>
        <v>2036180.15</v>
      </c>
      <c r="H324" s="94" t="str">
        <f t="shared" si="8"/>
        <v>0.0%</v>
      </c>
    </row>
    <row r="325" spans="3:8">
      <c r="C325" s="95" t="s">
        <v>279</v>
      </c>
      <c r="D325" s="88">
        <v>1000000</v>
      </c>
      <c r="E325" s="88"/>
      <c r="F325" s="88"/>
      <c r="G325" s="93">
        <f t="shared" si="9"/>
        <v>0</v>
      </c>
      <c r="H325" s="94" t="str">
        <f t="shared" si="8"/>
        <v>0.0%</v>
      </c>
    </row>
    <row r="326" spans="3:8">
      <c r="C326" s="95" t="s">
        <v>280</v>
      </c>
      <c r="D326" s="88">
        <v>11904156143</v>
      </c>
      <c r="E326" s="88">
        <v>657960973.73000002</v>
      </c>
      <c r="F326" s="88">
        <v>1116398488.3599999</v>
      </c>
      <c r="G326" s="93">
        <f t="shared" si="9"/>
        <v>458437514.62999988</v>
      </c>
      <c r="H326" s="94">
        <f t="shared" si="8"/>
        <v>0.69675487290850124</v>
      </c>
    </row>
    <row r="327" spans="3:8">
      <c r="C327" s="95" t="s">
        <v>281</v>
      </c>
      <c r="D327" s="88"/>
      <c r="E327" s="88"/>
      <c r="F327" s="88"/>
      <c r="G327" s="93">
        <f t="shared" si="9"/>
        <v>0</v>
      </c>
      <c r="H327" s="94" t="str">
        <f t="shared" si="8"/>
        <v>0.0%</v>
      </c>
    </row>
    <row r="328" spans="3:8">
      <c r="C328" s="95" t="s">
        <v>283</v>
      </c>
      <c r="D328" s="88">
        <v>117853485</v>
      </c>
      <c r="E328" s="88"/>
      <c r="F328" s="88">
        <v>2102791.7599999998</v>
      </c>
      <c r="G328" s="93">
        <f t="shared" si="9"/>
        <v>2102791.7599999998</v>
      </c>
      <c r="H328" s="94" t="str">
        <f t="shared" si="8"/>
        <v>0.0%</v>
      </c>
    </row>
    <row r="329" spans="3:8">
      <c r="C329" s="95" t="s">
        <v>286</v>
      </c>
      <c r="D329" s="88">
        <v>1229805145</v>
      </c>
      <c r="E329" s="88"/>
      <c r="F329" s="88"/>
      <c r="G329" s="93">
        <f t="shared" si="9"/>
        <v>0</v>
      </c>
      <c r="H329" s="94" t="str">
        <f t="shared" si="8"/>
        <v>0.0%</v>
      </c>
    </row>
    <row r="330" spans="3:8">
      <c r="C330" s="95" t="s">
        <v>287</v>
      </c>
      <c r="D330" s="88">
        <v>330539300</v>
      </c>
      <c r="E330" s="88">
        <v>41175584.409999996</v>
      </c>
      <c r="F330" s="88">
        <v>271342.5</v>
      </c>
      <c r="G330" s="93">
        <f t="shared" si="9"/>
        <v>-40904241.909999996</v>
      </c>
      <c r="H330" s="94">
        <f t="shared" si="8"/>
        <v>-0.99341011174733684</v>
      </c>
    </row>
    <row r="331" spans="3:8">
      <c r="C331" s="95" t="s">
        <v>289</v>
      </c>
      <c r="D331" s="88">
        <v>2458172234</v>
      </c>
      <c r="E331" s="88">
        <v>153829259.38999999</v>
      </c>
      <c r="F331" s="88">
        <v>88943216.890000001</v>
      </c>
      <c r="G331" s="93">
        <f t="shared" si="9"/>
        <v>-64886042.499999985</v>
      </c>
      <c r="H331" s="94">
        <f t="shared" si="8"/>
        <v>-0.42180559639499926</v>
      </c>
    </row>
    <row r="332" spans="3:8">
      <c r="C332" s="95" t="s">
        <v>290</v>
      </c>
      <c r="D332" s="88">
        <v>74660231</v>
      </c>
      <c r="E332" s="88">
        <v>27852969.370000001</v>
      </c>
      <c r="F332" s="88">
        <v>434593.57</v>
      </c>
      <c r="G332" s="93">
        <f t="shared" si="9"/>
        <v>-27418375.800000001</v>
      </c>
      <c r="H332" s="94">
        <f t="shared" si="8"/>
        <v>-0.98439686755739253</v>
      </c>
    </row>
    <row r="333" spans="3:8">
      <c r="C333" s="95" t="s">
        <v>291</v>
      </c>
      <c r="D333" s="88">
        <v>1455219640</v>
      </c>
      <c r="E333" s="88">
        <v>33812036.149999999</v>
      </c>
      <c r="F333" s="88">
        <v>38886988.899999999</v>
      </c>
      <c r="G333" s="93">
        <f t="shared" si="9"/>
        <v>5074952.75</v>
      </c>
      <c r="H333" s="94">
        <f t="shared" ref="H333:H351" si="10">IFERROR(G333/E333,"0.0%")</f>
        <v>0.15009308305143287</v>
      </c>
    </row>
    <row r="334" spans="3:8">
      <c r="C334" s="95" t="s">
        <v>292</v>
      </c>
      <c r="D334" s="88">
        <v>1982143149</v>
      </c>
      <c r="E334" s="88">
        <v>35035462.039999999</v>
      </c>
      <c r="F334" s="88">
        <v>330660554.61000001</v>
      </c>
      <c r="G334" s="93">
        <f t="shared" ref="G334:G351" si="11">F334-E334</f>
        <v>295625092.56999999</v>
      </c>
      <c r="H334" s="94">
        <f t="shared" si="10"/>
        <v>8.4378819446560946</v>
      </c>
    </row>
    <row r="335" spans="3:8">
      <c r="C335" s="95" t="s">
        <v>293</v>
      </c>
      <c r="D335" s="88"/>
      <c r="E335" s="88"/>
      <c r="F335" s="88"/>
      <c r="G335" s="93">
        <f t="shared" si="11"/>
        <v>0</v>
      </c>
      <c r="H335" s="94" t="str">
        <f t="shared" si="10"/>
        <v>0.0%</v>
      </c>
    </row>
    <row r="336" spans="3:8">
      <c r="C336" s="85" t="s">
        <v>525</v>
      </c>
      <c r="D336" s="86">
        <v>445922388</v>
      </c>
      <c r="E336" s="86">
        <v>82315362.700000003</v>
      </c>
      <c r="F336" s="86">
        <v>7637943.6200000001</v>
      </c>
      <c r="G336" s="86">
        <f t="shared" si="11"/>
        <v>-74677419.079999998</v>
      </c>
      <c r="H336" s="109">
        <f t="shared" si="10"/>
        <v>-0.90721120129377741</v>
      </c>
    </row>
    <row r="337" spans="3:8">
      <c r="C337" s="95" t="s">
        <v>273</v>
      </c>
      <c r="D337" s="88">
        <v>445922388</v>
      </c>
      <c r="E337" s="88">
        <v>82315362.700000003</v>
      </c>
      <c r="F337" s="88">
        <v>7637943.6200000001</v>
      </c>
      <c r="G337" s="93">
        <f t="shared" si="11"/>
        <v>-74677419.079999998</v>
      </c>
      <c r="H337" s="94">
        <f t="shared" si="10"/>
        <v>-0.90721120129377741</v>
      </c>
    </row>
    <row r="338" spans="3:8">
      <c r="C338" s="114" t="s">
        <v>564</v>
      </c>
      <c r="D338" s="86">
        <v>10868607605</v>
      </c>
      <c r="E338" s="86">
        <v>54871990.210000001</v>
      </c>
      <c r="F338" s="86">
        <v>19404279.800000001</v>
      </c>
      <c r="G338" s="86">
        <f t="shared" si="11"/>
        <v>-35467710.409999996</v>
      </c>
      <c r="H338" s="115">
        <f t="shared" si="10"/>
        <v>-0.64637186065717511</v>
      </c>
    </row>
    <row r="339" spans="3:8">
      <c r="C339" s="85" t="s">
        <v>525</v>
      </c>
      <c r="D339" s="86">
        <v>10868607605</v>
      </c>
      <c r="E339" s="86">
        <v>54871990.210000001</v>
      </c>
      <c r="F339" s="86">
        <v>19404279.800000001</v>
      </c>
      <c r="G339" s="86">
        <f t="shared" si="11"/>
        <v>-35467710.409999996</v>
      </c>
      <c r="H339" s="109">
        <f t="shared" si="10"/>
        <v>-0.64637186065717511</v>
      </c>
    </row>
    <row r="340" spans="3:8">
      <c r="C340" s="95" t="s">
        <v>270</v>
      </c>
      <c r="D340" s="88">
        <v>1412952209</v>
      </c>
      <c r="E340" s="88">
        <v>28648403.66</v>
      </c>
      <c r="F340" s="88">
        <v>3757996.15</v>
      </c>
      <c r="G340" s="93">
        <f t="shared" si="11"/>
        <v>-24890407.510000002</v>
      </c>
      <c r="H340" s="94">
        <f t="shared" si="10"/>
        <v>-0.86882354093442715</v>
      </c>
    </row>
    <row r="341" spans="3:8">
      <c r="C341" s="95" t="s">
        <v>276</v>
      </c>
      <c r="D341" s="88">
        <v>904387549</v>
      </c>
      <c r="E341" s="88">
        <v>1008150.75</v>
      </c>
      <c r="F341" s="88">
        <v>4707673.82</v>
      </c>
      <c r="G341" s="93">
        <f t="shared" si="11"/>
        <v>3699523.0700000003</v>
      </c>
      <c r="H341" s="94">
        <f t="shared" si="10"/>
        <v>3.6696129720679176</v>
      </c>
    </row>
    <row r="342" spans="3:8">
      <c r="C342" s="95" t="s">
        <v>278</v>
      </c>
      <c r="D342" s="88">
        <v>2903465527</v>
      </c>
      <c r="E342" s="88">
        <v>17227354.579999998</v>
      </c>
      <c r="F342" s="88">
        <v>0</v>
      </c>
      <c r="G342" s="93">
        <f t="shared" si="11"/>
        <v>-17227354.579999998</v>
      </c>
      <c r="H342" s="94">
        <f t="shared" si="10"/>
        <v>-1</v>
      </c>
    </row>
    <row r="343" spans="3:8">
      <c r="C343" s="95" t="s">
        <v>280</v>
      </c>
      <c r="D343" s="88">
        <v>930068105</v>
      </c>
      <c r="E343" s="88">
        <v>704771.04</v>
      </c>
      <c r="F343" s="88">
        <v>0</v>
      </c>
      <c r="G343" s="93">
        <f t="shared" si="11"/>
        <v>-704771.04</v>
      </c>
      <c r="H343" s="94">
        <f t="shared" si="10"/>
        <v>-1</v>
      </c>
    </row>
    <row r="344" spans="3:8">
      <c r="C344" s="95" t="s">
        <v>285</v>
      </c>
      <c r="D344" s="88">
        <v>293234111</v>
      </c>
      <c r="E344" s="88"/>
      <c r="F344" s="88"/>
      <c r="G344" s="93">
        <f t="shared" si="11"/>
        <v>0</v>
      </c>
      <c r="H344" s="94" t="str">
        <f t="shared" si="10"/>
        <v>0.0%</v>
      </c>
    </row>
    <row r="345" spans="3:8">
      <c r="C345" s="95" t="s">
        <v>286</v>
      </c>
      <c r="D345" s="88">
        <v>300000000</v>
      </c>
      <c r="E345" s="88"/>
      <c r="F345" s="88"/>
      <c r="G345" s="93">
        <f t="shared" si="11"/>
        <v>0</v>
      </c>
      <c r="H345" s="94" t="str">
        <f t="shared" si="10"/>
        <v>0.0%</v>
      </c>
    </row>
    <row r="346" spans="3:8">
      <c r="C346" s="95" t="s">
        <v>287</v>
      </c>
      <c r="D346" s="88">
        <v>647163063</v>
      </c>
      <c r="E346" s="88">
        <v>1500600.34</v>
      </c>
      <c r="F346" s="88">
        <v>1399621.83</v>
      </c>
      <c r="G346" s="93">
        <f t="shared" si="11"/>
        <v>-100978.51000000001</v>
      </c>
      <c r="H346" s="94">
        <f t="shared" si="10"/>
        <v>-6.7292074583962844E-2</v>
      </c>
    </row>
    <row r="347" spans="3:8">
      <c r="C347" s="95" t="s">
        <v>289</v>
      </c>
      <c r="D347" s="88">
        <v>287875428</v>
      </c>
      <c r="E347" s="88">
        <v>637113.28</v>
      </c>
      <c r="F347" s="88">
        <v>0</v>
      </c>
      <c r="G347" s="93">
        <f t="shared" si="11"/>
        <v>-637113.28</v>
      </c>
      <c r="H347" s="94">
        <f t="shared" si="10"/>
        <v>-1</v>
      </c>
    </row>
    <row r="348" spans="3:8">
      <c r="C348" s="95" t="s">
        <v>290</v>
      </c>
      <c r="D348" s="88">
        <v>2495251615</v>
      </c>
      <c r="E348" s="88">
        <v>4284422.57</v>
      </c>
      <c r="F348" s="88">
        <v>9538988</v>
      </c>
      <c r="G348" s="93">
        <f t="shared" si="11"/>
        <v>5254565.43</v>
      </c>
      <c r="H348" s="94">
        <f t="shared" si="10"/>
        <v>1.2264349148921601</v>
      </c>
    </row>
    <row r="349" spans="3:8">
      <c r="C349" s="95" t="s">
        <v>291</v>
      </c>
      <c r="D349" s="88">
        <v>0</v>
      </c>
      <c r="E349" s="88"/>
      <c r="F349" s="88">
        <v>0</v>
      </c>
      <c r="G349" s="93">
        <f t="shared" si="11"/>
        <v>0</v>
      </c>
      <c r="H349" s="94" t="str">
        <f t="shared" si="10"/>
        <v>0.0%</v>
      </c>
    </row>
    <row r="350" spans="3:8">
      <c r="C350" s="95" t="s">
        <v>293</v>
      </c>
      <c r="D350" s="88">
        <v>694209998</v>
      </c>
      <c r="E350" s="88">
        <v>861173.99</v>
      </c>
      <c r="F350" s="88"/>
      <c r="G350" s="93">
        <f t="shared" si="11"/>
        <v>-861173.99</v>
      </c>
      <c r="H350" s="94">
        <f t="shared" si="10"/>
        <v>-1</v>
      </c>
    </row>
    <row r="351" spans="3:8">
      <c r="C351" s="96" t="s">
        <v>297</v>
      </c>
      <c r="D351" s="97">
        <v>96543478243</v>
      </c>
      <c r="E351" s="97">
        <v>4586105185.1899986</v>
      </c>
      <c r="F351" s="97">
        <v>6856093643.0599966</v>
      </c>
      <c r="G351" s="98">
        <f t="shared" si="11"/>
        <v>2269988457.869998</v>
      </c>
      <c r="H351" s="99">
        <f t="shared" si="10"/>
        <v>0.49497086660823159</v>
      </c>
    </row>
    <row r="355" spans="3:10">
      <c r="C355" s="91" t="s">
        <v>516</v>
      </c>
      <c r="F355" s="86"/>
      <c r="G355" s="86"/>
      <c r="H355" s="86"/>
      <c r="I355" s="86"/>
      <c r="J355" s="109"/>
    </row>
    <row r="356" spans="3:10">
      <c r="C356" s="92" t="s">
        <v>517</v>
      </c>
    </row>
    <row r="357" spans="3:10">
      <c r="C357" s="91" t="s">
        <v>125</v>
      </c>
    </row>
  </sheetData>
  <mergeCells count="9">
    <mergeCell ref="C10:C11"/>
    <mergeCell ref="D10:D12"/>
    <mergeCell ref="E10:F11"/>
    <mergeCell ref="G10:H11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DF8D-B61D-46C6-82E5-0C67F0A61E83}">
  <dimension ref="C1:H562"/>
  <sheetViews>
    <sheetView showGridLines="0" workbookViewId="0">
      <selection activeCell="C26" sqref="C26"/>
    </sheetView>
  </sheetViews>
  <sheetFormatPr defaultColWidth="11.42578125" defaultRowHeight="15"/>
  <cols>
    <col min="1" max="2" width="11.42578125" style="2"/>
    <col min="3" max="3" width="97.7109375" style="2" customWidth="1"/>
    <col min="4" max="4" width="26" style="2" customWidth="1"/>
    <col min="5" max="5" width="17.28515625" style="2" bestFit="1" customWidth="1"/>
    <col min="6" max="6" width="15.5703125" style="2" bestFit="1" customWidth="1"/>
    <col min="7" max="7" width="12.140625" style="2" bestFit="1" customWidth="1"/>
    <col min="8" max="8" width="11.42578125" style="2"/>
    <col min="9" max="9" width="45.7109375" style="2" customWidth="1"/>
    <col min="10" max="10" width="14" style="2" bestFit="1" customWidth="1"/>
    <col min="11" max="11" width="11.5703125" style="2" bestFit="1" customWidth="1"/>
    <col min="12" max="13" width="12.140625" style="2" bestFit="1" customWidth="1"/>
    <col min="14" max="16384" width="11.42578125" style="2"/>
  </cols>
  <sheetData>
    <row r="1" spans="3:8">
      <c r="C1" s="15"/>
      <c r="D1" s="15"/>
      <c r="E1" s="15"/>
      <c r="F1" s="15"/>
      <c r="G1" s="15"/>
    </row>
    <row r="2" spans="3:8">
      <c r="C2" s="511" t="s">
        <v>0</v>
      </c>
      <c r="D2" s="511"/>
      <c r="E2" s="511"/>
      <c r="F2" s="511"/>
      <c r="G2" s="511"/>
    </row>
    <row r="3" spans="3:8">
      <c r="C3" s="511" t="s">
        <v>1</v>
      </c>
      <c r="D3" s="511"/>
      <c r="E3" s="511"/>
      <c r="F3" s="511"/>
      <c r="G3" s="511"/>
    </row>
    <row r="4" spans="3:8">
      <c r="C4" s="512" t="s">
        <v>2</v>
      </c>
      <c r="D4" s="512"/>
      <c r="E4" s="512"/>
      <c r="F4" s="512"/>
      <c r="G4" s="512"/>
    </row>
    <row r="5" spans="3:8">
      <c r="C5" s="15"/>
      <c r="D5" s="15"/>
      <c r="E5" s="15"/>
      <c r="F5" s="15"/>
      <c r="G5" s="15"/>
    </row>
    <row r="6" spans="3:8" ht="15.75">
      <c r="C6" s="525" t="s">
        <v>565</v>
      </c>
      <c r="D6" s="525"/>
      <c r="E6" s="525"/>
      <c r="F6" s="525"/>
      <c r="G6" s="525"/>
      <c r="H6" s="525"/>
    </row>
    <row r="7" spans="3:8" ht="15.75">
      <c r="C7" s="514" t="s">
        <v>356</v>
      </c>
      <c r="D7" s="514"/>
      <c r="E7" s="514"/>
      <c r="F7" s="514"/>
      <c r="G7" s="514"/>
    </row>
    <row r="8" spans="3:8">
      <c r="C8" s="15"/>
      <c r="D8" s="15"/>
      <c r="E8" s="15"/>
      <c r="F8" s="15"/>
      <c r="G8" s="15"/>
    </row>
    <row r="9" spans="3:8" ht="15.75" thickBot="1"/>
    <row r="10" spans="3:8">
      <c r="C10" s="526" t="s">
        <v>6</v>
      </c>
      <c r="D10" s="505" t="s">
        <v>566</v>
      </c>
      <c r="E10" s="528" t="s">
        <v>567</v>
      </c>
      <c r="F10" s="528" t="s">
        <v>12</v>
      </c>
      <c r="G10" s="528" t="s">
        <v>568</v>
      </c>
    </row>
    <row r="11" spans="3:8">
      <c r="C11" s="527"/>
      <c r="D11" s="517"/>
      <c r="E11" s="529"/>
      <c r="F11" s="531"/>
      <c r="G11" s="531"/>
    </row>
    <row r="12" spans="3:8" ht="15.75" thickBot="1">
      <c r="C12" s="101" t="s">
        <v>569</v>
      </c>
      <c r="D12" s="516"/>
      <c r="E12" s="530"/>
      <c r="F12" s="532"/>
      <c r="G12" s="532"/>
    </row>
    <row r="13" spans="3:8">
      <c r="C13" s="107" t="s">
        <v>570</v>
      </c>
      <c r="D13" s="108">
        <v>3010779124</v>
      </c>
      <c r="E13" s="108">
        <v>250898248</v>
      </c>
      <c r="F13" s="108">
        <v>250898248</v>
      </c>
      <c r="G13" s="108">
        <v>250898248</v>
      </c>
    </row>
    <row r="14" spans="3:8">
      <c r="C14" s="85" t="s">
        <v>571</v>
      </c>
      <c r="D14" s="86">
        <v>3010779124</v>
      </c>
      <c r="E14" s="86">
        <v>250898248</v>
      </c>
      <c r="F14" s="86">
        <v>250898248</v>
      </c>
      <c r="G14" s="86">
        <v>250898248</v>
      </c>
    </row>
    <row r="15" spans="3:8">
      <c r="C15" s="95" t="s">
        <v>572</v>
      </c>
      <c r="D15" s="88">
        <v>3010779124</v>
      </c>
      <c r="E15" s="88">
        <v>250898248</v>
      </c>
      <c r="F15" s="88">
        <v>250898248</v>
      </c>
      <c r="G15" s="88">
        <v>250898248</v>
      </c>
    </row>
    <row r="16" spans="3:8">
      <c r="C16" s="87" t="s">
        <v>573</v>
      </c>
      <c r="D16" s="88">
        <v>2589079124</v>
      </c>
      <c r="E16" s="88">
        <v>215756591</v>
      </c>
      <c r="F16" s="88">
        <v>215756591</v>
      </c>
      <c r="G16" s="88">
        <v>215756591</v>
      </c>
    </row>
    <row r="17" spans="3:7">
      <c r="C17" s="87" t="s">
        <v>574</v>
      </c>
      <c r="D17" s="88">
        <v>421700000</v>
      </c>
      <c r="E17" s="88">
        <v>35141657</v>
      </c>
      <c r="F17" s="88">
        <v>35141657</v>
      </c>
      <c r="G17" s="88">
        <v>35141657</v>
      </c>
    </row>
    <row r="18" spans="3:7">
      <c r="C18" s="107" t="s">
        <v>575</v>
      </c>
      <c r="D18" s="108">
        <v>5897016059</v>
      </c>
      <c r="E18" s="108">
        <v>491417936.97000003</v>
      </c>
      <c r="F18" s="108">
        <v>491417936.97000003</v>
      </c>
      <c r="G18" s="108">
        <v>491417936.97000003</v>
      </c>
    </row>
    <row r="19" spans="3:7">
      <c r="C19" s="85" t="s">
        <v>576</v>
      </c>
      <c r="D19" s="86">
        <v>5897016059</v>
      </c>
      <c r="E19" s="86">
        <v>491417936.97000003</v>
      </c>
      <c r="F19" s="86">
        <v>491417936.97000003</v>
      </c>
      <c r="G19" s="86">
        <v>491417936.97000003</v>
      </c>
    </row>
    <row r="20" spans="3:7">
      <c r="C20" s="95" t="s">
        <v>577</v>
      </c>
      <c r="D20" s="88">
        <v>5897016059</v>
      </c>
      <c r="E20" s="88">
        <v>491417936.97000003</v>
      </c>
      <c r="F20" s="88">
        <v>491417936.97000003</v>
      </c>
      <c r="G20" s="88">
        <v>491417936.97000003</v>
      </c>
    </row>
    <row r="21" spans="3:7">
      <c r="C21" s="87" t="s">
        <v>573</v>
      </c>
      <c r="D21" s="88">
        <v>5298715569</v>
      </c>
      <c r="E21" s="88">
        <v>452262241.64000005</v>
      </c>
      <c r="F21" s="88">
        <v>452262241.64000005</v>
      </c>
      <c r="G21" s="88">
        <v>452262241.64000005</v>
      </c>
    </row>
    <row r="22" spans="3:7">
      <c r="C22" s="87" t="s">
        <v>574</v>
      </c>
      <c r="D22" s="88">
        <v>598300490</v>
      </c>
      <c r="E22" s="88">
        <v>39155695.329999998</v>
      </c>
      <c r="F22" s="88">
        <v>39155695.329999998</v>
      </c>
      <c r="G22" s="88">
        <v>39155695.329999998</v>
      </c>
    </row>
    <row r="23" spans="3:7">
      <c r="C23" s="107" t="s">
        <v>578</v>
      </c>
      <c r="D23" s="108">
        <v>130289851958</v>
      </c>
      <c r="E23" s="108">
        <v>10193082679.039997</v>
      </c>
      <c r="F23" s="108">
        <v>9869019574.0699978</v>
      </c>
      <c r="G23" s="108">
        <v>9242693917.5799999</v>
      </c>
    </row>
    <row r="24" spans="3:7">
      <c r="C24" s="85" t="s">
        <v>579</v>
      </c>
      <c r="D24" s="86">
        <v>21640149453</v>
      </c>
      <c r="E24" s="86">
        <v>2317975441.7499995</v>
      </c>
      <c r="F24" s="86">
        <v>1879423041.1999998</v>
      </c>
      <c r="G24" s="86">
        <v>1456849736.2099998</v>
      </c>
    </row>
    <row r="25" spans="3:7">
      <c r="C25" s="95" t="s">
        <v>580</v>
      </c>
      <c r="D25" s="88">
        <v>10957663965</v>
      </c>
      <c r="E25" s="88">
        <v>409021124.22000003</v>
      </c>
      <c r="F25" s="88">
        <v>752923367.54999983</v>
      </c>
      <c r="G25" s="88">
        <v>921550531.54999983</v>
      </c>
    </row>
    <row r="26" spans="3:7">
      <c r="C26" s="87" t="s">
        <v>581</v>
      </c>
      <c r="D26" s="88">
        <v>2320190388</v>
      </c>
      <c r="E26" s="88">
        <v>26582462.140000004</v>
      </c>
      <c r="F26" s="88">
        <v>370614705.46999991</v>
      </c>
      <c r="G26" s="88">
        <v>438323980.75</v>
      </c>
    </row>
    <row r="27" spans="3:7">
      <c r="C27" s="87" t="s">
        <v>582</v>
      </c>
      <c r="D27" s="88">
        <v>6242781293</v>
      </c>
      <c r="E27" s="88">
        <v>201442383.35000002</v>
      </c>
      <c r="F27" s="88">
        <v>201442383.35000002</v>
      </c>
      <c r="G27" s="88">
        <v>298888811.58999997</v>
      </c>
    </row>
    <row r="28" spans="3:7">
      <c r="C28" s="87" t="s">
        <v>574</v>
      </c>
      <c r="D28" s="88">
        <v>2144177401</v>
      </c>
      <c r="E28" s="88">
        <v>166068254.82999998</v>
      </c>
      <c r="F28" s="88">
        <v>165938254.82999998</v>
      </c>
      <c r="G28" s="88">
        <v>164746515.31</v>
      </c>
    </row>
    <row r="29" spans="3:7">
      <c r="C29" s="87" t="s">
        <v>583</v>
      </c>
      <c r="D29" s="88">
        <v>250514883</v>
      </c>
      <c r="E29" s="88">
        <v>14928023.9</v>
      </c>
      <c r="F29" s="88">
        <v>14928023.9</v>
      </c>
      <c r="G29" s="88">
        <v>19591223.899999999</v>
      </c>
    </row>
    <row r="30" spans="3:7">
      <c r="C30" s="95" t="s">
        <v>584</v>
      </c>
      <c r="D30" s="88">
        <v>86746493</v>
      </c>
      <c r="E30" s="88">
        <v>5477961.3900000006</v>
      </c>
      <c r="F30" s="88">
        <v>5893670.9400000004</v>
      </c>
      <c r="G30" s="88">
        <v>5463140.9900000012</v>
      </c>
    </row>
    <row r="31" spans="3:7">
      <c r="C31" s="87" t="s">
        <v>581</v>
      </c>
      <c r="D31" s="88">
        <v>86746493</v>
      </c>
      <c r="E31" s="88">
        <v>5477961.3900000006</v>
      </c>
      <c r="F31" s="88">
        <v>5893670.9400000004</v>
      </c>
      <c r="G31" s="88">
        <v>5463140.9900000012</v>
      </c>
    </row>
    <row r="32" spans="3:7">
      <c r="C32" s="95" t="s">
        <v>585</v>
      </c>
      <c r="D32" s="88">
        <v>2518934940</v>
      </c>
      <c r="E32" s="88">
        <v>163298712.14999998</v>
      </c>
      <c r="F32" s="88">
        <v>144603121.43000001</v>
      </c>
      <c r="G32" s="88">
        <v>113985970.37</v>
      </c>
    </row>
    <row r="33" spans="3:7">
      <c r="C33" s="87" t="s">
        <v>586</v>
      </c>
      <c r="D33" s="88">
        <v>2518934940</v>
      </c>
      <c r="E33" s="88">
        <v>163298712.14999998</v>
      </c>
      <c r="F33" s="88">
        <v>144603121.43000001</v>
      </c>
      <c r="G33" s="88">
        <v>113985970.37</v>
      </c>
    </row>
    <row r="34" spans="3:7">
      <c r="C34" s="95" t="s">
        <v>587</v>
      </c>
      <c r="D34" s="88">
        <v>130392955</v>
      </c>
      <c r="E34" s="88">
        <v>4844060.4499999993</v>
      </c>
      <c r="F34" s="88">
        <v>14695739.680000003</v>
      </c>
      <c r="G34" s="88">
        <v>12025024.360000003</v>
      </c>
    </row>
    <row r="35" spans="3:7">
      <c r="C35" s="87" t="s">
        <v>588</v>
      </c>
      <c r="D35" s="88">
        <v>130392955</v>
      </c>
      <c r="E35" s="88">
        <v>4844060.4499999993</v>
      </c>
      <c r="F35" s="88">
        <v>14695739.680000003</v>
      </c>
      <c r="G35" s="88">
        <v>12025024.360000003</v>
      </c>
    </row>
    <row r="36" spans="3:7">
      <c r="C36" s="95" t="s">
        <v>589</v>
      </c>
      <c r="D36" s="88">
        <v>240382534</v>
      </c>
      <c r="E36" s="88">
        <v>23526579.969999999</v>
      </c>
      <c r="F36" s="88">
        <v>23885972.560000002</v>
      </c>
      <c r="G36" s="88">
        <v>25662377.110000007</v>
      </c>
    </row>
    <row r="37" spans="3:7">
      <c r="C37" s="87" t="s">
        <v>590</v>
      </c>
      <c r="D37" s="88">
        <v>240382534</v>
      </c>
      <c r="E37" s="88">
        <v>23526579.969999999</v>
      </c>
      <c r="F37" s="88">
        <v>23885972.560000002</v>
      </c>
      <c r="G37" s="88">
        <v>25662377.110000007</v>
      </c>
    </row>
    <row r="38" spans="3:7">
      <c r="C38" s="95" t="s">
        <v>591</v>
      </c>
      <c r="D38" s="88">
        <v>75125754</v>
      </c>
      <c r="E38" s="88">
        <v>2768929.28</v>
      </c>
      <c r="F38" s="88">
        <v>5827018.4999999991</v>
      </c>
      <c r="G38" s="88">
        <v>8414090.7799999993</v>
      </c>
    </row>
    <row r="39" spans="3:7">
      <c r="C39" s="87" t="s">
        <v>592</v>
      </c>
      <c r="D39" s="88">
        <v>75125754</v>
      </c>
      <c r="E39" s="88">
        <v>2768929.28</v>
      </c>
      <c r="F39" s="88">
        <v>5827018.4999999991</v>
      </c>
      <c r="G39" s="88">
        <v>8414090.7799999993</v>
      </c>
    </row>
    <row r="40" spans="3:7">
      <c r="C40" s="95" t="s">
        <v>593</v>
      </c>
      <c r="D40" s="88">
        <v>96423204</v>
      </c>
      <c r="E40" s="88">
        <v>4185586.91</v>
      </c>
      <c r="F40" s="88">
        <v>8315881.3999999994</v>
      </c>
      <c r="G40" s="88">
        <v>7853536.4999999991</v>
      </c>
    </row>
    <row r="41" spans="3:7">
      <c r="C41" s="87" t="s">
        <v>594</v>
      </c>
      <c r="D41" s="88">
        <v>96423204</v>
      </c>
      <c r="E41" s="88">
        <v>4185586.91</v>
      </c>
      <c r="F41" s="88">
        <v>8315881.3999999994</v>
      </c>
      <c r="G41" s="88">
        <v>7853536.4999999991</v>
      </c>
    </row>
    <row r="42" spans="3:7">
      <c r="C42" s="95" t="s">
        <v>595</v>
      </c>
      <c r="D42" s="88">
        <v>400691008</v>
      </c>
      <c r="E42" s="88">
        <v>7633758.04</v>
      </c>
      <c r="F42" s="88">
        <v>19575084.869999997</v>
      </c>
      <c r="G42" s="88">
        <v>21307368.259999998</v>
      </c>
    </row>
    <row r="43" spans="3:7">
      <c r="C43" s="87" t="s">
        <v>581</v>
      </c>
      <c r="D43" s="88">
        <v>400691008</v>
      </c>
      <c r="E43" s="88">
        <v>7633758.04</v>
      </c>
      <c r="F43" s="88">
        <v>19575084.869999997</v>
      </c>
      <c r="G43" s="88">
        <v>21307368.259999998</v>
      </c>
    </row>
    <row r="44" spans="3:7">
      <c r="C44" s="95" t="s">
        <v>596</v>
      </c>
      <c r="D44" s="88">
        <v>402920806</v>
      </c>
      <c r="E44" s="88">
        <v>92369865.949999973</v>
      </c>
      <c r="F44" s="88">
        <v>14920064.299999995</v>
      </c>
      <c r="G44" s="88">
        <v>13727965.450000001</v>
      </c>
    </row>
    <row r="45" spans="3:7">
      <c r="C45" s="87" t="s">
        <v>597</v>
      </c>
      <c r="D45" s="88">
        <v>402920806</v>
      </c>
      <c r="E45" s="88">
        <v>92369865.949999973</v>
      </c>
      <c r="F45" s="88">
        <v>14920064.299999995</v>
      </c>
      <c r="G45" s="88">
        <v>13727965.450000001</v>
      </c>
    </row>
    <row r="46" spans="3:7">
      <c r="C46" s="95" t="s">
        <v>598</v>
      </c>
      <c r="D46" s="88">
        <v>3079454415</v>
      </c>
      <c r="E46" s="88">
        <v>1558669833.5399997</v>
      </c>
      <c r="F46" s="88">
        <v>835955517.83999979</v>
      </c>
      <c r="G46" s="88">
        <v>267541353.69999996</v>
      </c>
    </row>
    <row r="47" spans="3:7">
      <c r="C47" s="87" t="s">
        <v>597</v>
      </c>
      <c r="D47" s="88">
        <v>3079454415</v>
      </c>
      <c r="E47" s="88">
        <v>1558669833.5399997</v>
      </c>
      <c r="F47" s="88">
        <v>835955517.83999979</v>
      </c>
      <c r="G47" s="88">
        <v>267541353.69999996</v>
      </c>
    </row>
    <row r="48" spans="3:7">
      <c r="C48" s="95" t="s">
        <v>599</v>
      </c>
      <c r="D48" s="88">
        <v>1010939889</v>
      </c>
      <c r="E48" s="88">
        <v>39946926.350000001</v>
      </c>
      <c r="F48" s="88">
        <v>46595498.629999995</v>
      </c>
      <c r="G48" s="88">
        <v>53774835.359999992</v>
      </c>
    </row>
    <row r="49" spans="3:7">
      <c r="C49" s="87" t="s">
        <v>600</v>
      </c>
      <c r="D49" s="88">
        <v>1010939889</v>
      </c>
      <c r="E49" s="88">
        <v>39946926.350000001</v>
      </c>
      <c r="F49" s="88">
        <v>46595498.629999995</v>
      </c>
      <c r="G49" s="88">
        <v>53774835.359999992</v>
      </c>
    </row>
    <row r="50" spans="3:7">
      <c r="C50" s="95" t="s">
        <v>601</v>
      </c>
      <c r="D50" s="88">
        <v>2640473490</v>
      </c>
      <c r="E50" s="88">
        <v>6232103.5</v>
      </c>
      <c r="F50" s="88">
        <v>6232103.5</v>
      </c>
      <c r="G50" s="88">
        <v>5543541.7800000003</v>
      </c>
    </row>
    <row r="51" spans="3:7">
      <c r="C51" s="87" t="s">
        <v>581</v>
      </c>
      <c r="D51" s="88">
        <v>2640473490</v>
      </c>
      <c r="E51" s="88">
        <v>6232103.5</v>
      </c>
      <c r="F51" s="88">
        <v>6232103.5</v>
      </c>
      <c r="G51" s="88">
        <v>5543541.7800000003</v>
      </c>
    </row>
    <row r="52" spans="3:7">
      <c r="C52" s="85" t="s">
        <v>602</v>
      </c>
      <c r="D52" s="86">
        <v>71137457365</v>
      </c>
      <c r="E52" s="86">
        <v>6792461452.0500002</v>
      </c>
      <c r="F52" s="86">
        <v>6642088971.6599998</v>
      </c>
      <c r="G52" s="86">
        <v>6460764805.7300005</v>
      </c>
    </row>
    <row r="53" spans="3:7">
      <c r="C53" s="95" t="s">
        <v>603</v>
      </c>
      <c r="D53" s="88">
        <v>6015941786</v>
      </c>
      <c r="E53" s="88">
        <v>273701279.25999999</v>
      </c>
      <c r="F53" s="88">
        <v>404225874.75</v>
      </c>
      <c r="G53" s="88">
        <v>400266098.07999998</v>
      </c>
    </row>
    <row r="54" spans="3:7">
      <c r="C54" s="87" t="s">
        <v>581</v>
      </c>
      <c r="D54" s="88">
        <v>423528956</v>
      </c>
      <c r="E54" s="88">
        <v>15560344.82</v>
      </c>
      <c r="F54" s="88">
        <v>23010974.769999996</v>
      </c>
      <c r="G54" s="88">
        <v>21792872.07</v>
      </c>
    </row>
    <row r="55" spans="3:7">
      <c r="C55" s="87" t="s">
        <v>604</v>
      </c>
      <c r="D55" s="88">
        <v>1913302992</v>
      </c>
      <c r="E55" s="88">
        <v>98217910.799999997</v>
      </c>
      <c r="F55" s="88">
        <v>121938623.91999999</v>
      </c>
      <c r="G55" s="88">
        <v>121913195.34</v>
      </c>
    </row>
    <row r="56" spans="3:7">
      <c r="C56" s="87" t="s">
        <v>605</v>
      </c>
      <c r="D56" s="88">
        <v>830917381</v>
      </c>
      <c r="E56" s="88">
        <v>-45291942.93</v>
      </c>
      <c r="F56" s="88">
        <v>47960469.61999999</v>
      </c>
      <c r="G56" s="88">
        <v>48107362.649999991</v>
      </c>
    </row>
    <row r="57" spans="3:7">
      <c r="C57" s="87" t="s">
        <v>606</v>
      </c>
      <c r="D57" s="88">
        <v>257130804</v>
      </c>
      <c r="E57" s="88">
        <v>6907040.6399999987</v>
      </c>
      <c r="F57" s="88">
        <v>13007880.509999996</v>
      </c>
      <c r="G57" s="88">
        <v>10144742.089999996</v>
      </c>
    </row>
    <row r="58" spans="3:7">
      <c r="C58" s="87" t="s">
        <v>583</v>
      </c>
      <c r="D58" s="88">
        <v>2591061653</v>
      </c>
      <c r="E58" s="88">
        <v>198307925.92999998</v>
      </c>
      <c r="F58" s="88">
        <v>198307925.92999998</v>
      </c>
      <c r="G58" s="88">
        <v>198307925.92999998</v>
      </c>
    </row>
    <row r="59" spans="3:7">
      <c r="C59" s="95" t="s">
        <v>607</v>
      </c>
      <c r="D59" s="88">
        <v>841452380</v>
      </c>
      <c r="E59" s="88">
        <v>28551746.09</v>
      </c>
      <c r="F59" s="88">
        <v>48682093.290000007</v>
      </c>
      <c r="G59" s="88">
        <v>48753316.690000013</v>
      </c>
    </row>
    <row r="60" spans="3:7">
      <c r="C60" s="87" t="s">
        <v>608</v>
      </c>
      <c r="D60" s="88">
        <v>841452380</v>
      </c>
      <c r="E60" s="88">
        <v>28551746.09</v>
      </c>
      <c r="F60" s="88">
        <v>48682093.290000007</v>
      </c>
      <c r="G60" s="88">
        <v>48753316.690000013</v>
      </c>
    </row>
    <row r="61" spans="3:7">
      <c r="C61" s="95" t="s">
        <v>609</v>
      </c>
      <c r="D61" s="88">
        <v>2184597781</v>
      </c>
      <c r="E61" s="88">
        <v>169559781.25</v>
      </c>
      <c r="F61" s="88">
        <v>176774055.17000002</v>
      </c>
      <c r="G61" s="88">
        <v>120797515.27999993</v>
      </c>
    </row>
    <row r="62" spans="3:7">
      <c r="C62" s="87" t="s">
        <v>610</v>
      </c>
      <c r="D62" s="88">
        <v>2184597781</v>
      </c>
      <c r="E62" s="88">
        <v>169559781.25</v>
      </c>
      <c r="F62" s="88">
        <v>176774055.17000002</v>
      </c>
      <c r="G62" s="88">
        <v>120797515.27999993</v>
      </c>
    </row>
    <row r="63" spans="3:7">
      <c r="C63" s="95" t="s">
        <v>611</v>
      </c>
      <c r="D63" s="88">
        <v>264306960</v>
      </c>
      <c r="E63" s="88">
        <v>37415715.129999995</v>
      </c>
      <c r="F63" s="88">
        <v>34743625.43</v>
      </c>
      <c r="G63" s="88">
        <v>29546262.499999993</v>
      </c>
    </row>
    <row r="64" spans="3:7">
      <c r="C64" s="87" t="s">
        <v>608</v>
      </c>
      <c r="D64" s="88">
        <v>264306960</v>
      </c>
      <c r="E64" s="88">
        <v>37415715.129999995</v>
      </c>
      <c r="F64" s="88">
        <v>34743625.43</v>
      </c>
      <c r="G64" s="88">
        <v>29546262.499999993</v>
      </c>
    </row>
    <row r="65" spans="3:7">
      <c r="C65" s="95" t="s">
        <v>612</v>
      </c>
      <c r="D65" s="88">
        <v>232828981</v>
      </c>
      <c r="E65" s="88">
        <v>46968470.920000002</v>
      </c>
      <c r="F65" s="88">
        <v>48862485.43</v>
      </c>
      <c r="G65" s="88">
        <v>18745671.989999998</v>
      </c>
    </row>
    <row r="66" spans="3:7">
      <c r="C66" s="87" t="s">
        <v>608</v>
      </c>
      <c r="D66" s="88">
        <v>232828981</v>
      </c>
      <c r="E66" s="88">
        <v>46968470.920000002</v>
      </c>
      <c r="F66" s="88">
        <v>48862485.43</v>
      </c>
      <c r="G66" s="88">
        <v>18745671.989999998</v>
      </c>
    </row>
    <row r="67" spans="3:7">
      <c r="C67" s="95" t="s">
        <v>613</v>
      </c>
      <c r="D67" s="88">
        <v>51400860919</v>
      </c>
      <c r="E67" s="88">
        <v>4934270344.4300003</v>
      </c>
      <c r="F67" s="88">
        <v>5108314288.9400005</v>
      </c>
      <c r="G67" s="88">
        <v>5121015014.8100004</v>
      </c>
    </row>
    <row r="68" spans="3:7">
      <c r="C68" s="87" t="s">
        <v>604</v>
      </c>
      <c r="D68" s="88">
        <v>51279757959</v>
      </c>
      <c r="E68" s="88">
        <v>4927555790.4300003</v>
      </c>
      <c r="F68" s="88">
        <v>5108314288.9400005</v>
      </c>
      <c r="G68" s="88">
        <v>5120010297.25</v>
      </c>
    </row>
    <row r="69" spans="3:7">
      <c r="C69" s="87" t="s">
        <v>614</v>
      </c>
      <c r="D69" s="88">
        <v>81102960</v>
      </c>
      <c r="E69" s="88">
        <v>6714554</v>
      </c>
      <c r="F69" s="88">
        <v>0</v>
      </c>
      <c r="G69" s="88">
        <v>1004717.5599999999</v>
      </c>
    </row>
    <row r="70" spans="3:7">
      <c r="C70" s="87" t="s">
        <v>615</v>
      </c>
      <c r="D70" s="88">
        <v>40000000</v>
      </c>
      <c r="E70" s="88">
        <v>0</v>
      </c>
      <c r="F70" s="88">
        <v>0</v>
      </c>
      <c r="G70" s="88">
        <v>0</v>
      </c>
    </row>
    <row r="71" spans="3:7">
      <c r="C71" s="95" t="s">
        <v>616</v>
      </c>
      <c r="D71" s="88">
        <v>10197468558</v>
      </c>
      <c r="E71" s="88">
        <v>1301994114.97</v>
      </c>
      <c r="F71" s="88">
        <v>820486548.64999986</v>
      </c>
      <c r="G71" s="88">
        <v>721640926.37999976</v>
      </c>
    </row>
    <row r="72" spans="3:7">
      <c r="C72" s="87" t="s">
        <v>617</v>
      </c>
      <c r="D72" s="88">
        <v>10197468558</v>
      </c>
      <c r="E72" s="88">
        <v>1301994114.97</v>
      </c>
      <c r="F72" s="88">
        <v>820486548.64999986</v>
      </c>
      <c r="G72" s="88">
        <v>721640926.37999976</v>
      </c>
    </row>
    <row r="73" spans="3:7">
      <c r="C73" s="85" t="s">
        <v>618</v>
      </c>
      <c r="D73" s="86">
        <v>3284648149</v>
      </c>
      <c r="E73" s="86">
        <v>10025714.190000003</v>
      </c>
      <c r="F73" s="86">
        <v>174921397.97999996</v>
      </c>
      <c r="G73" s="86">
        <v>168963851.98999995</v>
      </c>
    </row>
    <row r="74" spans="3:7">
      <c r="C74" s="95" t="s">
        <v>619</v>
      </c>
      <c r="D74" s="88">
        <v>3284648149</v>
      </c>
      <c r="E74" s="88">
        <v>10025714.190000003</v>
      </c>
      <c r="F74" s="88">
        <v>174921397.97999996</v>
      </c>
      <c r="G74" s="88">
        <v>168963851.98999995</v>
      </c>
    </row>
    <row r="75" spans="3:7">
      <c r="C75" s="87" t="s">
        <v>620</v>
      </c>
      <c r="D75" s="88">
        <v>3284148149</v>
      </c>
      <c r="E75" s="88">
        <v>10025714.190000003</v>
      </c>
      <c r="F75" s="88">
        <v>174921397.97999996</v>
      </c>
      <c r="G75" s="88">
        <v>168963851.98999995</v>
      </c>
    </row>
    <row r="76" spans="3:7">
      <c r="C76" s="87" t="s">
        <v>574</v>
      </c>
      <c r="D76" s="88">
        <v>500000</v>
      </c>
      <c r="E76" s="88"/>
      <c r="F76" s="88"/>
      <c r="G76" s="88"/>
    </row>
    <row r="77" spans="3:7">
      <c r="C77" s="85" t="s">
        <v>621</v>
      </c>
      <c r="D77" s="86">
        <v>34227596991</v>
      </c>
      <c r="E77" s="86">
        <v>1072620071.0500001</v>
      </c>
      <c r="F77" s="86">
        <v>1172586163.23</v>
      </c>
      <c r="G77" s="86">
        <v>1156115523.6499999</v>
      </c>
    </row>
    <row r="78" spans="3:7">
      <c r="C78" s="95" t="s">
        <v>622</v>
      </c>
      <c r="D78" s="88">
        <v>26337147226</v>
      </c>
      <c r="E78" s="88">
        <v>199261954.96000001</v>
      </c>
      <c r="F78" s="88">
        <v>243614461.42999998</v>
      </c>
      <c r="G78" s="88">
        <v>238080489.47000003</v>
      </c>
    </row>
    <row r="79" spans="3:7">
      <c r="C79" s="87" t="s">
        <v>581</v>
      </c>
      <c r="D79" s="88">
        <v>1653009626</v>
      </c>
      <c r="E79" s="88">
        <v>104012323.52</v>
      </c>
      <c r="F79" s="88">
        <v>134632730.42999998</v>
      </c>
      <c r="G79" s="88">
        <v>132495341.20999999</v>
      </c>
    </row>
    <row r="80" spans="3:7">
      <c r="C80" s="87" t="s">
        <v>623</v>
      </c>
      <c r="D80" s="88">
        <v>16000000</v>
      </c>
      <c r="E80" s="88">
        <v>691499.13</v>
      </c>
      <c r="F80" s="88">
        <v>1200000</v>
      </c>
      <c r="G80" s="88">
        <v>0</v>
      </c>
    </row>
    <row r="81" spans="3:7">
      <c r="C81" s="87" t="s">
        <v>624</v>
      </c>
      <c r="D81" s="88">
        <v>304237805</v>
      </c>
      <c r="E81" s="88">
        <v>6473881.3899999997</v>
      </c>
      <c r="F81" s="88">
        <v>12358350.949999999</v>
      </c>
      <c r="G81" s="88">
        <v>12406678.969999999</v>
      </c>
    </row>
    <row r="82" spans="3:7">
      <c r="C82" s="87" t="s">
        <v>625</v>
      </c>
      <c r="D82" s="88">
        <v>582491045</v>
      </c>
      <c r="E82" s="88">
        <v>7180240.5300000003</v>
      </c>
      <c r="F82" s="88">
        <v>14519369.66</v>
      </c>
      <c r="G82" s="88">
        <v>14548858.9</v>
      </c>
    </row>
    <row r="83" spans="3:7">
      <c r="C83" s="87" t="s">
        <v>574</v>
      </c>
      <c r="D83" s="88">
        <v>90000000</v>
      </c>
      <c r="E83" s="88">
        <v>13524534</v>
      </c>
      <c r="F83" s="88">
        <v>13524534</v>
      </c>
      <c r="G83" s="88">
        <v>11250134</v>
      </c>
    </row>
    <row r="84" spans="3:7">
      <c r="C84" s="87" t="s">
        <v>583</v>
      </c>
      <c r="D84" s="88">
        <v>23691408750</v>
      </c>
      <c r="E84" s="88">
        <v>67379476.390000015</v>
      </c>
      <c r="F84" s="88">
        <v>67379476.390000015</v>
      </c>
      <c r="G84" s="88">
        <v>67379476.390000015</v>
      </c>
    </row>
    <row r="85" spans="3:7">
      <c r="C85" s="95" t="s">
        <v>626</v>
      </c>
      <c r="D85" s="88">
        <v>3838533234</v>
      </c>
      <c r="E85" s="88">
        <v>441785360.5</v>
      </c>
      <c r="F85" s="88">
        <v>510159119.98000002</v>
      </c>
      <c r="G85" s="88">
        <v>610530379.3599999</v>
      </c>
    </row>
    <row r="86" spans="3:7">
      <c r="C86" s="87" t="s">
        <v>627</v>
      </c>
      <c r="D86" s="88">
        <v>3838533234</v>
      </c>
      <c r="E86" s="88">
        <v>441785360.5</v>
      </c>
      <c r="F86" s="88">
        <v>510159119.98000002</v>
      </c>
      <c r="G86" s="88">
        <v>610530379.3599999</v>
      </c>
    </row>
    <row r="87" spans="3:7">
      <c r="C87" s="95" t="s">
        <v>628</v>
      </c>
      <c r="D87" s="88">
        <v>893927510</v>
      </c>
      <c r="E87" s="88">
        <v>140222435.90000001</v>
      </c>
      <c r="F87" s="88">
        <v>175227439</v>
      </c>
      <c r="G87" s="88">
        <v>49478885.400000006</v>
      </c>
    </row>
    <row r="88" spans="3:7">
      <c r="C88" s="87" t="s">
        <v>629</v>
      </c>
      <c r="D88" s="88">
        <v>893927510</v>
      </c>
      <c r="E88" s="88">
        <v>140222435.90000001</v>
      </c>
      <c r="F88" s="88">
        <v>175227439</v>
      </c>
      <c r="G88" s="88">
        <v>49478885.400000006</v>
      </c>
    </row>
    <row r="89" spans="3:7">
      <c r="C89" s="95" t="s">
        <v>630</v>
      </c>
      <c r="D89" s="88">
        <v>117183641</v>
      </c>
      <c r="E89" s="88">
        <v>9356041.0200000014</v>
      </c>
      <c r="F89" s="88">
        <v>5739068.1499999985</v>
      </c>
      <c r="G89" s="88">
        <v>7816053.3599999994</v>
      </c>
    </row>
    <row r="90" spans="3:7">
      <c r="C90" s="87" t="s">
        <v>623</v>
      </c>
      <c r="D90" s="88">
        <v>117183641</v>
      </c>
      <c r="E90" s="88">
        <v>9356041.0200000014</v>
      </c>
      <c r="F90" s="88">
        <v>5739068.1499999985</v>
      </c>
      <c r="G90" s="88">
        <v>7816053.3599999994</v>
      </c>
    </row>
    <row r="91" spans="3:7">
      <c r="C91" s="95" t="s">
        <v>631</v>
      </c>
      <c r="D91" s="88">
        <v>401497594</v>
      </c>
      <c r="E91" s="88">
        <v>20807467.710000001</v>
      </c>
      <c r="F91" s="88">
        <v>29343800.68</v>
      </c>
      <c r="G91" s="88">
        <v>17014391.149999999</v>
      </c>
    </row>
    <row r="92" spans="3:7">
      <c r="C92" s="87" t="s">
        <v>632</v>
      </c>
      <c r="D92" s="88">
        <v>401497594</v>
      </c>
      <c r="E92" s="88">
        <v>20807467.710000001</v>
      </c>
      <c r="F92" s="88">
        <v>29343800.68</v>
      </c>
      <c r="G92" s="88">
        <v>17014391.149999999</v>
      </c>
    </row>
    <row r="93" spans="3:7">
      <c r="C93" s="95" t="s">
        <v>633</v>
      </c>
      <c r="D93" s="88">
        <v>1860021635</v>
      </c>
      <c r="E93" s="88">
        <v>182767117.17000002</v>
      </c>
      <c r="F93" s="88">
        <v>139262302.98000005</v>
      </c>
      <c r="G93" s="88">
        <v>169007255.71000001</v>
      </c>
    </row>
    <row r="94" spans="3:7">
      <c r="C94" s="87" t="s">
        <v>634</v>
      </c>
      <c r="D94" s="88">
        <v>1860021635</v>
      </c>
      <c r="E94" s="88">
        <v>182767117.17000002</v>
      </c>
      <c r="F94" s="88">
        <v>139262302.98000005</v>
      </c>
      <c r="G94" s="88">
        <v>169007255.71000001</v>
      </c>
    </row>
    <row r="95" spans="3:7">
      <c r="C95" s="95" t="s">
        <v>635</v>
      </c>
      <c r="D95" s="88">
        <v>719551010</v>
      </c>
      <c r="E95" s="88">
        <v>69222792.820000023</v>
      </c>
      <c r="F95" s="88">
        <v>65231271.879999988</v>
      </c>
      <c r="G95" s="88">
        <v>59953263.429999992</v>
      </c>
    </row>
    <row r="96" spans="3:7">
      <c r="C96" s="87" t="s">
        <v>636</v>
      </c>
      <c r="D96" s="88">
        <v>719551010</v>
      </c>
      <c r="E96" s="88">
        <v>69222792.820000023</v>
      </c>
      <c r="F96" s="88">
        <v>65231271.879999988</v>
      </c>
      <c r="G96" s="88">
        <v>59953263.429999992</v>
      </c>
    </row>
    <row r="97" spans="3:7">
      <c r="C97" s="95" t="s">
        <v>637</v>
      </c>
      <c r="D97" s="88">
        <v>59735141</v>
      </c>
      <c r="E97" s="88">
        <v>9196900.9700000007</v>
      </c>
      <c r="F97" s="88">
        <v>4008699.1300000004</v>
      </c>
      <c r="G97" s="88">
        <v>4234805.7699999996</v>
      </c>
    </row>
    <row r="98" spans="3:7">
      <c r="C98" s="87" t="s">
        <v>581</v>
      </c>
      <c r="D98" s="88">
        <v>59735141</v>
      </c>
      <c r="E98" s="88">
        <v>9196900.9700000007</v>
      </c>
      <c r="F98" s="88">
        <v>4008699.1300000004</v>
      </c>
      <c r="G98" s="88">
        <v>4234805.7699999996</v>
      </c>
    </row>
    <row r="99" spans="3:7">
      <c r="C99" s="107" t="s">
        <v>638</v>
      </c>
      <c r="D99" s="108">
        <v>81924855519</v>
      </c>
      <c r="E99" s="108">
        <v>7292834658.0700006</v>
      </c>
      <c r="F99" s="108">
        <v>8098205597.71</v>
      </c>
      <c r="G99" s="108">
        <v>7481565564.750001</v>
      </c>
    </row>
    <row r="100" spans="3:7">
      <c r="C100" s="85" t="s">
        <v>639</v>
      </c>
      <c r="D100" s="86">
        <v>41077615453</v>
      </c>
      <c r="E100" s="86">
        <v>4350984811.8999996</v>
      </c>
      <c r="F100" s="86">
        <v>4750254598.5899982</v>
      </c>
      <c r="G100" s="86">
        <v>4398120766.9299984</v>
      </c>
    </row>
    <row r="101" spans="3:7">
      <c r="C101" s="95" t="s">
        <v>640</v>
      </c>
      <c r="D101" s="88">
        <v>35137157475</v>
      </c>
      <c r="E101" s="88">
        <v>4220875020.9799976</v>
      </c>
      <c r="F101" s="88">
        <v>4154976954.869998</v>
      </c>
      <c r="G101" s="88">
        <v>4018792098.7299972</v>
      </c>
    </row>
    <row r="102" spans="3:7">
      <c r="C102" s="87" t="s">
        <v>581</v>
      </c>
      <c r="D102" s="88">
        <v>2023971895</v>
      </c>
      <c r="E102" s="88">
        <v>258348243.69999993</v>
      </c>
      <c r="F102" s="88">
        <v>204311437.83999997</v>
      </c>
      <c r="G102" s="88">
        <v>268574094.04999995</v>
      </c>
    </row>
    <row r="103" spans="3:7">
      <c r="C103" s="87" t="s">
        <v>641</v>
      </c>
      <c r="D103" s="88">
        <v>684218396</v>
      </c>
      <c r="E103" s="88">
        <v>46723532.86999999</v>
      </c>
      <c r="F103" s="88">
        <v>70826919.820000008</v>
      </c>
      <c r="G103" s="88">
        <v>67951613.49000001</v>
      </c>
    </row>
    <row r="104" spans="3:7">
      <c r="C104" s="87" t="s">
        <v>642</v>
      </c>
      <c r="D104" s="88">
        <v>82848983</v>
      </c>
      <c r="E104" s="88">
        <v>2989060.5</v>
      </c>
      <c r="F104" s="88">
        <v>4617288.3</v>
      </c>
      <c r="G104" s="88">
        <v>4709388.3</v>
      </c>
    </row>
    <row r="105" spans="3:7">
      <c r="C105" s="87" t="s">
        <v>643</v>
      </c>
      <c r="D105" s="88">
        <v>680999018</v>
      </c>
      <c r="E105" s="88">
        <v>55271369.639999986</v>
      </c>
      <c r="F105" s="88">
        <v>59407634.860000066</v>
      </c>
      <c r="G105" s="88">
        <v>59375693.250000089</v>
      </c>
    </row>
    <row r="106" spans="3:7">
      <c r="C106" s="87" t="s">
        <v>644</v>
      </c>
      <c r="D106" s="88">
        <v>1158000000</v>
      </c>
      <c r="E106" s="88">
        <v>120451628.12</v>
      </c>
      <c r="F106" s="88">
        <v>78722487.900000021</v>
      </c>
      <c r="G106" s="88">
        <v>70103468.560000002</v>
      </c>
    </row>
    <row r="107" spans="3:7">
      <c r="C107" s="87" t="s">
        <v>574</v>
      </c>
      <c r="D107" s="88">
        <v>1050258718</v>
      </c>
      <c r="E107" s="88">
        <v>56049405.769999996</v>
      </c>
      <c r="F107" s="88">
        <v>56049405.769999996</v>
      </c>
      <c r="G107" s="88">
        <v>57657857.099999994</v>
      </c>
    </row>
    <row r="108" spans="3:7">
      <c r="C108" s="87" t="s">
        <v>583</v>
      </c>
      <c r="D108" s="88">
        <v>29456860465</v>
      </c>
      <c r="E108" s="88">
        <v>3681041780.3799977</v>
      </c>
      <c r="F108" s="88">
        <v>3681041780.3799977</v>
      </c>
      <c r="G108" s="88">
        <v>3490419983.9799972</v>
      </c>
    </row>
    <row r="109" spans="3:7">
      <c r="C109" s="95" t="s">
        <v>645</v>
      </c>
      <c r="D109" s="88">
        <v>5365686341</v>
      </c>
      <c r="E109" s="88">
        <v>102015517.84999999</v>
      </c>
      <c r="F109" s="88">
        <v>560771765.06999993</v>
      </c>
      <c r="G109" s="88">
        <v>347562750.86000013</v>
      </c>
    </row>
    <row r="110" spans="3:7">
      <c r="C110" s="87" t="s">
        <v>642</v>
      </c>
      <c r="D110" s="88">
        <v>5365686341</v>
      </c>
      <c r="E110" s="88">
        <v>102015517.84999999</v>
      </c>
      <c r="F110" s="88">
        <v>560771765.06999993</v>
      </c>
      <c r="G110" s="88">
        <v>347562750.86000013</v>
      </c>
    </row>
    <row r="111" spans="3:7">
      <c r="C111" s="95" t="s">
        <v>646</v>
      </c>
      <c r="D111" s="88">
        <v>226045630</v>
      </c>
      <c r="E111" s="88">
        <v>6799764.9900000012</v>
      </c>
      <c r="F111" s="88">
        <v>7525411.200000002</v>
      </c>
      <c r="G111" s="88">
        <v>6945501.6400000006</v>
      </c>
    </row>
    <row r="112" spans="3:7">
      <c r="C112" s="87" t="s">
        <v>647</v>
      </c>
      <c r="D112" s="88">
        <v>226045630</v>
      </c>
      <c r="E112" s="88">
        <v>6799764.9900000012</v>
      </c>
      <c r="F112" s="88">
        <v>7525411.200000002</v>
      </c>
      <c r="G112" s="88">
        <v>6945501.6400000006</v>
      </c>
    </row>
    <row r="113" spans="3:7">
      <c r="C113" s="95" t="s">
        <v>648</v>
      </c>
      <c r="D113" s="88">
        <v>163532642</v>
      </c>
      <c r="E113" s="88">
        <v>9302664.2199999988</v>
      </c>
      <c r="F113" s="88">
        <v>11390057.279999997</v>
      </c>
      <c r="G113" s="88">
        <v>11551632.6</v>
      </c>
    </row>
    <row r="114" spans="3:7">
      <c r="C114" s="87" t="s">
        <v>649</v>
      </c>
      <c r="D114" s="88">
        <v>163532642</v>
      </c>
      <c r="E114" s="88">
        <v>9302664.2199999988</v>
      </c>
      <c r="F114" s="88">
        <v>11390057.279999997</v>
      </c>
      <c r="G114" s="88">
        <v>11551632.6</v>
      </c>
    </row>
    <row r="115" spans="3:7">
      <c r="C115" s="95" t="s">
        <v>650</v>
      </c>
      <c r="D115" s="88">
        <v>31825038</v>
      </c>
      <c r="E115" s="88">
        <v>2247250.5999999996</v>
      </c>
      <c r="F115" s="88">
        <v>2347250.5999999996</v>
      </c>
      <c r="G115" s="88">
        <v>2269827.33</v>
      </c>
    </row>
    <row r="116" spans="3:7">
      <c r="C116" s="87" t="s">
        <v>649</v>
      </c>
      <c r="D116" s="88">
        <v>31825038</v>
      </c>
      <c r="E116" s="88">
        <v>2247250.5999999996</v>
      </c>
      <c r="F116" s="88">
        <v>2347250.5999999996</v>
      </c>
      <c r="G116" s="88">
        <v>2269827.33</v>
      </c>
    </row>
    <row r="117" spans="3:7">
      <c r="C117" s="95" t="s">
        <v>651</v>
      </c>
      <c r="D117" s="88">
        <v>58554150</v>
      </c>
      <c r="E117" s="88">
        <v>5685513.0999999996</v>
      </c>
      <c r="F117" s="88">
        <v>5789724.21</v>
      </c>
      <c r="G117" s="88">
        <v>3874991.1399999997</v>
      </c>
    </row>
    <row r="118" spans="3:7">
      <c r="C118" s="87" t="s">
        <v>649</v>
      </c>
      <c r="D118" s="88">
        <v>58554150</v>
      </c>
      <c r="E118" s="88">
        <v>5685513.0999999996</v>
      </c>
      <c r="F118" s="88">
        <v>5789724.21</v>
      </c>
      <c r="G118" s="88">
        <v>3874991.1399999997</v>
      </c>
    </row>
    <row r="119" spans="3:7">
      <c r="C119" s="95" t="s">
        <v>652</v>
      </c>
      <c r="D119" s="88">
        <v>23787674</v>
      </c>
      <c r="E119" s="88">
        <v>795413.16999999993</v>
      </c>
      <c r="F119" s="88">
        <v>1856000.78</v>
      </c>
      <c r="G119" s="88">
        <v>1608713.5799999998</v>
      </c>
    </row>
    <row r="120" spans="3:7">
      <c r="C120" s="87" t="s">
        <v>649</v>
      </c>
      <c r="D120" s="88">
        <v>23787674</v>
      </c>
      <c r="E120" s="88">
        <v>795413.16999999993</v>
      </c>
      <c r="F120" s="88">
        <v>1856000.78</v>
      </c>
      <c r="G120" s="88">
        <v>1608713.5799999998</v>
      </c>
    </row>
    <row r="121" spans="3:7">
      <c r="C121" s="95" t="s">
        <v>653</v>
      </c>
      <c r="D121" s="88">
        <v>20576433</v>
      </c>
      <c r="E121" s="88">
        <v>605302.89</v>
      </c>
      <c r="F121" s="88">
        <v>1754242.35</v>
      </c>
      <c r="G121" s="88">
        <v>1979242.35</v>
      </c>
    </row>
    <row r="122" spans="3:7">
      <c r="C122" s="87" t="s">
        <v>649</v>
      </c>
      <c r="D122" s="88">
        <v>20576433</v>
      </c>
      <c r="E122" s="88">
        <v>605302.89</v>
      </c>
      <c r="F122" s="88">
        <v>1754242.35</v>
      </c>
      <c r="G122" s="88">
        <v>1979242.35</v>
      </c>
    </row>
    <row r="123" spans="3:7">
      <c r="C123" s="95" t="s">
        <v>654</v>
      </c>
      <c r="D123" s="88">
        <v>20821558</v>
      </c>
      <c r="E123" s="88">
        <v>2257445.92</v>
      </c>
      <c r="F123" s="88">
        <v>2257445.92</v>
      </c>
      <c r="G123" s="88">
        <v>1803967.51</v>
      </c>
    </row>
    <row r="124" spans="3:7">
      <c r="C124" s="87" t="s">
        <v>649</v>
      </c>
      <c r="D124" s="88">
        <v>20821558</v>
      </c>
      <c r="E124" s="88">
        <v>2257445.92</v>
      </c>
      <c r="F124" s="88">
        <v>2257445.92</v>
      </c>
      <c r="G124" s="88">
        <v>1803967.51</v>
      </c>
    </row>
    <row r="125" spans="3:7">
      <c r="C125" s="95" t="s">
        <v>655</v>
      </c>
      <c r="D125" s="88">
        <v>29628512</v>
      </c>
      <c r="E125" s="88">
        <v>400918.18</v>
      </c>
      <c r="F125" s="88">
        <v>1585746.31</v>
      </c>
      <c r="G125" s="88">
        <v>1732041.1900000002</v>
      </c>
    </row>
    <row r="126" spans="3:7">
      <c r="C126" s="87" t="s">
        <v>649</v>
      </c>
      <c r="D126" s="88">
        <v>29628512</v>
      </c>
      <c r="E126" s="88">
        <v>400918.18</v>
      </c>
      <c r="F126" s="88">
        <v>1585746.31</v>
      </c>
      <c r="G126" s="88">
        <v>1732041.1900000002</v>
      </c>
    </row>
    <row r="127" spans="3:7">
      <c r="C127" s="85" t="s">
        <v>656</v>
      </c>
      <c r="D127" s="86">
        <v>40847240066</v>
      </c>
      <c r="E127" s="86">
        <v>2941849846.1700001</v>
      </c>
      <c r="F127" s="86">
        <v>3347950999.1200008</v>
      </c>
      <c r="G127" s="86">
        <v>3083444797.8200006</v>
      </c>
    </row>
    <row r="128" spans="3:7">
      <c r="C128" s="95" t="s">
        <v>657</v>
      </c>
      <c r="D128" s="88">
        <v>36245458188</v>
      </c>
      <c r="E128" s="88">
        <v>2652146863.2500005</v>
      </c>
      <c r="F128" s="88">
        <v>3040800307.250001</v>
      </c>
      <c r="G128" s="88">
        <v>2783768733.9900007</v>
      </c>
    </row>
    <row r="129" spans="3:7">
      <c r="C129" s="87" t="s">
        <v>658</v>
      </c>
      <c r="D129" s="88">
        <v>35695458188</v>
      </c>
      <c r="E129" s="88">
        <v>2625522401.2300005</v>
      </c>
      <c r="F129" s="88">
        <v>3014175845.230001</v>
      </c>
      <c r="G129" s="88">
        <v>2756542271.9700007</v>
      </c>
    </row>
    <row r="130" spans="3:7">
      <c r="C130" s="87" t="s">
        <v>644</v>
      </c>
      <c r="D130" s="88">
        <v>550000000</v>
      </c>
      <c r="E130" s="88">
        <v>26624462.02</v>
      </c>
      <c r="F130" s="88">
        <v>26624462.02</v>
      </c>
      <c r="G130" s="88">
        <v>27226462.02</v>
      </c>
    </row>
    <row r="131" spans="3:7">
      <c r="C131" s="95" t="s">
        <v>659</v>
      </c>
      <c r="D131" s="88">
        <v>574865879</v>
      </c>
      <c r="E131" s="88">
        <v>155560691.46999997</v>
      </c>
      <c r="F131" s="88">
        <v>27927865.640000008</v>
      </c>
      <c r="G131" s="88">
        <v>25350697.600000009</v>
      </c>
    </row>
    <row r="132" spans="3:7">
      <c r="C132" s="87" t="s">
        <v>660</v>
      </c>
      <c r="D132" s="88">
        <v>574865879</v>
      </c>
      <c r="E132" s="88">
        <v>155560691.46999997</v>
      </c>
      <c r="F132" s="88">
        <v>27927865.640000008</v>
      </c>
      <c r="G132" s="88">
        <v>25350697.600000009</v>
      </c>
    </row>
    <row r="133" spans="3:7">
      <c r="C133" s="95" t="s">
        <v>661</v>
      </c>
      <c r="D133" s="88">
        <v>700460790</v>
      </c>
      <c r="E133" s="88">
        <v>45624791.199999996</v>
      </c>
      <c r="F133" s="88">
        <v>60165261.120000005</v>
      </c>
      <c r="G133" s="88">
        <v>56961399.770000003</v>
      </c>
    </row>
    <row r="134" spans="3:7">
      <c r="C134" s="87" t="s">
        <v>658</v>
      </c>
      <c r="D134" s="88">
        <v>700460790</v>
      </c>
      <c r="E134" s="88">
        <v>45624791.199999996</v>
      </c>
      <c r="F134" s="88">
        <v>60165261.120000005</v>
      </c>
      <c r="G134" s="88">
        <v>56961399.770000003</v>
      </c>
    </row>
    <row r="135" spans="3:7">
      <c r="C135" s="95" t="s">
        <v>662</v>
      </c>
      <c r="D135" s="88">
        <v>1553457981</v>
      </c>
      <c r="E135" s="88">
        <v>28598232.500000007</v>
      </c>
      <c r="F135" s="88">
        <v>118692562.38000001</v>
      </c>
      <c r="G135" s="88">
        <v>107449519.84999999</v>
      </c>
    </row>
    <row r="136" spans="3:7">
      <c r="C136" s="87" t="s">
        <v>663</v>
      </c>
      <c r="D136" s="88">
        <v>1553457981</v>
      </c>
      <c r="E136" s="88">
        <v>28598232.500000007</v>
      </c>
      <c r="F136" s="88">
        <v>118692562.38000001</v>
      </c>
      <c r="G136" s="88">
        <v>107449519.84999999</v>
      </c>
    </row>
    <row r="137" spans="3:7">
      <c r="C137" s="95" t="s">
        <v>664</v>
      </c>
      <c r="D137" s="88">
        <v>100459158</v>
      </c>
      <c r="E137" s="88">
        <v>6405669.5300000003</v>
      </c>
      <c r="F137" s="88">
        <v>5317637.6899999995</v>
      </c>
      <c r="G137" s="88">
        <v>5577523.96</v>
      </c>
    </row>
    <row r="138" spans="3:7">
      <c r="C138" s="87" t="s">
        <v>665</v>
      </c>
      <c r="D138" s="88">
        <v>100459158</v>
      </c>
      <c r="E138" s="88">
        <v>6405669.5300000003</v>
      </c>
      <c r="F138" s="88">
        <v>5317637.6899999995</v>
      </c>
      <c r="G138" s="88">
        <v>5577523.96</v>
      </c>
    </row>
    <row r="139" spans="3:7">
      <c r="C139" s="95" t="s">
        <v>666</v>
      </c>
      <c r="D139" s="88">
        <v>1184007704</v>
      </c>
      <c r="E139" s="88">
        <v>31715021.949999996</v>
      </c>
      <c r="F139" s="88">
        <v>74168246.040000007</v>
      </c>
      <c r="G139" s="88">
        <v>83457803.649999991</v>
      </c>
    </row>
    <row r="140" spans="3:7">
      <c r="C140" s="87" t="s">
        <v>665</v>
      </c>
      <c r="D140" s="88">
        <v>1184007704</v>
      </c>
      <c r="E140" s="88">
        <v>31715021.949999996</v>
      </c>
      <c r="F140" s="88">
        <v>74168246.040000007</v>
      </c>
      <c r="G140" s="88">
        <v>83457803.649999991</v>
      </c>
    </row>
    <row r="141" spans="3:7">
      <c r="C141" s="95" t="s">
        <v>667</v>
      </c>
      <c r="D141" s="88">
        <v>488530366</v>
      </c>
      <c r="E141" s="88">
        <v>21798576.27</v>
      </c>
      <c r="F141" s="88">
        <v>20879119</v>
      </c>
      <c r="G141" s="88">
        <v>20879119</v>
      </c>
    </row>
    <row r="142" spans="3:7">
      <c r="C142" s="87" t="s">
        <v>665</v>
      </c>
      <c r="D142" s="88">
        <v>488530366</v>
      </c>
      <c r="E142" s="88">
        <v>21798576.27</v>
      </c>
      <c r="F142" s="88">
        <v>20879119</v>
      </c>
      <c r="G142" s="88">
        <v>20879119</v>
      </c>
    </row>
    <row r="143" spans="3:7">
      <c r="C143" s="107" t="s">
        <v>668</v>
      </c>
      <c r="D143" s="108">
        <v>68686619634</v>
      </c>
      <c r="E143" s="108">
        <v>1667849135.0899999</v>
      </c>
      <c r="F143" s="108">
        <v>5435763185.8899984</v>
      </c>
      <c r="G143" s="108">
        <v>5229831047.1999989</v>
      </c>
    </row>
    <row r="144" spans="3:7">
      <c r="C144" s="85" t="s">
        <v>669</v>
      </c>
      <c r="D144" s="86">
        <v>25424930406</v>
      </c>
      <c r="E144" s="86">
        <v>611071875.33999991</v>
      </c>
      <c r="F144" s="86">
        <v>2065743622.5499995</v>
      </c>
      <c r="G144" s="86">
        <v>1922746961.8499999</v>
      </c>
    </row>
    <row r="145" spans="3:7">
      <c r="C145" s="95" t="s">
        <v>670</v>
      </c>
      <c r="D145" s="88">
        <v>18169076858</v>
      </c>
      <c r="E145" s="88">
        <v>344834220.48999995</v>
      </c>
      <c r="F145" s="88">
        <v>1427327632.9199998</v>
      </c>
      <c r="G145" s="88">
        <v>1302398627.72</v>
      </c>
    </row>
    <row r="146" spans="3:7">
      <c r="C146" s="87" t="s">
        <v>581</v>
      </c>
      <c r="D146" s="88">
        <v>6037409274</v>
      </c>
      <c r="E146" s="88">
        <v>345496284.03999996</v>
      </c>
      <c r="F146" s="88">
        <v>621132961.26999986</v>
      </c>
      <c r="G146" s="88">
        <v>450763956.06999999</v>
      </c>
    </row>
    <row r="147" spans="3:7">
      <c r="C147" s="87" t="s">
        <v>671</v>
      </c>
      <c r="D147" s="88">
        <v>38410000</v>
      </c>
      <c r="E147" s="88">
        <v>0</v>
      </c>
      <c r="F147" s="88">
        <v>3763600</v>
      </c>
      <c r="G147" s="88">
        <v>3763600</v>
      </c>
    </row>
    <row r="148" spans="3:7">
      <c r="C148" s="87" t="s">
        <v>574</v>
      </c>
      <c r="D148" s="88">
        <v>11775741468</v>
      </c>
      <c r="E148" s="88">
        <v>-662063.55000000005</v>
      </c>
      <c r="F148" s="88">
        <v>777777734.64999998</v>
      </c>
      <c r="G148" s="88">
        <v>777777734.64999998</v>
      </c>
    </row>
    <row r="149" spans="3:7">
      <c r="C149" s="87" t="s">
        <v>583</v>
      </c>
      <c r="D149" s="88">
        <v>317516116</v>
      </c>
      <c r="E149" s="88">
        <v>0</v>
      </c>
      <c r="F149" s="88">
        <v>24653337</v>
      </c>
      <c r="G149" s="88">
        <v>70093337</v>
      </c>
    </row>
    <row r="150" spans="3:7">
      <c r="C150" s="95" t="s">
        <v>672</v>
      </c>
      <c r="D150" s="88">
        <v>785465106</v>
      </c>
      <c r="E150" s="88">
        <v>12724805.070000004</v>
      </c>
      <c r="F150" s="88">
        <v>59234561.700000003</v>
      </c>
      <c r="G150" s="88">
        <v>59679454.469999999</v>
      </c>
    </row>
    <row r="151" spans="3:7">
      <c r="C151" s="87" t="s">
        <v>673</v>
      </c>
      <c r="D151" s="88">
        <v>785465106</v>
      </c>
      <c r="E151" s="88">
        <v>12724805.070000004</v>
      </c>
      <c r="F151" s="88">
        <v>59234561.700000003</v>
      </c>
      <c r="G151" s="88">
        <v>59679454.469999999</v>
      </c>
    </row>
    <row r="152" spans="3:7">
      <c r="C152" s="95" t="s">
        <v>674</v>
      </c>
      <c r="D152" s="88">
        <v>39523546</v>
      </c>
      <c r="E152" s="88">
        <v>17185.57</v>
      </c>
      <c r="F152" s="88">
        <v>2070534.34</v>
      </c>
      <c r="G152" s="88">
        <v>2043147.36</v>
      </c>
    </row>
    <row r="153" spans="3:7">
      <c r="C153" s="87" t="s">
        <v>675</v>
      </c>
      <c r="D153" s="88">
        <v>39523546</v>
      </c>
      <c r="E153" s="88">
        <v>17185.57</v>
      </c>
      <c r="F153" s="88">
        <v>2070534.34</v>
      </c>
      <c r="G153" s="88">
        <v>2043147.36</v>
      </c>
    </row>
    <row r="154" spans="3:7">
      <c r="C154" s="95" t="s">
        <v>676</v>
      </c>
      <c r="D154" s="88">
        <v>129365366</v>
      </c>
      <c r="E154" s="88">
        <v>5929657.3799999999</v>
      </c>
      <c r="F154" s="88">
        <v>8538736.7599999979</v>
      </c>
      <c r="G154" s="88">
        <v>8977461.7599999979</v>
      </c>
    </row>
    <row r="155" spans="3:7">
      <c r="C155" s="87" t="s">
        <v>675</v>
      </c>
      <c r="D155" s="88">
        <v>129365366</v>
      </c>
      <c r="E155" s="88">
        <v>5929657.3799999999</v>
      </c>
      <c r="F155" s="88">
        <v>8538736.7599999979</v>
      </c>
      <c r="G155" s="88">
        <v>8977461.7599999979</v>
      </c>
    </row>
    <row r="156" spans="3:7">
      <c r="C156" s="95" t="s">
        <v>677</v>
      </c>
      <c r="D156" s="88">
        <v>1220733716</v>
      </c>
      <c r="E156" s="88">
        <v>15842012</v>
      </c>
      <c r="F156" s="88">
        <v>96351378.979999989</v>
      </c>
      <c r="G156" s="88">
        <v>94066198.789999992</v>
      </c>
    </row>
    <row r="157" spans="3:7">
      <c r="C157" s="87" t="s">
        <v>675</v>
      </c>
      <c r="D157" s="88">
        <v>1220733716</v>
      </c>
      <c r="E157" s="88">
        <v>15842012</v>
      </c>
      <c r="F157" s="88">
        <v>96351378.979999989</v>
      </c>
      <c r="G157" s="88">
        <v>94066198.789999992</v>
      </c>
    </row>
    <row r="158" spans="3:7">
      <c r="C158" s="95" t="s">
        <v>678</v>
      </c>
      <c r="D158" s="88">
        <v>51375105</v>
      </c>
      <c r="E158" s="88">
        <v>396474.08999999997</v>
      </c>
      <c r="F158" s="88">
        <v>3897022.75</v>
      </c>
      <c r="G158" s="88">
        <v>4818818.0500000007</v>
      </c>
    </row>
    <row r="159" spans="3:7">
      <c r="C159" s="87" t="s">
        <v>671</v>
      </c>
      <c r="D159" s="88">
        <v>51375105</v>
      </c>
      <c r="E159" s="88">
        <v>396474.08999999997</v>
      </c>
      <c r="F159" s="88">
        <v>3897022.75</v>
      </c>
      <c r="G159" s="88">
        <v>4818818.0500000007</v>
      </c>
    </row>
    <row r="160" spans="3:7">
      <c r="C160" s="95" t="s">
        <v>679</v>
      </c>
      <c r="D160" s="88">
        <v>59434054</v>
      </c>
      <c r="E160" s="88">
        <v>1812941.0700000003</v>
      </c>
      <c r="F160" s="88">
        <v>4184825.99</v>
      </c>
      <c r="G160" s="88">
        <v>3574273.1900000004</v>
      </c>
    </row>
    <row r="161" spans="3:7">
      <c r="C161" s="87" t="s">
        <v>673</v>
      </c>
      <c r="D161" s="88">
        <v>59434054</v>
      </c>
      <c r="E161" s="88">
        <v>1812941.0700000003</v>
      </c>
      <c r="F161" s="88">
        <v>4184825.99</v>
      </c>
      <c r="G161" s="88">
        <v>3574273.1900000004</v>
      </c>
    </row>
    <row r="162" spans="3:7">
      <c r="C162" s="95" t="s">
        <v>680</v>
      </c>
      <c r="D162" s="88">
        <v>27666487</v>
      </c>
      <c r="E162" s="88">
        <v>365452.7</v>
      </c>
      <c r="F162" s="88">
        <v>1647667.0500000003</v>
      </c>
      <c r="G162" s="88">
        <v>1620808.75</v>
      </c>
    </row>
    <row r="163" spans="3:7">
      <c r="C163" s="87" t="s">
        <v>673</v>
      </c>
      <c r="D163" s="88">
        <v>27666487</v>
      </c>
      <c r="E163" s="88">
        <v>365452.7</v>
      </c>
      <c r="F163" s="88">
        <v>1647667.0500000003</v>
      </c>
      <c r="G163" s="88">
        <v>1620808.75</v>
      </c>
    </row>
    <row r="164" spans="3:7">
      <c r="C164" s="95" t="s">
        <v>681</v>
      </c>
      <c r="D164" s="88">
        <v>63190262</v>
      </c>
      <c r="E164" s="88">
        <v>994305.54000000015</v>
      </c>
      <c r="F164" s="88">
        <v>6856182.5800000001</v>
      </c>
      <c r="G164" s="88">
        <v>6642582.5800000001</v>
      </c>
    </row>
    <row r="165" spans="3:7">
      <c r="C165" s="87" t="s">
        <v>673</v>
      </c>
      <c r="D165" s="88">
        <v>63190262</v>
      </c>
      <c r="E165" s="88">
        <v>994305.54000000015</v>
      </c>
      <c r="F165" s="88">
        <v>6856182.5800000001</v>
      </c>
      <c r="G165" s="88">
        <v>6642582.5800000001</v>
      </c>
    </row>
    <row r="166" spans="3:7">
      <c r="C166" s="95" t="s">
        <v>682</v>
      </c>
      <c r="D166" s="88">
        <v>48660506</v>
      </c>
      <c r="E166" s="88">
        <v>984611.7</v>
      </c>
      <c r="F166" s="88">
        <v>4042259.3200000003</v>
      </c>
      <c r="G166" s="88">
        <v>3807275.3400000008</v>
      </c>
    </row>
    <row r="167" spans="3:7">
      <c r="C167" s="87" t="s">
        <v>673</v>
      </c>
      <c r="D167" s="88">
        <v>48660506</v>
      </c>
      <c r="E167" s="88">
        <v>984611.7</v>
      </c>
      <c r="F167" s="88">
        <v>4042259.3200000003</v>
      </c>
      <c r="G167" s="88">
        <v>3807275.3400000008</v>
      </c>
    </row>
    <row r="168" spans="3:7">
      <c r="C168" s="95" t="s">
        <v>683</v>
      </c>
      <c r="D168" s="88">
        <v>29733815</v>
      </c>
      <c r="E168" s="88">
        <v>1010584.75</v>
      </c>
      <c r="F168" s="88">
        <v>2908396.3499999996</v>
      </c>
      <c r="G168" s="88">
        <v>2777406.71</v>
      </c>
    </row>
    <row r="169" spans="3:7">
      <c r="C169" s="87" t="s">
        <v>581</v>
      </c>
      <c r="D169" s="88">
        <v>29733815</v>
      </c>
      <c r="E169" s="88">
        <v>1010584.75</v>
      </c>
      <c r="F169" s="88">
        <v>2908396.3499999996</v>
      </c>
      <c r="G169" s="88">
        <v>2777406.71</v>
      </c>
    </row>
    <row r="170" spans="3:7">
      <c r="C170" s="95" t="s">
        <v>684</v>
      </c>
      <c r="D170" s="88">
        <v>502479191</v>
      </c>
      <c r="E170" s="88">
        <v>652021.12</v>
      </c>
      <c r="F170" s="88">
        <v>33925257.959999993</v>
      </c>
      <c r="G170" s="88">
        <v>33925257.959999993</v>
      </c>
    </row>
    <row r="171" spans="3:7">
      <c r="C171" s="87" t="s">
        <v>671</v>
      </c>
      <c r="D171" s="88">
        <v>502479191</v>
      </c>
      <c r="E171" s="88">
        <v>652021.12</v>
      </c>
      <c r="F171" s="88">
        <v>33925257.959999993</v>
      </c>
      <c r="G171" s="88">
        <v>33925257.959999993</v>
      </c>
    </row>
    <row r="172" spans="3:7">
      <c r="C172" s="95" t="s">
        <v>685</v>
      </c>
      <c r="D172" s="88">
        <v>69916530</v>
      </c>
      <c r="E172" s="88">
        <v>4108542.02</v>
      </c>
      <c r="F172" s="88">
        <v>4927026.2799999993</v>
      </c>
      <c r="G172" s="88">
        <v>5204136.1599999983</v>
      </c>
    </row>
    <row r="173" spans="3:7">
      <c r="C173" s="87" t="s">
        <v>671</v>
      </c>
      <c r="D173" s="88">
        <v>69916530</v>
      </c>
      <c r="E173" s="88">
        <v>4108542.02</v>
      </c>
      <c r="F173" s="88">
        <v>4927026.2799999993</v>
      </c>
      <c r="G173" s="88">
        <v>5204136.1599999983</v>
      </c>
    </row>
    <row r="174" spans="3:7">
      <c r="C174" s="95" t="s">
        <v>686</v>
      </c>
      <c r="D174" s="88">
        <v>150135298</v>
      </c>
      <c r="E174" s="88">
        <v>1176142.81</v>
      </c>
      <c r="F174" s="88">
        <v>11369698.58</v>
      </c>
      <c r="G174" s="88">
        <v>11456844.720000001</v>
      </c>
    </row>
    <row r="175" spans="3:7">
      <c r="C175" s="87" t="s">
        <v>671</v>
      </c>
      <c r="D175" s="88">
        <v>150135298</v>
      </c>
      <c r="E175" s="88">
        <v>1176142.81</v>
      </c>
      <c r="F175" s="88">
        <v>11369698.58</v>
      </c>
      <c r="G175" s="88">
        <v>11456844.720000001</v>
      </c>
    </row>
    <row r="176" spans="3:7">
      <c r="C176" s="95" t="s">
        <v>687</v>
      </c>
      <c r="D176" s="88">
        <v>59091509</v>
      </c>
      <c r="E176" s="88">
        <v>5097507.71</v>
      </c>
      <c r="F176" s="88">
        <v>8465349.7400000002</v>
      </c>
      <c r="G176" s="88">
        <v>6943509.4999999991</v>
      </c>
    </row>
    <row r="177" spans="3:7">
      <c r="C177" s="87" t="s">
        <v>673</v>
      </c>
      <c r="D177" s="88">
        <v>59091509</v>
      </c>
      <c r="E177" s="88">
        <v>5097507.71</v>
      </c>
      <c r="F177" s="88">
        <v>8465349.7400000002</v>
      </c>
      <c r="G177" s="88">
        <v>6943509.4999999991</v>
      </c>
    </row>
    <row r="178" spans="3:7">
      <c r="C178" s="95" t="s">
        <v>688</v>
      </c>
      <c r="D178" s="88">
        <v>78226259</v>
      </c>
      <c r="E178" s="88">
        <v>1447807.91</v>
      </c>
      <c r="F178" s="88">
        <v>6825642.4300000016</v>
      </c>
      <c r="G178" s="88">
        <v>5077340.7400000012</v>
      </c>
    </row>
    <row r="179" spans="3:7">
      <c r="C179" s="87" t="s">
        <v>671</v>
      </c>
      <c r="D179" s="88">
        <v>78226259</v>
      </c>
      <c r="E179" s="88">
        <v>1447807.91</v>
      </c>
      <c r="F179" s="88">
        <v>6825642.4300000016</v>
      </c>
      <c r="G179" s="88">
        <v>5077340.7400000012</v>
      </c>
    </row>
    <row r="180" spans="3:7">
      <c r="C180" s="95" t="s">
        <v>689</v>
      </c>
      <c r="D180" s="88">
        <v>421203694</v>
      </c>
      <c r="E180" s="88">
        <v>35171411.07</v>
      </c>
      <c r="F180" s="88">
        <v>36115751.439999998</v>
      </c>
      <c r="G180" s="88">
        <v>39257691.540000021</v>
      </c>
    </row>
    <row r="181" spans="3:7">
      <c r="C181" s="87" t="s">
        <v>671</v>
      </c>
      <c r="D181" s="88">
        <v>421203694</v>
      </c>
      <c r="E181" s="88">
        <v>35171411.07</v>
      </c>
      <c r="F181" s="88">
        <v>36115751.439999998</v>
      </c>
      <c r="G181" s="88">
        <v>39257691.540000021</v>
      </c>
    </row>
    <row r="182" spans="3:7">
      <c r="C182" s="95" t="s">
        <v>690</v>
      </c>
      <c r="D182" s="88">
        <v>2047102869</v>
      </c>
      <c r="E182" s="88">
        <v>77729252.26000002</v>
      </c>
      <c r="F182" s="88">
        <v>145833725.92999998</v>
      </c>
      <c r="G182" s="88">
        <v>171850377.57999995</v>
      </c>
    </row>
    <row r="183" spans="3:7">
      <c r="C183" s="87" t="s">
        <v>671</v>
      </c>
      <c r="D183" s="88">
        <v>2047102869</v>
      </c>
      <c r="E183" s="88">
        <v>77729252.26000002</v>
      </c>
      <c r="F183" s="88">
        <v>145833725.92999998</v>
      </c>
      <c r="G183" s="88">
        <v>171850377.57999995</v>
      </c>
    </row>
    <row r="184" spans="3:7">
      <c r="C184" s="95" t="s">
        <v>691</v>
      </c>
      <c r="D184" s="88">
        <v>48158069</v>
      </c>
      <c r="E184" s="88">
        <v>161211.6</v>
      </c>
      <c r="F184" s="88">
        <v>5264461.5999999996</v>
      </c>
      <c r="G184" s="88">
        <v>5000625</v>
      </c>
    </row>
    <row r="185" spans="3:7">
      <c r="C185" s="87" t="s">
        <v>581</v>
      </c>
      <c r="D185" s="88">
        <v>48158069</v>
      </c>
      <c r="E185" s="88">
        <v>161211.6</v>
      </c>
      <c r="F185" s="88">
        <v>5264461.5999999996</v>
      </c>
      <c r="G185" s="88">
        <v>5000625</v>
      </c>
    </row>
    <row r="186" spans="3:7">
      <c r="C186" s="95" t="s">
        <v>692</v>
      </c>
      <c r="D186" s="88">
        <v>174023086</v>
      </c>
      <c r="E186" s="88">
        <v>1401088.99</v>
      </c>
      <c r="F186" s="88">
        <v>9102234.2000000011</v>
      </c>
      <c r="G186" s="88">
        <v>9044522.9699999988</v>
      </c>
    </row>
    <row r="187" spans="3:7">
      <c r="C187" s="87" t="s">
        <v>673</v>
      </c>
      <c r="D187" s="88">
        <v>174023086</v>
      </c>
      <c r="E187" s="88">
        <v>1401088.99</v>
      </c>
      <c r="F187" s="88">
        <v>9102234.2000000011</v>
      </c>
      <c r="G187" s="88">
        <v>9044522.9699999988</v>
      </c>
    </row>
    <row r="188" spans="3:7">
      <c r="C188" s="95" t="s">
        <v>693</v>
      </c>
      <c r="D188" s="88">
        <v>178684921</v>
      </c>
      <c r="E188" s="88">
        <v>2590973.77</v>
      </c>
      <c r="F188" s="88">
        <v>13280945.600000001</v>
      </c>
      <c r="G188" s="88">
        <v>11400463.520000001</v>
      </c>
    </row>
    <row r="189" spans="3:7">
      <c r="C189" s="87" t="s">
        <v>671</v>
      </c>
      <c r="D189" s="88">
        <v>178684921</v>
      </c>
      <c r="E189" s="88">
        <v>2590973.77</v>
      </c>
      <c r="F189" s="88">
        <v>13280945.600000001</v>
      </c>
      <c r="G189" s="88">
        <v>11400463.520000001</v>
      </c>
    </row>
    <row r="190" spans="3:7">
      <c r="C190" s="95" t="s">
        <v>694</v>
      </c>
      <c r="D190" s="88">
        <v>1071684159</v>
      </c>
      <c r="E190" s="88">
        <v>96623665.719999999</v>
      </c>
      <c r="F190" s="88">
        <v>173574330.05000001</v>
      </c>
      <c r="G190" s="88">
        <v>133180137.44</v>
      </c>
    </row>
    <row r="191" spans="3:7">
      <c r="C191" s="87" t="s">
        <v>671</v>
      </c>
      <c r="D191" s="88">
        <v>1071684159</v>
      </c>
      <c r="E191" s="88">
        <v>96623665.719999999</v>
      </c>
      <c r="F191" s="88">
        <v>173574330.05000001</v>
      </c>
      <c r="G191" s="88">
        <v>133180137.44</v>
      </c>
    </row>
    <row r="192" spans="3:7">
      <c r="C192" s="85" t="s">
        <v>695</v>
      </c>
      <c r="D192" s="86">
        <v>20396251947</v>
      </c>
      <c r="E192" s="86">
        <v>146777827</v>
      </c>
      <c r="F192" s="86">
        <v>1548083000.1900003</v>
      </c>
      <c r="G192" s="86">
        <v>1557310442.8399994</v>
      </c>
    </row>
    <row r="193" spans="3:7">
      <c r="C193" s="95" t="s">
        <v>696</v>
      </c>
      <c r="D193" s="88">
        <v>19863994797</v>
      </c>
      <c r="E193" s="88">
        <v>118827025.79999998</v>
      </c>
      <c r="F193" s="88">
        <v>1506461931.5200002</v>
      </c>
      <c r="G193" s="88">
        <v>1517150380.2299995</v>
      </c>
    </row>
    <row r="194" spans="3:7">
      <c r="C194" s="87" t="s">
        <v>697</v>
      </c>
      <c r="D194" s="88">
        <v>19863994797</v>
      </c>
      <c r="E194" s="88">
        <v>118827025.79999998</v>
      </c>
      <c r="F194" s="88">
        <v>1506461931.5200002</v>
      </c>
      <c r="G194" s="88">
        <v>1517150380.2299995</v>
      </c>
    </row>
    <row r="195" spans="3:7">
      <c r="C195" s="95" t="s">
        <v>698</v>
      </c>
      <c r="D195" s="88">
        <v>75029806</v>
      </c>
      <c r="E195" s="88">
        <v>10397766.43</v>
      </c>
      <c r="F195" s="88">
        <v>10813516.100000001</v>
      </c>
      <c r="G195" s="88">
        <v>7313520.5399999991</v>
      </c>
    </row>
    <row r="196" spans="3:7">
      <c r="C196" s="87" t="s">
        <v>699</v>
      </c>
      <c r="D196" s="88">
        <v>75029806</v>
      </c>
      <c r="E196" s="88">
        <v>10397766.43</v>
      </c>
      <c r="F196" s="88">
        <v>10813516.100000001</v>
      </c>
      <c r="G196" s="88">
        <v>7313520.5399999991</v>
      </c>
    </row>
    <row r="197" spans="3:7">
      <c r="C197" s="95" t="s">
        <v>700</v>
      </c>
      <c r="D197" s="88">
        <v>55531698</v>
      </c>
      <c r="E197" s="88">
        <v>4550413.9000000004</v>
      </c>
      <c r="F197" s="88">
        <v>4725901.9000000004</v>
      </c>
      <c r="G197" s="88">
        <v>4975345.2299999995</v>
      </c>
    </row>
    <row r="198" spans="3:7">
      <c r="C198" s="87" t="s">
        <v>699</v>
      </c>
      <c r="D198" s="88">
        <v>55531698</v>
      </c>
      <c r="E198" s="88">
        <v>4550413.9000000004</v>
      </c>
      <c r="F198" s="88">
        <v>4725901.9000000004</v>
      </c>
      <c r="G198" s="88">
        <v>4975345.2299999995</v>
      </c>
    </row>
    <row r="199" spans="3:7">
      <c r="C199" s="95" t="s">
        <v>701</v>
      </c>
      <c r="D199" s="88">
        <v>401695646</v>
      </c>
      <c r="E199" s="88">
        <v>13002620.869999999</v>
      </c>
      <c r="F199" s="88">
        <v>26081650.669999994</v>
      </c>
      <c r="G199" s="88">
        <v>27871196.840000004</v>
      </c>
    </row>
    <row r="200" spans="3:7">
      <c r="C200" s="87" t="s">
        <v>697</v>
      </c>
      <c r="D200" s="88">
        <v>401695646</v>
      </c>
      <c r="E200" s="88">
        <v>13002620.869999999</v>
      </c>
      <c r="F200" s="88">
        <v>26081650.669999994</v>
      </c>
      <c r="G200" s="88">
        <v>27871196.840000004</v>
      </c>
    </row>
    <row r="201" spans="3:7">
      <c r="C201" s="85" t="s">
        <v>702</v>
      </c>
      <c r="D201" s="86">
        <v>9277876586</v>
      </c>
      <c r="E201" s="86">
        <v>763672081.4400003</v>
      </c>
      <c r="F201" s="86">
        <v>783371184.48999989</v>
      </c>
      <c r="G201" s="86">
        <v>681520667.23000002</v>
      </c>
    </row>
    <row r="202" spans="3:7">
      <c r="C202" s="95" t="s">
        <v>703</v>
      </c>
      <c r="D202" s="88">
        <v>9154640665</v>
      </c>
      <c r="E202" s="88">
        <v>757011426.90000021</v>
      </c>
      <c r="F202" s="88">
        <v>771407368.72999978</v>
      </c>
      <c r="G202" s="88">
        <v>670324095.88</v>
      </c>
    </row>
    <row r="203" spans="3:7">
      <c r="C203" s="87" t="s">
        <v>704</v>
      </c>
      <c r="D203" s="88">
        <v>8436529787</v>
      </c>
      <c r="E203" s="88">
        <v>698596949.29000032</v>
      </c>
      <c r="F203" s="88">
        <v>706567326.76999986</v>
      </c>
      <c r="G203" s="88">
        <v>606528300.75</v>
      </c>
    </row>
    <row r="204" spans="3:7">
      <c r="C204" s="87" t="s">
        <v>705</v>
      </c>
      <c r="D204" s="88">
        <v>356016403</v>
      </c>
      <c r="E204" s="88">
        <v>31447407.559999999</v>
      </c>
      <c r="F204" s="88">
        <v>32493599.91</v>
      </c>
      <c r="G204" s="88">
        <v>32819399.91</v>
      </c>
    </row>
    <row r="205" spans="3:7">
      <c r="C205" s="87" t="s">
        <v>706</v>
      </c>
      <c r="D205" s="88">
        <v>362094475</v>
      </c>
      <c r="E205" s="88">
        <v>26967070.050000001</v>
      </c>
      <c r="F205" s="88">
        <v>32346442.050000001</v>
      </c>
      <c r="G205" s="88">
        <v>30976395.220000003</v>
      </c>
    </row>
    <row r="206" spans="3:7">
      <c r="C206" s="95" t="s">
        <v>707</v>
      </c>
      <c r="D206" s="88">
        <v>81972691</v>
      </c>
      <c r="E206" s="88">
        <v>4474319.3499999996</v>
      </c>
      <c r="F206" s="88">
        <v>8922488.1900000013</v>
      </c>
      <c r="G206" s="88">
        <v>8046210.5300000003</v>
      </c>
    </row>
    <row r="207" spans="3:7">
      <c r="C207" s="87" t="s">
        <v>704</v>
      </c>
      <c r="D207" s="88">
        <v>81972691</v>
      </c>
      <c r="E207" s="88">
        <v>4474319.3499999996</v>
      </c>
      <c r="F207" s="88">
        <v>8922488.1900000013</v>
      </c>
      <c r="G207" s="88">
        <v>8046210.5300000003</v>
      </c>
    </row>
    <row r="208" spans="3:7">
      <c r="C208" s="95" t="s">
        <v>708</v>
      </c>
      <c r="D208" s="88">
        <v>41263230</v>
      </c>
      <c r="E208" s="88">
        <v>2186335.19</v>
      </c>
      <c r="F208" s="88">
        <v>3041327.57</v>
      </c>
      <c r="G208" s="88">
        <v>3150360.82</v>
      </c>
    </row>
    <row r="209" spans="3:7">
      <c r="C209" s="87" t="s">
        <v>704</v>
      </c>
      <c r="D209" s="88">
        <v>41263230</v>
      </c>
      <c r="E209" s="88">
        <v>2186335.19</v>
      </c>
      <c r="F209" s="88">
        <v>3041327.57</v>
      </c>
      <c r="G209" s="88">
        <v>3150360.82</v>
      </c>
    </row>
    <row r="210" spans="3:7">
      <c r="C210" s="85" t="s">
        <v>709</v>
      </c>
      <c r="D210" s="86">
        <v>13587560695</v>
      </c>
      <c r="E210" s="86">
        <v>146327351.31</v>
      </c>
      <c r="F210" s="86">
        <v>1038565378.6599998</v>
      </c>
      <c r="G210" s="86">
        <v>1068252975.2799999</v>
      </c>
    </row>
    <row r="211" spans="3:7">
      <c r="C211" s="95" t="s">
        <v>710</v>
      </c>
      <c r="D211" s="88">
        <v>12043183054</v>
      </c>
      <c r="E211" s="88">
        <v>104664012.51000001</v>
      </c>
      <c r="F211" s="88">
        <v>929912271.65999985</v>
      </c>
      <c r="G211" s="88">
        <v>959060489.36999989</v>
      </c>
    </row>
    <row r="212" spans="3:7">
      <c r="C212" s="87" t="s">
        <v>711</v>
      </c>
      <c r="D212" s="88">
        <v>12043183054</v>
      </c>
      <c r="E212" s="88">
        <v>104664012.51000001</v>
      </c>
      <c r="F212" s="88">
        <v>929912271.65999985</v>
      </c>
      <c r="G212" s="88">
        <v>959060489.36999989</v>
      </c>
    </row>
    <row r="213" spans="3:7">
      <c r="C213" s="95" t="s">
        <v>712</v>
      </c>
      <c r="D213" s="88">
        <v>1392073274</v>
      </c>
      <c r="E213" s="88">
        <v>39597909.93</v>
      </c>
      <c r="F213" s="88">
        <v>99437387.960000008</v>
      </c>
      <c r="G213" s="88">
        <v>100276717.06999998</v>
      </c>
    </row>
    <row r="214" spans="3:7">
      <c r="C214" s="87" t="s">
        <v>713</v>
      </c>
      <c r="D214" s="88">
        <v>1392073274</v>
      </c>
      <c r="E214" s="88">
        <v>39597909.93</v>
      </c>
      <c r="F214" s="88">
        <v>99437387.960000008</v>
      </c>
      <c r="G214" s="88">
        <v>100276717.06999998</v>
      </c>
    </row>
    <row r="215" spans="3:7">
      <c r="C215" s="95" t="s">
        <v>714</v>
      </c>
      <c r="D215" s="88">
        <v>152304367</v>
      </c>
      <c r="E215" s="88">
        <v>2065428.8699999999</v>
      </c>
      <c r="F215" s="88">
        <v>9215719.040000001</v>
      </c>
      <c r="G215" s="88">
        <v>8915768.8400000017</v>
      </c>
    </row>
    <row r="216" spans="3:7">
      <c r="C216" s="87" t="s">
        <v>715</v>
      </c>
      <c r="D216" s="88">
        <v>152304367</v>
      </c>
      <c r="E216" s="88">
        <v>2065428.8699999999</v>
      </c>
      <c r="F216" s="88">
        <v>9215719.040000001</v>
      </c>
      <c r="G216" s="88">
        <v>8915768.8400000017</v>
      </c>
    </row>
    <row r="217" spans="3:7">
      <c r="C217" s="107" t="s">
        <v>716</v>
      </c>
      <c r="D217" s="108">
        <v>15186213375</v>
      </c>
      <c r="E217" s="108">
        <v>366136239.79999995</v>
      </c>
      <c r="F217" s="108">
        <v>965524706.61000025</v>
      </c>
      <c r="G217" s="108">
        <v>1099116370.9000001</v>
      </c>
    </row>
    <row r="218" spans="3:7">
      <c r="C218" s="85" t="s">
        <v>717</v>
      </c>
      <c r="D218" s="86">
        <v>15186213375</v>
      </c>
      <c r="E218" s="86">
        <v>366136239.79999995</v>
      </c>
      <c r="F218" s="86">
        <v>965524706.61000025</v>
      </c>
      <c r="G218" s="86">
        <v>1099116370.9000001</v>
      </c>
    </row>
    <row r="219" spans="3:7">
      <c r="C219" s="95" t="s">
        <v>718</v>
      </c>
      <c r="D219" s="88">
        <v>12463756316</v>
      </c>
      <c r="E219" s="88">
        <v>299154477.20999998</v>
      </c>
      <c r="F219" s="88">
        <v>813340500.6500001</v>
      </c>
      <c r="G219" s="88">
        <v>942125794.3100003</v>
      </c>
    </row>
    <row r="220" spans="3:7">
      <c r="C220" s="87" t="s">
        <v>581</v>
      </c>
      <c r="D220" s="88">
        <v>2543556447</v>
      </c>
      <c r="E220" s="88">
        <v>49212683.680000007</v>
      </c>
      <c r="F220" s="88">
        <v>123405432.00000001</v>
      </c>
      <c r="G220" s="88">
        <v>248514363.99000001</v>
      </c>
    </row>
    <row r="221" spans="3:7">
      <c r="C221" s="87" t="s">
        <v>719</v>
      </c>
      <c r="D221" s="88">
        <v>9493015608</v>
      </c>
      <c r="E221" s="88">
        <v>248639196.57999998</v>
      </c>
      <c r="F221" s="88">
        <v>688632471.70000005</v>
      </c>
      <c r="G221" s="88">
        <v>689689252.50000024</v>
      </c>
    </row>
    <row r="222" spans="3:7">
      <c r="C222" s="87" t="s">
        <v>574</v>
      </c>
      <c r="D222" s="88">
        <v>427184261</v>
      </c>
      <c r="E222" s="88">
        <v>1302596.95</v>
      </c>
      <c r="F222" s="88">
        <v>1302596.95</v>
      </c>
      <c r="G222" s="88">
        <v>3922177.82</v>
      </c>
    </row>
    <row r="223" spans="3:7">
      <c r="C223" s="95" t="s">
        <v>720</v>
      </c>
      <c r="D223" s="88">
        <v>2447113502</v>
      </c>
      <c r="E223" s="88">
        <v>55400128.979999997</v>
      </c>
      <c r="F223" s="88">
        <v>128547574.67000002</v>
      </c>
      <c r="G223" s="88">
        <v>136289646.99999997</v>
      </c>
    </row>
    <row r="224" spans="3:7">
      <c r="C224" s="87" t="s">
        <v>721</v>
      </c>
      <c r="D224" s="88">
        <v>2447113502</v>
      </c>
      <c r="E224" s="88">
        <v>55400128.979999997</v>
      </c>
      <c r="F224" s="88">
        <v>128547574.67000002</v>
      </c>
      <c r="G224" s="88">
        <v>136289646.99999997</v>
      </c>
    </row>
    <row r="225" spans="3:7">
      <c r="C225" s="95" t="s">
        <v>722</v>
      </c>
      <c r="D225" s="88">
        <v>177246110</v>
      </c>
      <c r="E225" s="88">
        <v>5520463.9000000004</v>
      </c>
      <c r="F225" s="88">
        <v>14007868.440000005</v>
      </c>
      <c r="G225" s="88">
        <v>12792788.810000004</v>
      </c>
    </row>
    <row r="226" spans="3:7">
      <c r="C226" s="87" t="s">
        <v>723</v>
      </c>
      <c r="D226" s="88">
        <v>177246110</v>
      </c>
      <c r="E226" s="88">
        <v>5520463.9000000004</v>
      </c>
      <c r="F226" s="88">
        <v>14007868.440000005</v>
      </c>
      <c r="G226" s="88">
        <v>12792788.810000004</v>
      </c>
    </row>
    <row r="227" spans="3:7">
      <c r="C227" s="95" t="s">
        <v>724</v>
      </c>
      <c r="D227" s="88">
        <v>53537459</v>
      </c>
      <c r="E227" s="88">
        <v>5907520.9399999995</v>
      </c>
      <c r="F227" s="88">
        <v>7429339.1000000006</v>
      </c>
      <c r="G227" s="88">
        <v>3601226.3300000005</v>
      </c>
    </row>
    <row r="228" spans="3:7">
      <c r="C228" s="87" t="s">
        <v>725</v>
      </c>
      <c r="D228" s="88">
        <v>53537459</v>
      </c>
      <c r="E228" s="88">
        <v>5907520.9399999995</v>
      </c>
      <c r="F228" s="88">
        <v>7429339.1000000006</v>
      </c>
      <c r="G228" s="88">
        <v>3601226.3300000005</v>
      </c>
    </row>
    <row r="229" spans="3:7">
      <c r="C229" s="95" t="s">
        <v>726</v>
      </c>
      <c r="D229" s="88">
        <v>44559988</v>
      </c>
      <c r="E229" s="88">
        <v>153648.76999999996</v>
      </c>
      <c r="F229" s="88">
        <v>2199423.7499999995</v>
      </c>
      <c r="G229" s="88">
        <v>4306914.4499999993</v>
      </c>
    </row>
    <row r="230" spans="3:7">
      <c r="C230" s="87" t="s">
        <v>719</v>
      </c>
      <c r="D230" s="88">
        <v>44559988</v>
      </c>
      <c r="E230" s="88">
        <v>153648.76999999996</v>
      </c>
      <c r="F230" s="88">
        <v>2199423.7499999995</v>
      </c>
      <c r="G230" s="88">
        <v>4306914.4499999993</v>
      </c>
    </row>
    <row r="231" spans="3:7">
      <c r="C231" s="107" t="s">
        <v>727</v>
      </c>
      <c r="D231" s="108">
        <v>26273533371</v>
      </c>
      <c r="E231" s="108">
        <v>2048527626.6300001</v>
      </c>
      <c r="F231" s="108">
        <v>2364622155.5199995</v>
      </c>
      <c r="G231" s="108">
        <v>2378029855.7500005</v>
      </c>
    </row>
    <row r="232" spans="3:7">
      <c r="C232" s="85" t="s">
        <v>728</v>
      </c>
      <c r="D232" s="86">
        <v>26273533371</v>
      </c>
      <c r="E232" s="86">
        <v>2048527626.6300001</v>
      </c>
      <c r="F232" s="86">
        <v>2364622155.5199995</v>
      </c>
      <c r="G232" s="86">
        <v>2378029855.7500005</v>
      </c>
    </row>
    <row r="233" spans="3:7">
      <c r="C233" s="95" t="s">
        <v>729</v>
      </c>
      <c r="D233" s="88">
        <v>19477364709</v>
      </c>
      <c r="E233" s="88">
        <v>1802568631.8400002</v>
      </c>
      <c r="F233" s="88">
        <v>1923857209.6200004</v>
      </c>
      <c r="G233" s="88">
        <v>1923208943.0400004</v>
      </c>
    </row>
    <row r="234" spans="3:7">
      <c r="C234" s="87" t="s">
        <v>581</v>
      </c>
      <c r="D234" s="88">
        <v>5269734574</v>
      </c>
      <c r="E234" s="88">
        <v>244347346.93000001</v>
      </c>
      <c r="F234" s="88">
        <v>339886161.6400001</v>
      </c>
      <c r="G234" s="88">
        <v>319929603.77000016</v>
      </c>
    </row>
    <row r="235" spans="3:7">
      <c r="C235" s="87" t="s">
        <v>730</v>
      </c>
      <c r="D235" s="88">
        <v>143643315</v>
      </c>
      <c r="E235" s="88">
        <v>5779527.5700000003</v>
      </c>
      <c r="F235" s="88">
        <v>8138865.2600000007</v>
      </c>
      <c r="G235" s="88">
        <v>13102310.500000002</v>
      </c>
    </row>
    <row r="236" spans="3:7">
      <c r="C236" s="87" t="s">
        <v>731</v>
      </c>
      <c r="D236" s="88">
        <v>0</v>
      </c>
      <c r="E236" s="88">
        <v>0</v>
      </c>
      <c r="F236" s="88">
        <v>2345000</v>
      </c>
      <c r="G236" s="88">
        <v>2345000</v>
      </c>
    </row>
    <row r="237" spans="3:7">
      <c r="C237" s="87" t="s">
        <v>732</v>
      </c>
      <c r="D237" s="88">
        <v>327334111</v>
      </c>
      <c r="E237" s="88">
        <v>570135.06999999995</v>
      </c>
      <c r="F237" s="88">
        <v>21615560.449999992</v>
      </c>
      <c r="G237" s="88">
        <v>36390279.280000001</v>
      </c>
    </row>
    <row r="238" spans="3:7">
      <c r="C238" s="87" t="s">
        <v>733</v>
      </c>
      <c r="D238" s="88">
        <v>0</v>
      </c>
      <c r="E238" s="88"/>
      <c r="F238" s="88"/>
      <c r="G238" s="88"/>
    </row>
    <row r="239" spans="3:7">
      <c r="C239" s="87" t="s">
        <v>574</v>
      </c>
      <c r="D239" s="88">
        <v>630000000</v>
      </c>
      <c r="E239" s="88">
        <v>429872.78</v>
      </c>
      <c r="F239" s="88">
        <v>429872.78</v>
      </c>
      <c r="G239" s="88">
        <v>0</v>
      </c>
    </row>
    <row r="240" spans="3:7">
      <c r="C240" s="87" t="s">
        <v>583</v>
      </c>
      <c r="D240" s="88">
        <v>13106652709</v>
      </c>
      <c r="E240" s="88">
        <v>1551441749.4900002</v>
      </c>
      <c r="F240" s="88">
        <v>1551441749.4900002</v>
      </c>
      <c r="G240" s="88">
        <v>1551441749.4900002</v>
      </c>
    </row>
    <row r="241" spans="3:7">
      <c r="C241" s="95" t="s">
        <v>734</v>
      </c>
      <c r="D241" s="88">
        <v>329734335</v>
      </c>
      <c r="E241" s="88">
        <v>20941751.20999999</v>
      </c>
      <c r="F241" s="88">
        <v>18192338.780000001</v>
      </c>
      <c r="G241" s="88">
        <v>30369980.600000001</v>
      </c>
    </row>
    <row r="242" spans="3:7">
      <c r="C242" s="87" t="s">
        <v>735</v>
      </c>
      <c r="D242" s="88">
        <v>329734335</v>
      </c>
      <c r="E242" s="88">
        <v>20941751.20999999</v>
      </c>
      <c r="F242" s="88">
        <v>18192338.780000001</v>
      </c>
      <c r="G242" s="88">
        <v>30369980.600000001</v>
      </c>
    </row>
    <row r="243" spans="3:7">
      <c r="C243" s="95" t="s">
        <v>736</v>
      </c>
      <c r="D243" s="88">
        <v>2178290552</v>
      </c>
      <c r="E243" s="88">
        <v>121512893.44999999</v>
      </c>
      <c r="F243" s="88">
        <v>147378835.03999999</v>
      </c>
      <c r="G243" s="88">
        <v>140479814.72999999</v>
      </c>
    </row>
    <row r="244" spans="3:7">
      <c r="C244" s="87" t="s">
        <v>737</v>
      </c>
      <c r="D244" s="88">
        <v>2178290552</v>
      </c>
      <c r="E244" s="88">
        <v>121512893.44999999</v>
      </c>
      <c r="F244" s="88">
        <v>147378835.03999999</v>
      </c>
      <c r="G244" s="88">
        <v>140479814.72999999</v>
      </c>
    </row>
    <row r="245" spans="3:7">
      <c r="C245" s="95" t="s">
        <v>738</v>
      </c>
      <c r="D245" s="88">
        <v>628002891</v>
      </c>
      <c r="E245" s="88">
        <v>27913120.160000004</v>
      </c>
      <c r="F245" s="88">
        <v>56210672.869999982</v>
      </c>
      <c r="G245" s="88">
        <v>55192722.129999995</v>
      </c>
    </row>
    <row r="246" spans="3:7">
      <c r="C246" s="87" t="s">
        <v>739</v>
      </c>
      <c r="D246" s="88">
        <v>628002891</v>
      </c>
      <c r="E246" s="88">
        <v>27913120.160000004</v>
      </c>
      <c r="F246" s="88">
        <v>56210672.869999982</v>
      </c>
      <c r="G246" s="88">
        <v>55192722.129999995</v>
      </c>
    </row>
    <row r="247" spans="3:7">
      <c r="C247" s="95" t="s">
        <v>740</v>
      </c>
      <c r="D247" s="88">
        <v>491555244</v>
      </c>
      <c r="E247" s="88">
        <v>5696556.669999999</v>
      </c>
      <c r="F247" s="88">
        <v>26763471.479999997</v>
      </c>
      <c r="G247" s="88">
        <v>25190036.649999987</v>
      </c>
    </row>
    <row r="248" spans="3:7">
      <c r="C248" s="87" t="s">
        <v>741</v>
      </c>
      <c r="D248" s="88">
        <v>491555244</v>
      </c>
      <c r="E248" s="88">
        <v>5696556.669999999</v>
      </c>
      <c r="F248" s="88">
        <v>26763471.479999997</v>
      </c>
      <c r="G248" s="88">
        <v>25190036.649999987</v>
      </c>
    </row>
    <row r="249" spans="3:7">
      <c r="C249" s="95" t="s">
        <v>742</v>
      </c>
      <c r="D249" s="88">
        <v>578243406</v>
      </c>
      <c r="E249" s="88">
        <v>33064881.099999994</v>
      </c>
      <c r="F249" s="88">
        <v>32881953.329999991</v>
      </c>
      <c r="G249" s="88">
        <v>57905268.18</v>
      </c>
    </row>
    <row r="250" spans="3:7">
      <c r="C250" s="87" t="s">
        <v>743</v>
      </c>
      <c r="D250" s="88">
        <v>578243406</v>
      </c>
      <c r="E250" s="88">
        <v>33064881.099999994</v>
      </c>
      <c r="F250" s="88">
        <v>32881953.329999991</v>
      </c>
      <c r="G250" s="88">
        <v>57905268.18</v>
      </c>
    </row>
    <row r="251" spans="3:7">
      <c r="C251" s="95" t="s">
        <v>744</v>
      </c>
      <c r="D251" s="88">
        <v>757343596</v>
      </c>
      <c r="E251" s="88">
        <v>-223787.37999999998</v>
      </c>
      <c r="F251" s="88">
        <v>38801556.140000008</v>
      </c>
      <c r="G251" s="88">
        <v>38553398.760000005</v>
      </c>
    </row>
    <row r="252" spans="3:7">
      <c r="C252" s="87" t="s">
        <v>745</v>
      </c>
      <c r="D252" s="88">
        <v>757343596</v>
      </c>
      <c r="E252" s="88">
        <v>-223787.37999999998</v>
      </c>
      <c r="F252" s="88">
        <v>38801556.140000008</v>
      </c>
      <c r="G252" s="88">
        <v>38553398.760000005</v>
      </c>
    </row>
    <row r="253" spans="3:7">
      <c r="C253" s="95" t="s">
        <v>746</v>
      </c>
      <c r="D253" s="88">
        <v>139973611</v>
      </c>
      <c r="E253" s="88">
        <v>1816968</v>
      </c>
      <c r="F253" s="88">
        <v>9459891.8699999992</v>
      </c>
      <c r="G253" s="88">
        <v>9224606.1399999987</v>
      </c>
    </row>
    <row r="254" spans="3:7">
      <c r="C254" s="87" t="s">
        <v>747</v>
      </c>
      <c r="D254" s="88">
        <v>139973611</v>
      </c>
      <c r="E254" s="88">
        <v>1816968</v>
      </c>
      <c r="F254" s="88">
        <v>9459891.8699999992</v>
      </c>
      <c r="G254" s="88">
        <v>9224606.1399999987</v>
      </c>
    </row>
    <row r="255" spans="3:7">
      <c r="C255" s="95" t="s">
        <v>748</v>
      </c>
      <c r="D255" s="88">
        <v>694971870</v>
      </c>
      <c r="E255" s="88">
        <v>5179357.25</v>
      </c>
      <c r="F255" s="88">
        <v>45297823</v>
      </c>
      <c r="G255" s="88">
        <v>40489936.75</v>
      </c>
    </row>
    <row r="256" spans="3:7">
      <c r="C256" s="87" t="s">
        <v>749</v>
      </c>
      <c r="D256" s="88">
        <v>694971870</v>
      </c>
      <c r="E256" s="88">
        <v>5179357.25</v>
      </c>
      <c r="F256" s="88">
        <v>45297823</v>
      </c>
      <c r="G256" s="88">
        <v>40489936.75</v>
      </c>
    </row>
    <row r="257" spans="3:7">
      <c r="C257" s="95" t="s">
        <v>750</v>
      </c>
      <c r="D257" s="88">
        <v>668966452</v>
      </c>
      <c r="E257" s="88">
        <v>7762168.7600000007</v>
      </c>
      <c r="F257" s="88">
        <v>43018974.060000002</v>
      </c>
      <c r="G257" s="88">
        <v>35552945.819999993</v>
      </c>
    </row>
    <row r="258" spans="3:7">
      <c r="C258" s="87" t="s">
        <v>751</v>
      </c>
      <c r="D258" s="88">
        <v>668966452</v>
      </c>
      <c r="E258" s="88">
        <v>7762168.7600000007</v>
      </c>
      <c r="F258" s="88">
        <v>43018974.060000002</v>
      </c>
      <c r="G258" s="88">
        <v>35552945.819999993</v>
      </c>
    </row>
    <row r="259" spans="3:7">
      <c r="C259" s="95" t="s">
        <v>752</v>
      </c>
      <c r="D259" s="88">
        <v>329086705</v>
      </c>
      <c r="E259" s="88">
        <v>22295085.57</v>
      </c>
      <c r="F259" s="88">
        <v>22759429.330000006</v>
      </c>
      <c r="G259" s="88">
        <v>21862202.95000001</v>
      </c>
    </row>
    <row r="260" spans="3:7">
      <c r="C260" s="87" t="s">
        <v>733</v>
      </c>
      <c r="D260" s="88">
        <v>329086705</v>
      </c>
      <c r="E260" s="88">
        <v>22295085.57</v>
      </c>
      <c r="F260" s="88">
        <v>22759429.330000006</v>
      </c>
      <c r="G260" s="88">
        <v>21862202.95000001</v>
      </c>
    </row>
    <row r="261" spans="3:7">
      <c r="C261" s="107" t="s">
        <v>753</v>
      </c>
      <c r="D261" s="108">
        <v>332030596342</v>
      </c>
      <c r="E261" s="108">
        <v>9836937423.2399998</v>
      </c>
      <c r="F261" s="108">
        <v>26581724140.580002</v>
      </c>
      <c r="G261" s="108">
        <v>25529148539.380009</v>
      </c>
    </row>
    <row r="262" spans="3:7">
      <c r="C262" s="85" t="s">
        <v>754</v>
      </c>
      <c r="D262" s="86">
        <v>332030596342</v>
      </c>
      <c r="E262" s="86">
        <v>9836937423.2399998</v>
      </c>
      <c r="F262" s="86">
        <v>26581724140.580002</v>
      </c>
      <c r="G262" s="86">
        <v>25529148539.380009</v>
      </c>
    </row>
    <row r="263" spans="3:7">
      <c r="C263" s="95" t="s">
        <v>755</v>
      </c>
      <c r="D263" s="88">
        <v>245537901065</v>
      </c>
      <c r="E263" s="88">
        <v>4323722125.9899998</v>
      </c>
      <c r="F263" s="88">
        <v>19637163922.880001</v>
      </c>
      <c r="G263" s="88">
        <v>18354126664.020004</v>
      </c>
    </row>
    <row r="264" spans="3:7">
      <c r="C264" s="87" t="s">
        <v>581</v>
      </c>
      <c r="D264" s="88">
        <v>35432690800</v>
      </c>
      <c r="E264" s="88">
        <v>1372001347.3800001</v>
      </c>
      <c r="F264" s="88">
        <v>3458273907.8799996</v>
      </c>
      <c r="G264" s="88">
        <v>3121301281.1200004</v>
      </c>
    </row>
    <row r="265" spans="3:7">
      <c r="C265" s="87" t="s">
        <v>756</v>
      </c>
      <c r="D265" s="88">
        <v>2000000055</v>
      </c>
      <c r="E265" s="88">
        <v>800283747.8499999</v>
      </c>
      <c r="F265" s="88">
        <v>596303976.2700001</v>
      </c>
      <c r="G265" s="88">
        <v>382013662.98000002</v>
      </c>
    </row>
    <row r="266" spans="3:7">
      <c r="C266" s="87" t="s">
        <v>757</v>
      </c>
      <c r="D266" s="88">
        <v>27402983154</v>
      </c>
      <c r="E266" s="88">
        <v>90357319.659999996</v>
      </c>
      <c r="F266" s="88">
        <v>1114117968.6999996</v>
      </c>
      <c r="G266" s="88">
        <v>1195586279.4699998</v>
      </c>
    </row>
    <row r="267" spans="3:7">
      <c r="C267" s="87" t="s">
        <v>758</v>
      </c>
      <c r="D267" s="88">
        <v>109629767113</v>
      </c>
      <c r="E267" s="88">
        <v>331938391.14999998</v>
      </c>
      <c r="F267" s="88">
        <v>9252293766.6599998</v>
      </c>
      <c r="G267" s="88">
        <v>8966734040.9400005</v>
      </c>
    </row>
    <row r="268" spans="3:7">
      <c r="C268" s="87" t="s">
        <v>759</v>
      </c>
      <c r="D268" s="88">
        <v>45139640098</v>
      </c>
      <c r="E268" s="88">
        <v>473854238.69999993</v>
      </c>
      <c r="F268" s="88">
        <v>3619705679.2400007</v>
      </c>
      <c r="G268" s="88">
        <v>3410204705.6400013</v>
      </c>
    </row>
    <row r="269" spans="3:7">
      <c r="C269" s="87" t="s">
        <v>760</v>
      </c>
      <c r="D269" s="88">
        <v>4102132405</v>
      </c>
      <c r="E269" s="88">
        <v>49865840.039999999</v>
      </c>
      <c r="F269" s="88">
        <v>355378588.11000001</v>
      </c>
      <c r="G269" s="88">
        <v>331321349.15999991</v>
      </c>
    </row>
    <row r="270" spans="3:7">
      <c r="C270" s="87" t="s">
        <v>761</v>
      </c>
      <c r="D270" s="88">
        <v>54701700</v>
      </c>
      <c r="E270" s="88">
        <v>242615.06</v>
      </c>
      <c r="F270" s="88">
        <v>276426.07</v>
      </c>
      <c r="G270" s="88">
        <v>135031.54</v>
      </c>
    </row>
    <row r="271" spans="3:7">
      <c r="C271" s="87" t="s">
        <v>762</v>
      </c>
      <c r="D271" s="88">
        <v>828478655</v>
      </c>
      <c r="E271" s="88">
        <v>45786252.340000004</v>
      </c>
      <c r="F271" s="88">
        <v>50636790.360000007</v>
      </c>
      <c r="G271" s="88">
        <v>58139992.07</v>
      </c>
    </row>
    <row r="272" spans="3:7">
      <c r="C272" s="87" t="s">
        <v>763</v>
      </c>
      <c r="D272" s="88">
        <v>1216742875</v>
      </c>
      <c r="E272" s="88">
        <v>12497296.68</v>
      </c>
      <c r="F272" s="88">
        <v>86965246.830000013</v>
      </c>
      <c r="G272" s="88">
        <v>86029408.560000002</v>
      </c>
    </row>
    <row r="273" spans="3:7">
      <c r="C273" s="87" t="s">
        <v>764</v>
      </c>
      <c r="D273" s="88">
        <v>3046710008</v>
      </c>
      <c r="E273" s="88">
        <v>102433846.03999999</v>
      </c>
      <c r="F273" s="88">
        <v>66389377.710000001</v>
      </c>
      <c r="G273" s="88">
        <v>528523105.14999998</v>
      </c>
    </row>
    <row r="274" spans="3:7">
      <c r="C274" s="87" t="s">
        <v>765</v>
      </c>
      <c r="D274" s="88">
        <v>1293867886</v>
      </c>
      <c r="E274" s="88">
        <v>20992992.84</v>
      </c>
      <c r="F274" s="88">
        <v>13353956.800000001</v>
      </c>
      <c r="G274" s="88">
        <v>13118008.079999998</v>
      </c>
    </row>
    <row r="275" spans="3:7">
      <c r="C275" s="87" t="s">
        <v>766</v>
      </c>
      <c r="D275" s="88">
        <v>102753050</v>
      </c>
      <c r="E275" s="88">
        <v>0</v>
      </c>
      <c r="F275" s="88">
        <v>0</v>
      </c>
      <c r="G275" s="88">
        <v>119421.78</v>
      </c>
    </row>
    <row r="276" spans="3:7">
      <c r="C276" s="87" t="s">
        <v>574</v>
      </c>
      <c r="D276" s="88">
        <v>3259717610</v>
      </c>
      <c r="E276" s="88">
        <v>183781764.21000001</v>
      </c>
      <c r="F276" s="88">
        <v>183781764.21000001</v>
      </c>
      <c r="G276" s="88">
        <v>260900377.53000003</v>
      </c>
    </row>
    <row r="277" spans="3:7">
      <c r="C277" s="87" t="s">
        <v>583</v>
      </c>
      <c r="D277" s="88">
        <v>12027715656</v>
      </c>
      <c r="E277" s="88">
        <v>839686474.03999996</v>
      </c>
      <c r="F277" s="88">
        <v>839686474.03999996</v>
      </c>
      <c r="G277" s="88">
        <v>0</v>
      </c>
    </row>
    <row r="278" spans="3:7">
      <c r="C278" s="95" t="s">
        <v>767</v>
      </c>
      <c r="D278" s="88">
        <v>950800681</v>
      </c>
      <c r="E278" s="88">
        <v>71916841.680000007</v>
      </c>
      <c r="F278" s="88">
        <v>79156700.879999995</v>
      </c>
      <c r="G278" s="88">
        <v>95453058.839999989</v>
      </c>
    </row>
    <row r="279" spans="3:7">
      <c r="C279" s="87" t="s">
        <v>757</v>
      </c>
      <c r="D279" s="88">
        <v>950800681</v>
      </c>
      <c r="E279" s="88">
        <v>71916841.680000007</v>
      </c>
      <c r="F279" s="88">
        <v>79156700.879999995</v>
      </c>
      <c r="G279" s="88">
        <v>95453058.839999989</v>
      </c>
    </row>
    <row r="280" spans="3:7">
      <c r="C280" s="95" t="s">
        <v>768</v>
      </c>
      <c r="D280" s="88">
        <v>28776320474</v>
      </c>
      <c r="E280" s="88">
        <v>125304054.08999999</v>
      </c>
      <c r="F280" s="88">
        <v>2220771166.5</v>
      </c>
      <c r="G280" s="88">
        <v>2219171142.3400002</v>
      </c>
    </row>
    <row r="281" spans="3:7">
      <c r="C281" s="87" t="s">
        <v>769</v>
      </c>
      <c r="D281" s="88">
        <v>28776320474</v>
      </c>
      <c r="E281" s="88">
        <v>125304054.08999999</v>
      </c>
      <c r="F281" s="88">
        <v>2220771166.5</v>
      </c>
      <c r="G281" s="88">
        <v>2219171142.3400002</v>
      </c>
    </row>
    <row r="282" spans="3:7">
      <c r="C282" s="95" t="s">
        <v>770</v>
      </c>
      <c r="D282" s="88">
        <v>480000000</v>
      </c>
      <c r="E282" s="88">
        <v>7295221.8600000003</v>
      </c>
      <c r="F282" s="88">
        <v>40623440.390000001</v>
      </c>
      <c r="G282" s="88">
        <v>36865922.789999999</v>
      </c>
    </row>
    <row r="283" spans="3:7">
      <c r="C283" s="87" t="s">
        <v>757</v>
      </c>
      <c r="D283" s="88">
        <v>480000000</v>
      </c>
      <c r="E283" s="88">
        <v>7295221.8600000003</v>
      </c>
      <c r="F283" s="88">
        <v>40623440.390000001</v>
      </c>
      <c r="G283" s="88">
        <v>36865922.789999999</v>
      </c>
    </row>
    <row r="284" spans="3:7">
      <c r="C284" s="95" t="s">
        <v>771</v>
      </c>
      <c r="D284" s="88">
        <v>3421434579</v>
      </c>
      <c r="E284" s="88">
        <v>219612022.93000001</v>
      </c>
      <c r="F284" s="88">
        <v>246468493.61999997</v>
      </c>
      <c r="G284" s="88">
        <v>315861640.29000002</v>
      </c>
    </row>
    <row r="285" spans="3:7">
      <c r="C285" s="87" t="s">
        <v>762</v>
      </c>
      <c r="D285" s="88">
        <v>2971481307</v>
      </c>
      <c r="E285" s="88">
        <v>125345421.93000001</v>
      </c>
      <c r="F285" s="88">
        <v>152201892.61999997</v>
      </c>
      <c r="G285" s="88">
        <v>229852200.29000002</v>
      </c>
    </row>
    <row r="286" spans="3:7">
      <c r="C286" s="87" t="s">
        <v>765</v>
      </c>
      <c r="D286" s="88">
        <v>449953272</v>
      </c>
      <c r="E286" s="88">
        <v>94266601</v>
      </c>
      <c r="F286" s="88">
        <v>94266601</v>
      </c>
      <c r="G286" s="88">
        <v>86009440</v>
      </c>
    </row>
    <row r="287" spans="3:7">
      <c r="C287" s="95" t="s">
        <v>772</v>
      </c>
      <c r="D287" s="88">
        <v>3060338919</v>
      </c>
      <c r="E287" s="88">
        <v>289316762.30000019</v>
      </c>
      <c r="F287" s="88">
        <v>154797657.29000005</v>
      </c>
      <c r="G287" s="88">
        <v>161915914.73000005</v>
      </c>
    </row>
    <row r="288" spans="3:7">
      <c r="C288" s="87" t="s">
        <v>762</v>
      </c>
      <c r="D288" s="88">
        <v>3060338919</v>
      </c>
      <c r="E288" s="88">
        <v>289316762.30000019</v>
      </c>
      <c r="F288" s="88">
        <v>154797657.29000005</v>
      </c>
      <c r="G288" s="88">
        <v>161915914.73000005</v>
      </c>
    </row>
    <row r="289" spans="3:7">
      <c r="C289" s="95" t="s">
        <v>773</v>
      </c>
      <c r="D289" s="88">
        <v>34918760000</v>
      </c>
      <c r="E289" s="88">
        <v>3635802846.1999993</v>
      </c>
      <c r="F289" s="88">
        <v>2937087615.0999999</v>
      </c>
      <c r="G289" s="88">
        <v>2758621309.6899996</v>
      </c>
    </row>
    <row r="290" spans="3:7">
      <c r="C290" s="87" t="s">
        <v>774</v>
      </c>
      <c r="D290" s="88">
        <v>34410356650</v>
      </c>
      <c r="E290" s="88">
        <v>3609630267.3499994</v>
      </c>
      <c r="F290" s="88">
        <v>2931016117.5</v>
      </c>
      <c r="G290" s="88">
        <v>2747756048.9699998</v>
      </c>
    </row>
    <row r="291" spans="3:7">
      <c r="C291" s="87" t="s">
        <v>766</v>
      </c>
      <c r="D291" s="88">
        <v>508403350</v>
      </c>
      <c r="E291" s="88">
        <v>26172578.850000001</v>
      </c>
      <c r="F291" s="88">
        <v>6071497.5999999996</v>
      </c>
      <c r="G291" s="88">
        <v>10865260.719999999</v>
      </c>
    </row>
    <row r="292" spans="3:7">
      <c r="C292" s="95" t="s">
        <v>775</v>
      </c>
      <c r="D292" s="88">
        <v>1210395454</v>
      </c>
      <c r="E292" s="88">
        <v>61496119.879999995</v>
      </c>
      <c r="F292" s="88">
        <v>80095417.250000015</v>
      </c>
      <c r="G292" s="88">
        <v>75779247.299999997</v>
      </c>
    </row>
    <row r="293" spans="3:7">
      <c r="C293" s="87" t="s">
        <v>763</v>
      </c>
      <c r="D293" s="88">
        <v>1210395454</v>
      </c>
      <c r="E293" s="88">
        <v>61496119.879999995</v>
      </c>
      <c r="F293" s="88">
        <v>80095417.250000015</v>
      </c>
      <c r="G293" s="88">
        <v>75779247.299999997</v>
      </c>
    </row>
    <row r="294" spans="3:7">
      <c r="C294" s="95" t="s">
        <v>776</v>
      </c>
      <c r="D294" s="88">
        <v>13674645170</v>
      </c>
      <c r="E294" s="88">
        <v>1102471428.3100002</v>
      </c>
      <c r="F294" s="88">
        <v>1185559726.6700001</v>
      </c>
      <c r="G294" s="88">
        <v>1511353639.3800004</v>
      </c>
    </row>
    <row r="295" spans="3:7">
      <c r="C295" s="87" t="s">
        <v>761</v>
      </c>
      <c r="D295" s="88">
        <v>13674645170</v>
      </c>
      <c r="E295" s="88">
        <v>1102471428.3100002</v>
      </c>
      <c r="F295" s="88">
        <v>1185559726.6700001</v>
      </c>
      <c r="G295" s="88">
        <v>1511353639.3800004</v>
      </c>
    </row>
    <row r="296" spans="3:7">
      <c r="C296" s="107" t="s">
        <v>777</v>
      </c>
      <c r="D296" s="108">
        <v>180686724982</v>
      </c>
      <c r="E296" s="108">
        <v>13423014807.489996</v>
      </c>
      <c r="F296" s="108">
        <v>13748099612.349997</v>
      </c>
      <c r="G296" s="108">
        <v>13307184983.74</v>
      </c>
    </row>
    <row r="297" spans="3:7">
      <c r="C297" s="85" t="s">
        <v>778</v>
      </c>
      <c r="D297" s="86">
        <v>180686724982</v>
      </c>
      <c r="E297" s="86">
        <v>13423014807.489996</v>
      </c>
      <c r="F297" s="86">
        <v>13748099612.349997</v>
      </c>
      <c r="G297" s="86">
        <v>13307184983.74</v>
      </c>
    </row>
    <row r="298" spans="3:7">
      <c r="C298" s="95" t="s">
        <v>779</v>
      </c>
      <c r="D298" s="88">
        <v>162353318307</v>
      </c>
      <c r="E298" s="88">
        <v>13228740400.269997</v>
      </c>
      <c r="F298" s="88">
        <v>12974067993.169998</v>
      </c>
      <c r="G298" s="88">
        <v>12566236849.799999</v>
      </c>
    </row>
    <row r="299" spans="3:7">
      <c r="C299" s="87" t="s">
        <v>581</v>
      </c>
      <c r="D299" s="88">
        <v>7768703063</v>
      </c>
      <c r="E299" s="88">
        <v>761286999.29999971</v>
      </c>
      <c r="F299" s="88">
        <v>736603089.00999975</v>
      </c>
      <c r="G299" s="88">
        <v>709540033.72000003</v>
      </c>
    </row>
    <row r="300" spans="3:7">
      <c r="C300" s="87" t="s">
        <v>780</v>
      </c>
      <c r="D300" s="88">
        <v>636498137</v>
      </c>
      <c r="E300" s="88">
        <v>27916936.460000008</v>
      </c>
      <c r="F300" s="88">
        <v>26667410.320000008</v>
      </c>
      <c r="G300" s="88">
        <v>26663385.320000008</v>
      </c>
    </row>
    <row r="301" spans="3:7">
      <c r="C301" s="87" t="s">
        <v>781</v>
      </c>
      <c r="D301" s="88">
        <v>14748000</v>
      </c>
      <c r="E301" s="88">
        <v>215936.53999999998</v>
      </c>
      <c r="F301" s="88">
        <v>162016.53</v>
      </c>
      <c r="G301" s="88">
        <v>175617.37</v>
      </c>
    </row>
    <row r="302" spans="3:7">
      <c r="C302" s="87" t="s">
        <v>782</v>
      </c>
      <c r="D302" s="88">
        <v>2600755319</v>
      </c>
      <c r="E302" s="88">
        <v>231166336.07999998</v>
      </c>
      <c r="F302" s="88">
        <v>165924449.52999997</v>
      </c>
      <c r="G302" s="88">
        <v>113111972.83</v>
      </c>
    </row>
    <row r="303" spans="3:7">
      <c r="C303" s="87" t="s">
        <v>614</v>
      </c>
      <c r="D303" s="88">
        <v>135536158</v>
      </c>
      <c r="E303" s="88">
        <v>20761486.770000003</v>
      </c>
      <c r="F303" s="88">
        <v>20989726.770000003</v>
      </c>
      <c r="G303" s="88">
        <v>538249.35</v>
      </c>
    </row>
    <row r="304" spans="3:7">
      <c r="C304" s="87" t="s">
        <v>783</v>
      </c>
      <c r="D304" s="88">
        <v>982675175</v>
      </c>
      <c r="E304" s="88">
        <v>196679960.15000001</v>
      </c>
      <c r="F304" s="88">
        <v>3000000</v>
      </c>
      <c r="G304" s="88">
        <v>0</v>
      </c>
    </row>
    <row r="305" spans="3:7">
      <c r="C305" s="87" t="s">
        <v>784</v>
      </c>
      <c r="D305" s="88">
        <v>26900000</v>
      </c>
      <c r="E305" s="88">
        <v>0</v>
      </c>
      <c r="F305" s="88">
        <v>49500</v>
      </c>
      <c r="G305" s="88">
        <v>49500</v>
      </c>
    </row>
    <row r="306" spans="3:7">
      <c r="C306" s="87" t="s">
        <v>615</v>
      </c>
      <c r="D306" s="88">
        <v>30000000</v>
      </c>
      <c r="E306" s="88">
        <v>1867213.13</v>
      </c>
      <c r="F306" s="88">
        <v>0</v>
      </c>
      <c r="G306" s="88">
        <v>7562.5</v>
      </c>
    </row>
    <row r="307" spans="3:7">
      <c r="C307" s="87" t="s">
        <v>766</v>
      </c>
      <c r="D307" s="88">
        <v>22370579</v>
      </c>
      <c r="E307" s="88">
        <v>59612.5</v>
      </c>
      <c r="F307" s="88">
        <v>856715</v>
      </c>
      <c r="G307" s="88">
        <v>45305</v>
      </c>
    </row>
    <row r="308" spans="3:7">
      <c r="C308" s="87" t="s">
        <v>574</v>
      </c>
      <c r="D308" s="88">
        <v>1296751388</v>
      </c>
      <c r="E308" s="88">
        <v>50938649.020000003</v>
      </c>
      <c r="F308" s="88">
        <v>81967815.689999998</v>
      </c>
      <c r="G308" s="88">
        <v>81416873.859999999</v>
      </c>
    </row>
    <row r="309" spans="3:7">
      <c r="C309" s="87" t="s">
        <v>583</v>
      </c>
      <c r="D309" s="88">
        <v>148838380488</v>
      </c>
      <c r="E309" s="88">
        <v>11937847270.319998</v>
      </c>
      <c r="F309" s="88">
        <v>11937847270.319998</v>
      </c>
      <c r="G309" s="88">
        <v>11634688349.849998</v>
      </c>
    </row>
    <row r="310" spans="3:7">
      <c r="C310" s="95" t="s">
        <v>785</v>
      </c>
      <c r="D310" s="88">
        <v>852336022</v>
      </c>
      <c r="E310" s="88">
        <v>14143300.559999999</v>
      </c>
      <c r="F310" s="88">
        <v>22487821.460000001</v>
      </c>
      <c r="G310" s="88">
        <v>35883565.760000005</v>
      </c>
    </row>
    <row r="311" spans="3:7">
      <c r="C311" s="87" t="s">
        <v>783</v>
      </c>
      <c r="D311" s="88">
        <v>852336022</v>
      </c>
      <c r="E311" s="88">
        <v>14143300.559999999</v>
      </c>
      <c r="F311" s="88">
        <v>22487821.460000001</v>
      </c>
      <c r="G311" s="88">
        <v>35883565.760000005</v>
      </c>
    </row>
    <row r="312" spans="3:7">
      <c r="C312" s="95" t="s">
        <v>786</v>
      </c>
      <c r="D312" s="88">
        <v>16685115851</v>
      </c>
      <c r="E312" s="88">
        <v>140743116.24000001</v>
      </c>
      <c r="F312" s="88">
        <v>685769174.28999996</v>
      </c>
      <c r="G312" s="88">
        <v>634021356.33000016</v>
      </c>
    </row>
    <row r="313" spans="3:7">
      <c r="C313" s="87" t="s">
        <v>787</v>
      </c>
      <c r="D313" s="88">
        <v>9054344255</v>
      </c>
      <c r="E313" s="88">
        <v>141098257.38</v>
      </c>
      <c r="F313" s="88">
        <v>589228430.24000001</v>
      </c>
      <c r="G313" s="88">
        <v>512855677.45000011</v>
      </c>
    </row>
    <row r="314" spans="3:7">
      <c r="C314" s="87" t="s">
        <v>782</v>
      </c>
      <c r="D314" s="88">
        <v>7484390005</v>
      </c>
      <c r="E314" s="88">
        <v>-355141.14</v>
      </c>
      <c r="F314" s="88">
        <v>96540744.049999997</v>
      </c>
      <c r="G314" s="88">
        <v>121165678.88</v>
      </c>
    </row>
    <row r="315" spans="3:7">
      <c r="C315" s="87" t="s">
        <v>783</v>
      </c>
      <c r="D315" s="88">
        <v>146381591</v>
      </c>
      <c r="E315" s="88"/>
      <c r="F315" s="88"/>
      <c r="G315" s="88"/>
    </row>
    <row r="316" spans="3:7">
      <c r="C316" s="95" t="s">
        <v>788</v>
      </c>
      <c r="D316" s="88">
        <v>795954802</v>
      </c>
      <c r="E316" s="88">
        <v>39387990.419999994</v>
      </c>
      <c r="F316" s="88">
        <v>65774623.429999992</v>
      </c>
      <c r="G316" s="88">
        <v>71043211.849999979</v>
      </c>
    </row>
    <row r="317" spans="3:7">
      <c r="C317" s="87" t="s">
        <v>781</v>
      </c>
      <c r="D317" s="88">
        <v>795954802</v>
      </c>
      <c r="E317" s="88">
        <v>39387990.419999994</v>
      </c>
      <c r="F317" s="88">
        <v>65774623.429999992</v>
      </c>
      <c r="G317" s="88">
        <v>71043211.849999979</v>
      </c>
    </row>
    <row r="318" spans="3:7">
      <c r="C318" s="107" t="s">
        <v>789</v>
      </c>
      <c r="D318" s="108">
        <v>8634933410</v>
      </c>
      <c r="E318" s="108">
        <v>294146474.62000006</v>
      </c>
      <c r="F318" s="108">
        <v>343032546.58999997</v>
      </c>
      <c r="G318" s="108">
        <v>453149804.81999999</v>
      </c>
    </row>
    <row r="319" spans="3:7">
      <c r="C319" s="85" t="s">
        <v>790</v>
      </c>
      <c r="D319" s="86">
        <v>8634933410</v>
      </c>
      <c r="E319" s="86">
        <v>294146474.62000006</v>
      </c>
      <c r="F319" s="86">
        <v>343032546.58999997</v>
      </c>
      <c r="G319" s="86">
        <v>453149804.81999999</v>
      </c>
    </row>
    <row r="320" spans="3:7">
      <c r="C320" s="95" t="s">
        <v>791</v>
      </c>
      <c r="D320" s="88">
        <v>8390673303</v>
      </c>
      <c r="E320" s="88">
        <v>271260785.57000005</v>
      </c>
      <c r="F320" s="88">
        <v>322749429.45999998</v>
      </c>
      <c r="G320" s="88">
        <v>434232296.31999999</v>
      </c>
    </row>
    <row r="321" spans="3:7">
      <c r="C321" s="87" t="s">
        <v>581</v>
      </c>
      <c r="D321" s="88">
        <v>1547934493</v>
      </c>
      <c r="E321" s="88">
        <v>46814558.100000001</v>
      </c>
      <c r="F321" s="88">
        <v>117620080.17999998</v>
      </c>
      <c r="G321" s="88">
        <v>96793369.900000006</v>
      </c>
    </row>
    <row r="322" spans="3:7">
      <c r="C322" s="87" t="s">
        <v>792</v>
      </c>
      <c r="D322" s="88">
        <v>1470758144</v>
      </c>
      <c r="E322" s="88">
        <v>130474121.14</v>
      </c>
      <c r="F322" s="88">
        <v>101625456.52</v>
      </c>
      <c r="G322" s="88">
        <v>92565795</v>
      </c>
    </row>
    <row r="323" spans="3:7">
      <c r="C323" s="87" t="s">
        <v>793</v>
      </c>
      <c r="D323" s="88">
        <v>4690239407</v>
      </c>
      <c r="E323" s="88">
        <v>78782114.060000002</v>
      </c>
      <c r="F323" s="88">
        <v>82727281.25999999</v>
      </c>
      <c r="G323" s="88">
        <v>224153467.38999999</v>
      </c>
    </row>
    <row r="324" spans="3:7">
      <c r="C324" s="87" t="s">
        <v>794</v>
      </c>
      <c r="D324" s="88">
        <v>83200000</v>
      </c>
      <c r="E324" s="88">
        <v>247800</v>
      </c>
      <c r="F324" s="88">
        <v>3939551.48</v>
      </c>
      <c r="G324" s="88">
        <v>3691751.48</v>
      </c>
    </row>
    <row r="325" spans="3:7">
      <c r="C325" s="87" t="s">
        <v>795</v>
      </c>
      <c r="D325" s="88">
        <v>41100000</v>
      </c>
      <c r="E325" s="88">
        <v>0</v>
      </c>
      <c r="F325" s="88">
        <v>454007.08</v>
      </c>
      <c r="G325" s="88">
        <v>454007.08</v>
      </c>
    </row>
    <row r="326" spans="3:7">
      <c r="C326" s="87" t="s">
        <v>796</v>
      </c>
      <c r="D326" s="88">
        <v>260123259</v>
      </c>
      <c r="E326" s="88">
        <v>2889192.2699999996</v>
      </c>
      <c r="F326" s="88">
        <v>4330052.9399999995</v>
      </c>
      <c r="G326" s="88">
        <v>2041905.4700000002</v>
      </c>
    </row>
    <row r="327" spans="3:7">
      <c r="C327" s="87" t="s">
        <v>574</v>
      </c>
      <c r="D327" s="88">
        <v>297318000</v>
      </c>
      <c r="E327" s="88">
        <v>12053000</v>
      </c>
      <c r="F327" s="88">
        <v>12053000</v>
      </c>
      <c r="G327" s="88">
        <v>14532000</v>
      </c>
    </row>
    <row r="328" spans="3:7">
      <c r="C328" s="95" t="s">
        <v>797</v>
      </c>
      <c r="D328" s="88">
        <v>140327649</v>
      </c>
      <c r="E328" s="88">
        <v>6720664.6099999994</v>
      </c>
      <c r="F328" s="88">
        <v>6720664.6099999994</v>
      </c>
      <c r="G328" s="88">
        <v>5964121.3299999991</v>
      </c>
    </row>
    <row r="329" spans="3:7">
      <c r="C329" s="87" t="s">
        <v>796</v>
      </c>
      <c r="D329" s="88">
        <v>140327649</v>
      </c>
      <c r="E329" s="88">
        <v>6720664.6099999994</v>
      </c>
      <c r="F329" s="88">
        <v>6720664.6099999994</v>
      </c>
      <c r="G329" s="88">
        <v>5964121.3299999991</v>
      </c>
    </row>
    <row r="330" spans="3:7">
      <c r="C330" s="95" t="s">
        <v>798</v>
      </c>
      <c r="D330" s="88">
        <v>103932458</v>
      </c>
      <c r="E330" s="88">
        <v>16165024.439999998</v>
      </c>
      <c r="F330" s="88">
        <v>13562452.52</v>
      </c>
      <c r="G330" s="88">
        <v>12953387.169999998</v>
      </c>
    </row>
    <row r="331" spans="3:7">
      <c r="C331" s="87" t="s">
        <v>799</v>
      </c>
      <c r="D331" s="88">
        <v>103932458</v>
      </c>
      <c r="E331" s="88">
        <v>16165024.439999998</v>
      </c>
      <c r="F331" s="88">
        <v>13562452.52</v>
      </c>
      <c r="G331" s="88">
        <v>12953387.169999998</v>
      </c>
    </row>
    <row r="332" spans="3:7">
      <c r="C332" s="107" t="s">
        <v>800</v>
      </c>
      <c r="D332" s="108">
        <v>2899510003</v>
      </c>
      <c r="E332" s="108">
        <v>179518512.07999998</v>
      </c>
      <c r="F332" s="108">
        <v>203250624.67999998</v>
      </c>
      <c r="G332" s="108">
        <v>179657516.07999998</v>
      </c>
    </row>
    <row r="333" spans="3:7">
      <c r="C333" s="85" t="s">
        <v>801</v>
      </c>
      <c r="D333" s="86">
        <v>2899510003</v>
      </c>
      <c r="E333" s="86">
        <v>179518512.07999998</v>
      </c>
      <c r="F333" s="86">
        <v>203250624.67999998</v>
      </c>
      <c r="G333" s="86">
        <v>179657516.07999998</v>
      </c>
    </row>
    <row r="334" spans="3:7">
      <c r="C334" s="95" t="s">
        <v>802</v>
      </c>
      <c r="D334" s="88">
        <v>2899510003</v>
      </c>
      <c r="E334" s="88">
        <v>179518512.07999998</v>
      </c>
      <c r="F334" s="88">
        <v>203250624.67999998</v>
      </c>
      <c r="G334" s="88">
        <v>179657516.07999998</v>
      </c>
    </row>
    <row r="335" spans="3:7">
      <c r="C335" s="87" t="s">
        <v>581</v>
      </c>
      <c r="D335" s="88">
        <v>861180167</v>
      </c>
      <c r="E335" s="88">
        <v>64253140.439999998</v>
      </c>
      <c r="F335" s="88">
        <v>74427243.939999983</v>
      </c>
      <c r="G335" s="88">
        <v>64043201.029999994</v>
      </c>
    </row>
    <row r="336" spans="3:7">
      <c r="C336" s="87" t="s">
        <v>803</v>
      </c>
      <c r="D336" s="88">
        <v>423697108</v>
      </c>
      <c r="E336" s="88">
        <v>29734475.119999986</v>
      </c>
      <c r="F336" s="88">
        <v>29347141.259999998</v>
      </c>
      <c r="G336" s="88">
        <v>29747639.729999997</v>
      </c>
    </row>
    <row r="337" spans="3:7">
      <c r="C337" s="87" t="s">
        <v>804</v>
      </c>
      <c r="D337" s="88">
        <v>17119807</v>
      </c>
      <c r="E337" s="88">
        <v>762259.52</v>
      </c>
      <c r="F337" s="88">
        <v>1598216.28</v>
      </c>
      <c r="G337" s="88">
        <v>1183588.82</v>
      </c>
    </row>
    <row r="338" spans="3:7">
      <c r="C338" s="87" t="s">
        <v>805</v>
      </c>
      <c r="D338" s="88">
        <v>557153162</v>
      </c>
      <c r="E338" s="88">
        <v>12279550.84</v>
      </c>
      <c r="F338" s="88">
        <v>24945616.039999999</v>
      </c>
      <c r="G338" s="88">
        <v>11800679.34</v>
      </c>
    </row>
    <row r="339" spans="3:7">
      <c r="C339" s="87" t="s">
        <v>574</v>
      </c>
      <c r="D339" s="88">
        <v>46142987</v>
      </c>
      <c r="E339" s="88">
        <v>147205</v>
      </c>
      <c r="F339" s="88">
        <v>590526</v>
      </c>
      <c r="G339" s="88">
        <v>540526</v>
      </c>
    </row>
    <row r="340" spans="3:7">
      <c r="C340" s="87" t="s">
        <v>583</v>
      </c>
      <c r="D340" s="88">
        <v>994216772</v>
      </c>
      <c r="E340" s="88">
        <v>72341881.159999996</v>
      </c>
      <c r="F340" s="88">
        <v>72341881.159999996</v>
      </c>
      <c r="G340" s="88">
        <v>72341881.159999996</v>
      </c>
    </row>
    <row r="341" spans="3:7">
      <c r="C341" s="107" t="s">
        <v>806</v>
      </c>
      <c r="D341" s="108">
        <v>18697509949</v>
      </c>
      <c r="E341" s="108">
        <v>2261655937.3000002</v>
      </c>
      <c r="F341" s="108">
        <v>2253029144.2799997</v>
      </c>
      <c r="G341" s="108">
        <v>1654392498.25</v>
      </c>
    </row>
    <row r="342" spans="3:7">
      <c r="C342" s="85" t="s">
        <v>807</v>
      </c>
      <c r="D342" s="86">
        <v>18697509949</v>
      </c>
      <c r="E342" s="86">
        <v>2261655937.3000002</v>
      </c>
      <c r="F342" s="86">
        <v>2253029144.2799997</v>
      </c>
      <c r="G342" s="86">
        <v>1654392498.25</v>
      </c>
    </row>
    <row r="343" spans="3:7">
      <c r="C343" s="95" t="s">
        <v>808</v>
      </c>
      <c r="D343" s="88">
        <v>17217678483</v>
      </c>
      <c r="E343" s="88">
        <v>2188495212.8800001</v>
      </c>
      <c r="F343" s="88">
        <v>2171738738.0900002</v>
      </c>
      <c r="G343" s="88">
        <v>1548155801.1399999</v>
      </c>
    </row>
    <row r="344" spans="3:7">
      <c r="C344" s="87" t="s">
        <v>581</v>
      </c>
      <c r="D344" s="88">
        <v>5939305072</v>
      </c>
      <c r="E344" s="88">
        <v>466461385.23000008</v>
      </c>
      <c r="F344" s="88">
        <v>459974644.27000016</v>
      </c>
      <c r="G344" s="88">
        <v>433236550.50999993</v>
      </c>
    </row>
    <row r="345" spans="3:7">
      <c r="C345" s="87" t="s">
        <v>809</v>
      </c>
      <c r="D345" s="88">
        <v>3661647458</v>
      </c>
      <c r="E345" s="88">
        <v>265529672.54999998</v>
      </c>
      <c r="F345" s="88">
        <v>251713654.07999998</v>
      </c>
      <c r="G345" s="88">
        <v>86608834.710000008</v>
      </c>
    </row>
    <row r="346" spans="3:7">
      <c r="C346" s="87" t="s">
        <v>810</v>
      </c>
      <c r="D346" s="88">
        <v>80310959</v>
      </c>
      <c r="E346" s="88">
        <v>1082596</v>
      </c>
      <c r="F346" s="88">
        <v>3099978.4</v>
      </c>
      <c r="G346" s="88">
        <v>4506321</v>
      </c>
    </row>
    <row r="347" spans="3:7">
      <c r="C347" s="87" t="s">
        <v>811</v>
      </c>
      <c r="D347" s="88">
        <v>812450000</v>
      </c>
      <c r="E347" s="88">
        <v>2863667.9699999997</v>
      </c>
      <c r="F347" s="88">
        <v>4392570.21</v>
      </c>
      <c r="G347" s="88">
        <v>6691485.9399999995</v>
      </c>
    </row>
    <row r="348" spans="3:7">
      <c r="C348" s="87" t="s">
        <v>574</v>
      </c>
      <c r="D348" s="88">
        <v>263731000</v>
      </c>
      <c r="E348" s="88">
        <v>781928681.14999998</v>
      </c>
      <c r="F348" s="88">
        <v>781928681.14999998</v>
      </c>
      <c r="G348" s="88">
        <v>344183399</v>
      </c>
    </row>
    <row r="349" spans="3:7">
      <c r="C349" s="87" t="s">
        <v>583</v>
      </c>
      <c r="D349" s="88">
        <v>6460233994</v>
      </c>
      <c r="E349" s="88">
        <v>670629209.98000002</v>
      </c>
      <c r="F349" s="88">
        <v>670629209.98000002</v>
      </c>
      <c r="G349" s="88">
        <v>672929209.98000002</v>
      </c>
    </row>
    <row r="350" spans="3:7">
      <c r="C350" s="95" t="s">
        <v>812</v>
      </c>
      <c r="D350" s="88">
        <v>854921461</v>
      </c>
      <c r="E350" s="88">
        <v>29129500.84</v>
      </c>
      <c r="F350" s="88">
        <v>55029196.440000005</v>
      </c>
      <c r="G350" s="88">
        <v>49991531.57</v>
      </c>
    </row>
    <row r="351" spans="3:7">
      <c r="C351" s="87" t="s">
        <v>813</v>
      </c>
      <c r="D351" s="88">
        <v>783637429</v>
      </c>
      <c r="E351" s="88">
        <v>27042206.190000001</v>
      </c>
      <c r="F351" s="88">
        <v>52147278.700000003</v>
      </c>
      <c r="G351" s="88">
        <v>47042350.880000003</v>
      </c>
    </row>
    <row r="352" spans="3:7">
      <c r="C352" s="87" t="s">
        <v>814</v>
      </c>
      <c r="D352" s="88">
        <v>48859279</v>
      </c>
      <c r="E352" s="88">
        <v>1490137.65</v>
      </c>
      <c r="F352" s="88">
        <v>2056306.4900000002</v>
      </c>
      <c r="G352" s="88">
        <v>2123569.4400000004</v>
      </c>
    </row>
    <row r="353" spans="3:7">
      <c r="C353" s="87" t="s">
        <v>815</v>
      </c>
      <c r="D353" s="88">
        <v>22424753</v>
      </c>
      <c r="E353" s="88">
        <v>597157</v>
      </c>
      <c r="F353" s="88">
        <v>825611.25</v>
      </c>
      <c r="G353" s="88">
        <v>825611.25</v>
      </c>
    </row>
    <row r="354" spans="3:7">
      <c r="C354" s="95" t="s">
        <v>816</v>
      </c>
      <c r="D354" s="88">
        <v>28022531</v>
      </c>
      <c r="E354" s="88">
        <v>2757789.86</v>
      </c>
      <c r="F354" s="88">
        <v>1852767.96</v>
      </c>
      <c r="G354" s="88">
        <v>1204081.56</v>
      </c>
    </row>
    <row r="355" spans="3:7">
      <c r="C355" s="87" t="s">
        <v>581</v>
      </c>
      <c r="D355" s="88">
        <v>28022531</v>
      </c>
      <c r="E355" s="88">
        <v>2757789.86</v>
      </c>
      <c r="F355" s="88">
        <v>1852767.96</v>
      </c>
      <c r="G355" s="88">
        <v>1204081.56</v>
      </c>
    </row>
    <row r="356" spans="3:7">
      <c r="C356" s="95" t="s">
        <v>817</v>
      </c>
      <c r="D356" s="88">
        <v>288421797</v>
      </c>
      <c r="E356" s="88">
        <v>3127171.71</v>
      </c>
      <c r="F356" s="88">
        <v>12286190.419999998</v>
      </c>
      <c r="G356" s="88">
        <v>23949961.659999996</v>
      </c>
    </row>
    <row r="357" spans="3:7">
      <c r="C357" s="87" t="s">
        <v>818</v>
      </c>
      <c r="D357" s="88">
        <v>288421797</v>
      </c>
      <c r="E357" s="88">
        <v>3127171.71</v>
      </c>
      <c r="F357" s="88">
        <v>12286190.419999998</v>
      </c>
      <c r="G357" s="88">
        <v>23949961.659999996</v>
      </c>
    </row>
    <row r="358" spans="3:7">
      <c r="C358" s="95" t="s">
        <v>819</v>
      </c>
      <c r="D358" s="88">
        <v>49100294</v>
      </c>
      <c r="E358" s="88">
        <v>3780493.47</v>
      </c>
      <c r="F358" s="88">
        <v>3780493.47</v>
      </c>
      <c r="G358" s="88">
        <v>3655782.5500000003</v>
      </c>
    </row>
    <row r="359" spans="3:7">
      <c r="C359" s="87" t="s">
        <v>581</v>
      </c>
      <c r="D359" s="88">
        <v>49100294</v>
      </c>
      <c r="E359" s="88">
        <v>3780493.47</v>
      </c>
      <c r="F359" s="88">
        <v>3780493.47</v>
      </c>
      <c r="G359" s="88">
        <v>3655782.5500000003</v>
      </c>
    </row>
    <row r="360" spans="3:7">
      <c r="C360" s="95" t="s">
        <v>820</v>
      </c>
      <c r="D360" s="88">
        <v>259365383</v>
      </c>
      <c r="E360" s="88">
        <v>34365768.539999999</v>
      </c>
      <c r="F360" s="88">
        <v>8341757.9000000004</v>
      </c>
      <c r="G360" s="88">
        <v>27435339.77</v>
      </c>
    </row>
    <row r="361" spans="3:7">
      <c r="C361" s="87" t="s">
        <v>581</v>
      </c>
      <c r="D361" s="88">
        <v>259365383</v>
      </c>
      <c r="E361" s="88">
        <v>34365768.539999999</v>
      </c>
      <c r="F361" s="88">
        <v>8341757.9000000004</v>
      </c>
      <c r="G361" s="88">
        <v>27435339.77</v>
      </c>
    </row>
    <row r="362" spans="3:7">
      <c r="C362" s="107" t="s">
        <v>821</v>
      </c>
      <c r="D362" s="108">
        <v>73881683104</v>
      </c>
      <c r="E362" s="108">
        <v>6229646996.4199991</v>
      </c>
      <c r="F362" s="108">
        <v>6210131472.4200001</v>
      </c>
      <c r="G362" s="108">
        <v>5794745713.3100014</v>
      </c>
    </row>
    <row r="363" spans="3:7">
      <c r="C363" s="85" t="s">
        <v>822</v>
      </c>
      <c r="D363" s="86">
        <v>73881683104</v>
      </c>
      <c r="E363" s="86">
        <v>6229646996.4199991</v>
      </c>
      <c r="F363" s="86">
        <v>6210131472.4200001</v>
      </c>
      <c r="G363" s="86">
        <v>5794745713.3100014</v>
      </c>
    </row>
    <row r="364" spans="3:7">
      <c r="C364" s="95" t="s">
        <v>823</v>
      </c>
      <c r="D364" s="88">
        <v>59668405415</v>
      </c>
      <c r="E364" s="88">
        <v>5171366446.2999992</v>
      </c>
      <c r="F364" s="88">
        <v>5192526918.4899998</v>
      </c>
      <c r="G364" s="88">
        <v>4550832772.0700006</v>
      </c>
    </row>
    <row r="365" spans="3:7">
      <c r="C365" s="87" t="s">
        <v>581</v>
      </c>
      <c r="D365" s="88">
        <v>3249262044</v>
      </c>
      <c r="E365" s="88">
        <v>257031878.08000001</v>
      </c>
      <c r="F365" s="88">
        <v>330841878.45000005</v>
      </c>
      <c r="G365" s="88">
        <v>311884503.12000006</v>
      </c>
    </row>
    <row r="366" spans="3:7">
      <c r="C366" s="87" t="s">
        <v>824</v>
      </c>
      <c r="D366" s="88">
        <v>9236202152</v>
      </c>
      <c r="E366" s="88">
        <v>1050131844.0100001</v>
      </c>
      <c r="F366" s="88">
        <v>1342012647.9400001</v>
      </c>
      <c r="G366" s="88">
        <v>545074562.47000003</v>
      </c>
    </row>
    <row r="367" spans="3:7">
      <c r="C367" s="87" t="s">
        <v>825</v>
      </c>
      <c r="D367" s="88">
        <v>12883116518</v>
      </c>
      <c r="E367" s="88">
        <v>2036330793.9399993</v>
      </c>
      <c r="F367" s="88">
        <v>1829499112.7199998</v>
      </c>
      <c r="G367" s="88">
        <v>1854112682.0700004</v>
      </c>
    </row>
    <row r="368" spans="3:7">
      <c r="C368" s="87" t="s">
        <v>826</v>
      </c>
      <c r="D368" s="88">
        <v>8717400228</v>
      </c>
      <c r="E368" s="88">
        <v>695439241.6099999</v>
      </c>
      <c r="F368" s="88">
        <v>685495097.18999994</v>
      </c>
      <c r="G368" s="88">
        <v>915623780.44000006</v>
      </c>
    </row>
    <row r="369" spans="3:7">
      <c r="C369" s="87" t="s">
        <v>827</v>
      </c>
      <c r="D369" s="88">
        <v>4744723412</v>
      </c>
      <c r="E369" s="88">
        <v>92582387.109999985</v>
      </c>
      <c r="F369" s="88">
        <v>92582387.109999985</v>
      </c>
      <c r="G369" s="88">
        <v>86258461.659999996</v>
      </c>
    </row>
    <row r="370" spans="3:7">
      <c r="C370" s="87" t="s">
        <v>828</v>
      </c>
      <c r="D370" s="88">
        <v>7601638083</v>
      </c>
      <c r="E370" s="88">
        <v>356021273.09999996</v>
      </c>
      <c r="F370" s="88">
        <v>322695978.57999998</v>
      </c>
      <c r="G370" s="88">
        <v>252703279.31</v>
      </c>
    </row>
    <row r="371" spans="3:7">
      <c r="C371" s="87" t="s">
        <v>829</v>
      </c>
      <c r="D371" s="88">
        <v>355338842</v>
      </c>
      <c r="E371" s="88"/>
      <c r="F371" s="88"/>
      <c r="G371" s="88"/>
    </row>
    <row r="372" spans="3:7">
      <c r="C372" s="87" t="s">
        <v>830</v>
      </c>
      <c r="D372" s="88">
        <v>3665069921</v>
      </c>
      <c r="E372" s="88">
        <v>242902005.06</v>
      </c>
      <c r="F372" s="88">
        <v>133815175.06</v>
      </c>
      <c r="G372" s="88">
        <v>123790861.56</v>
      </c>
    </row>
    <row r="373" spans="3:7">
      <c r="C373" s="87" t="s">
        <v>831</v>
      </c>
      <c r="D373" s="88">
        <v>1412577323</v>
      </c>
      <c r="E373" s="88">
        <v>58914701.700000003</v>
      </c>
      <c r="F373" s="88">
        <v>0</v>
      </c>
      <c r="G373" s="88">
        <v>5800000</v>
      </c>
    </row>
    <row r="374" spans="3:7">
      <c r="C374" s="87" t="s">
        <v>832</v>
      </c>
      <c r="D374" s="88">
        <v>963600000</v>
      </c>
      <c r="E374" s="88">
        <v>0</v>
      </c>
      <c r="F374" s="88">
        <v>73572319.75</v>
      </c>
      <c r="G374" s="88">
        <v>73572319.75</v>
      </c>
    </row>
    <row r="375" spans="3:7">
      <c r="C375" s="87" t="s">
        <v>833</v>
      </c>
      <c r="D375" s="88">
        <v>37215001</v>
      </c>
      <c r="E375" s="88"/>
      <c r="F375" s="88"/>
      <c r="G375" s="88"/>
    </row>
    <row r="376" spans="3:7">
      <c r="C376" s="87" t="s">
        <v>574</v>
      </c>
      <c r="D376" s="88">
        <v>3000000</v>
      </c>
      <c r="E376" s="88">
        <v>1049962.3999999999</v>
      </c>
      <c r="F376" s="88">
        <v>1049962.3999999999</v>
      </c>
      <c r="G376" s="88">
        <v>1049962.3999999999</v>
      </c>
    </row>
    <row r="377" spans="3:7">
      <c r="C377" s="87" t="s">
        <v>583</v>
      </c>
      <c r="D377" s="88">
        <v>6799261891</v>
      </c>
      <c r="E377" s="88">
        <v>380962359.28999996</v>
      </c>
      <c r="F377" s="88">
        <v>380962359.28999996</v>
      </c>
      <c r="G377" s="88">
        <v>380962359.28999996</v>
      </c>
    </row>
    <row r="378" spans="3:7">
      <c r="C378" s="95" t="s">
        <v>834</v>
      </c>
      <c r="D378" s="88">
        <v>404088825</v>
      </c>
      <c r="E378" s="88">
        <v>32988405</v>
      </c>
      <c r="F378" s="88">
        <v>41296772.929999992</v>
      </c>
      <c r="G378" s="88">
        <v>41832280.929999992</v>
      </c>
    </row>
    <row r="379" spans="3:7">
      <c r="C379" s="87" t="s">
        <v>835</v>
      </c>
      <c r="D379" s="88">
        <v>404088825</v>
      </c>
      <c r="E379" s="88">
        <v>32988405</v>
      </c>
      <c r="F379" s="88">
        <v>41296772.929999992</v>
      </c>
      <c r="G379" s="88">
        <v>41832280.929999992</v>
      </c>
    </row>
    <row r="380" spans="3:7">
      <c r="C380" s="95" t="s">
        <v>836</v>
      </c>
      <c r="D380" s="88">
        <v>12673247706</v>
      </c>
      <c r="E380" s="88">
        <v>961918256</v>
      </c>
      <c r="F380" s="88">
        <v>897260496.65000021</v>
      </c>
      <c r="G380" s="88">
        <v>1105297861.1100004</v>
      </c>
    </row>
    <row r="381" spans="3:7">
      <c r="C381" s="87" t="s">
        <v>837</v>
      </c>
      <c r="D381" s="88">
        <v>12673247706</v>
      </c>
      <c r="E381" s="88">
        <v>961918256</v>
      </c>
      <c r="F381" s="88">
        <v>897260496.65000021</v>
      </c>
      <c r="G381" s="88">
        <v>1105297861.1100004</v>
      </c>
    </row>
    <row r="382" spans="3:7">
      <c r="C382" s="95" t="s">
        <v>838</v>
      </c>
      <c r="D382" s="88">
        <v>295941158</v>
      </c>
      <c r="E382" s="88">
        <v>5472458.129999999</v>
      </c>
      <c r="F382" s="88">
        <v>21145853.359999999</v>
      </c>
      <c r="G382" s="88">
        <v>32296538.900000002</v>
      </c>
    </row>
    <row r="383" spans="3:7">
      <c r="C383" s="87" t="s">
        <v>830</v>
      </c>
      <c r="D383" s="88">
        <v>295941158</v>
      </c>
      <c r="E383" s="88">
        <v>5472458.129999999</v>
      </c>
      <c r="F383" s="88">
        <v>21145853.359999999</v>
      </c>
      <c r="G383" s="88">
        <v>32296538.900000002</v>
      </c>
    </row>
    <row r="384" spans="3:7">
      <c r="C384" s="95" t="s">
        <v>839</v>
      </c>
      <c r="D384" s="88">
        <v>840000000</v>
      </c>
      <c r="E384" s="88">
        <v>57901430.990000002</v>
      </c>
      <c r="F384" s="88">
        <v>57901430.990000002</v>
      </c>
      <c r="G384" s="88">
        <v>64486260.29999999</v>
      </c>
    </row>
    <row r="385" spans="3:7">
      <c r="C385" s="87" t="s">
        <v>840</v>
      </c>
      <c r="D385" s="88">
        <v>840000000</v>
      </c>
      <c r="E385" s="88">
        <v>57901430.990000002</v>
      </c>
      <c r="F385" s="88">
        <v>57901430.990000002</v>
      </c>
      <c r="G385" s="88">
        <v>64486260.29999999</v>
      </c>
    </row>
    <row r="386" spans="3:7">
      <c r="C386" s="107" t="s">
        <v>841</v>
      </c>
      <c r="D386" s="108">
        <v>21390709235</v>
      </c>
      <c r="E386" s="108">
        <v>3960213903.5200005</v>
      </c>
      <c r="F386" s="108">
        <v>3985544445.3500004</v>
      </c>
      <c r="G386" s="108">
        <v>7553946974.7300005</v>
      </c>
    </row>
    <row r="387" spans="3:7">
      <c r="C387" s="85" t="s">
        <v>842</v>
      </c>
      <c r="D387" s="86">
        <v>21390709235</v>
      </c>
      <c r="E387" s="86">
        <v>3960213903.5200005</v>
      </c>
      <c r="F387" s="86">
        <v>3985544445.3500004</v>
      </c>
      <c r="G387" s="86">
        <v>7553946974.7300005</v>
      </c>
    </row>
    <row r="388" spans="3:7">
      <c r="C388" s="95" t="s">
        <v>843</v>
      </c>
      <c r="D388" s="88">
        <v>20902618809</v>
      </c>
      <c r="E388" s="88">
        <v>3938190859.9400005</v>
      </c>
      <c r="F388" s="88">
        <v>3953353808.5300007</v>
      </c>
      <c r="G388" s="88">
        <v>7522135965.2300005</v>
      </c>
    </row>
    <row r="389" spans="3:7">
      <c r="C389" s="87" t="s">
        <v>581</v>
      </c>
      <c r="D389" s="88">
        <v>3058971945</v>
      </c>
      <c r="E389" s="88">
        <v>152190491.96000001</v>
      </c>
      <c r="F389" s="88">
        <v>166142400.91999999</v>
      </c>
      <c r="G389" s="88">
        <v>180562728.74000001</v>
      </c>
    </row>
    <row r="390" spans="3:7">
      <c r="C390" s="87" t="s">
        <v>844</v>
      </c>
      <c r="D390" s="88">
        <v>138681114</v>
      </c>
      <c r="E390" s="88">
        <v>8004543.0699999994</v>
      </c>
      <c r="F390" s="88">
        <v>6789896.0799999991</v>
      </c>
      <c r="G390" s="88">
        <v>6875552.2799999993</v>
      </c>
    </row>
    <row r="391" spans="3:7">
      <c r="C391" s="87" t="s">
        <v>845</v>
      </c>
      <c r="D391" s="88">
        <v>1250123960</v>
      </c>
      <c r="E391" s="88">
        <v>82753913.899999961</v>
      </c>
      <c r="F391" s="88">
        <v>87420930.519999966</v>
      </c>
      <c r="G391" s="88">
        <v>82624847.739999995</v>
      </c>
    </row>
    <row r="392" spans="3:7">
      <c r="C392" s="87" t="s">
        <v>846</v>
      </c>
      <c r="D392" s="88">
        <v>275574253</v>
      </c>
      <c r="E392" s="88">
        <v>8585905.9400000032</v>
      </c>
      <c r="F392" s="88">
        <v>8585905.9400000032</v>
      </c>
      <c r="G392" s="88">
        <v>9032829.7600000016</v>
      </c>
    </row>
    <row r="393" spans="3:7">
      <c r="C393" s="87" t="s">
        <v>847</v>
      </c>
      <c r="D393" s="88">
        <v>40559011</v>
      </c>
      <c r="E393" s="88">
        <v>1657286.86</v>
      </c>
      <c r="F393" s="88">
        <v>2035286.86</v>
      </c>
      <c r="G393" s="88">
        <v>1729286.86</v>
      </c>
    </row>
    <row r="394" spans="3:7">
      <c r="C394" s="87" t="s">
        <v>574</v>
      </c>
      <c r="D394" s="88">
        <v>13692928621</v>
      </c>
      <c r="E394" s="88">
        <v>3538832047.9800005</v>
      </c>
      <c r="F394" s="88">
        <v>3536212717.9800005</v>
      </c>
      <c r="G394" s="88">
        <v>7086790799.6200008</v>
      </c>
    </row>
    <row r="395" spans="3:7">
      <c r="C395" s="87" t="s">
        <v>583</v>
      </c>
      <c r="D395" s="88">
        <v>2445779905</v>
      </c>
      <c r="E395" s="88">
        <v>146166670.22999999</v>
      </c>
      <c r="F395" s="88">
        <v>146166670.22999999</v>
      </c>
      <c r="G395" s="88">
        <v>154519920.22999999</v>
      </c>
    </row>
    <row r="396" spans="3:7">
      <c r="C396" s="95" t="s">
        <v>848</v>
      </c>
      <c r="D396" s="88">
        <v>231970555</v>
      </c>
      <c r="E396" s="88">
        <v>2751538.12</v>
      </c>
      <c r="F396" s="88">
        <v>15560272.370000001</v>
      </c>
      <c r="G396" s="88">
        <v>14300232.299999999</v>
      </c>
    </row>
    <row r="397" spans="3:7">
      <c r="C397" s="87" t="s">
        <v>849</v>
      </c>
      <c r="D397" s="88">
        <v>231970555</v>
      </c>
      <c r="E397" s="88">
        <v>2751538.12</v>
      </c>
      <c r="F397" s="88">
        <v>15560272.370000001</v>
      </c>
      <c r="G397" s="88">
        <v>14300232.299999999</v>
      </c>
    </row>
    <row r="398" spans="3:7">
      <c r="C398" s="95" t="s">
        <v>850</v>
      </c>
      <c r="D398" s="88">
        <v>166970671</v>
      </c>
      <c r="E398" s="88">
        <v>10430923.629999999</v>
      </c>
      <c r="F398" s="88">
        <v>10965323.520000001</v>
      </c>
      <c r="G398" s="88">
        <v>10983806.410000002</v>
      </c>
    </row>
    <row r="399" spans="3:7">
      <c r="C399" s="87" t="s">
        <v>845</v>
      </c>
      <c r="D399" s="88">
        <v>166970671</v>
      </c>
      <c r="E399" s="88">
        <v>10430923.629999999</v>
      </c>
      <c r="F399" s="88">
        <v>10965323.520000001</v>
      </c>
      <c r="G399" s="88">
        <v>10983806.410000002</v>
      </c>
    </row>
    <row r="400" spans="3:7">
      <c r="C400" s="95" t="s">
        <v>851</v>
      </c>
      <c r="D400" s="88">
        <v>89149200</v>
      </c>
      <c r="E400" s="88">
        <v>8840581.8300000001</v>
      </c>
      <c r="F400" s="88">
        <v>5665040.9299999997</v>
      </c>
      <c r="G400" s="88">
        <v>6526970.79</v>
      </c>
    </row>
    <row r="401" spans="3:7">
      <c r="C401" s="87" t="s">
        <v>844</v>
      </c>
      <c r="D401" s="88">
        <v>89149200</v>
      </c>
      <c r="E401" s="88">
        <v>8840581.8300000001</v>
      </c>
      <c r="F401" s="88">
        <v>5665040.9299999997</v>
      </c>
      <c r="G401" s="88">
        <v>6526970.79</v>
      </c>
    </row>
    <row r="402" spans="3:7">
      <c r="C402" s="107" t="s">
        <v>852</v>
      </c>
      <c r="D402" s="108">
        <v>10990734117</v>
      </c>
      <c r="E402" s="108">
        <v>378582931.39999998</v>
      </c>
      <c r="F402" s="108">
        <v>407741162.18999994</v>
      </c>
      <c r="G402" s="108">
        <v>505209912.24999994</v>
      </c>
    </row>
    <row r="403" spans="3:7">
      <c r="C403" s="85" t="s">
        <v>853</v>
      </c>
      <c r="D403" s="86">
        <v>10990734117</v>
      </c>
      <c r="E403" s="86">
        <v>378582931.39999998</v>
      </c>
      <c r="F403" s="86">
        <v>407741162.18999994</v>
      </c>
      <c r="G403" s="86">
        <v>505209912.24999994</v>
      </c>
    </row>
    <row r="404" spans="3:7">
      <c r="C404" s="95" t="s">
        <v>854</v>
      </c>
      <c r="D404" s="88">
        <v>6887488517</v>
      </c>
      <c r="E404" s="88">
        <v>210947366.41</v>
      </c>
      <c r="F404" s="88">
        <v>250227847.52999997</v>
      </c>
      <c r="G404" s="88">
        <v>362707768.03999996</v>
      </c>
    </row>
    <row r="405" spans="3:7">
      <c r="C405" s="87" t="s">
        <v>581</v>
      </c>
      <c r="D405" s="88">
        <v>921460343</v>
      </c>
      <c r="E405" s="88">
        <v>17179363.899999999</v>
      </c>
      <c r="F405" s="88">
        <v>55199095.900000006</v>
      </c>
      <c r="G405" s="88">
        <v>61324395.039999999</v>
      </c>
    </row>
    <row r="406" spans="3:7">
      <c r="C406" s="87" t="s">
        <v>855</v>
      </c>
      <c r="D406" s="88">
        <v>5138871221</v>
      </c>
      <c r="E406" s="88">
        <v>193268002.50999999</v>
      </c>
      <c r="F406" s="88">
        <v>174176606.69999996</v>
      </c>
      <c r="G406" s="88">
        <v>280516948.06999993</v>
      </c>
    </row>
    <row r="407" spans="3:7">
      <c r="C407" s="87" t="s">
        <v>856</v>
      </c>
      <c r="D407" s="88">
        <v>556456953</v>
      </c>
      <c r="E407" s="88">
        <v>0</v>
      </c>
      <c r="F407" s="88">
        <v>14852144.93</v>
      </c>
      <c r="G407" s="88">
        <v>14852144.93</v>
      </c>
    </row>
    <row r="408" spans="3:7">
      <c r="C408" s="87" t="s">
        <v>574</v>
      </c>
      <c r="D408" s="88">
        <v>270700000</v>
      </c>
      <c r="E408" s="88">
        <v>500000</v>
      </c>
      <c r="F408" s="88">
        <v>6000000</v>
      </c>
      <c r="G408" s="88">
        <v>6014280</v>
      </c>
    </row>
    <row r="409" spans="3:7">
      <c r="C409" s="95" t="s">
        <v>857</v>
      </c>
      <c r="D409" s="88">
        <v>4103245600</v>
      </c>
      <c r="E409" s="88">
        <v>167635564.99000001</v>
      </c>
      <c r="F409" s="88">
        <v>157513314.65999997</v>
      </c>
      <c r="G409" s="88">
        <v>142502144.20999998</v>
      </c>
    </row>
    <row r="410" spans="3:7">
      <c r="C410" s="87" t="s">
        <v>858</v>
      </c>
      <c r="D410" s="88">
        <v>4103245600</v>
      </c>
      <c r="E410" s="88">
        <v>167635564.99000001</v>
      </c>
      <c r="F410" s="88">
        <v>157513314.65999997</v>
      </c>
      <c r="G410" s="88">
        <v>142502144.20999998</v>
      </c>
    </row>
    <row r="411" spans="3:7">
      <c r="C411" s="107" t="s">
        <v>859</v>
      </c>
      <c r="D411" s="108">
        <v>9308306981</v>
      </c>
      <c r="E411" s="108">
        <v>900101682.87</v>
      </c>
      <c r="F411" s="108">
        <v>900101682.87</v>
      </c>
      <c r="G411" s="108">
        <v>900101682.87</v>
      </c>
    </row>
    <row r="412" spans="3:7">
      <c r="C412" s="85" t="s">
        <v>860</v>
      </c>
      <c r="D412" s="86">
        <v>9308306981</v>
      </c>
      <c r="E412" s="86">
        <v>900101682.87</v>
      </c>
      <c r="F412" s="86">
        <v>900101682.87</v>
      </c>
      <c r="G412" s="86">
        <v>900101682.87</v>
      </c>
    </row>
    <row r="413" spans="3:7">
      <c r="C413" s="95" t="s">
        <v>861</v>
      </c>
      <c r="D413" s="88">
        <v>9308306981</v>
      </c>
      <c r="E413" s="88">
        <v>900101682.87</v>
      </c>
      <c r="F413" s="88">
        <v>900101682.87</v>
      </c>
      <c r="G413" s="88">
        <v>900101682.87</v>
      </c>
    </row>
    <row r="414" spans="3:7">
      <c r="C414" s="87" t="s">
        <v>581</v>
      </c>
      <c r="D414" s="88">
        <v>1365649502</v>
      </c>
      <c r="E414" s="88">
        <v>120925417</v>
      </c>
      <c r="F414" s="88">
        <v>120925417</v>
      </c>
      <c r="G414" s="88">
        <v>120925417</v>
      </c>
    </row>
    <row r="415" spans="3:7">
      <c r="C415" s="87" t="s">
        <v>862</v>
      </c>
      <c r="D415" s="88">
        <v>7680735089</v>
      </c>
      <c r="E415" s="88">
        <v>757349400.87</v>
      </c>
      <c r="F415" s="88">
        <v>757349400.87</v>
      </c>
      <c r="G415" s="88">
        <v>757349400.87</v>
      </c>
    </row>
    <row r="416" spans="3:7">
      <c r="C416" s="87" t="s">
        <v>863</v>
      </c>
      <c r="D416" s="88">
        <v>261922390</v>
      </c>
      <c r="E416" s="88">
        <v>21826865</v>
      </c>
      <c r="F416" s="88">
        <v>21826865</v>
      </c>
      <c r="G416" s="88">
        <v>21826865</v>
      </c>
    </row>
    <row r="417" spans="3:7">
      <c r="C417" s="107" t="s">
        <v>864</v>
      </c>
      <c r="D417" s="108">
        <v>1258285151</v>
      </c>
      <c r="E417" s="108">
        <v>48268373.510000005</v>
      </c>
      <c r="F417" s="108">
        <v>77298173.530000001</v>
      </c>
      <c r="G417" s="108">
        <v>95871359.299999982</v>
      </c>
    </row>
    <row r="418" spans="3:7">
      <c r="C418" s="85" t="s">
        <v>865</v>
      </c>
      <c r="D418" s="86">
        <v>1258285151</v>
      </c>
      <c r="E418" s="86">
        <v>48268373.510000005</v>
      </c>
      <c r="F418" s="86">
        <v>77298173.530000001</v>
      </c>
      <c r="G418" s="86">
        <v>95871359.299999982</v>
      </c>
    </row>
    <row r="419" spans="3:7">
      <c r="C419" s="95" t="s">
        <v>866</v>
      </c>
      <c r="D419" s="88">
        <v>1258285151</v>
      </c>
      <c r="E419" s="88">
        <v>48268373.510000005</v>
      </c>
      <c r="F419" s="88">
        <v>77298173.530000001</v>
      </c>
      <c r="G419" s="88">
        <v>95871359.299999982</v>
      </c>
    </row>
    <row r="420" spans="3:7">
      <c r="C420" s="87" t="s">
        <v>581</v>
      </c>
      <c r="D420" s="88">
        <v>588492876</v>
      </c>
      <c r="E420" s="88">
        <v>17778826.210000001</v>
      </c>
      <c r="F420" s="88">
        <v>40213432.830000006</v>
      </c>
      <c r="G420" s="88">
        <v>45555858.289999992</v>
      </c>
    </row>
    <row r="421" spans="3:7">
      <c r="C421" s="87" t="s">
        <v>867</v>
      </c>
      <c r="D421" s="88">
        <v>9978855</v>
      </c>
      <c r="E421" s="88">
        <v>2574000</v>
      </c>
      <c r="F421" s="88">
        <v>355071.2</v>
      </c>
      <c r="G421" s="88">
        <v>355071.2</v>
      </c>
    </row>
    <row r="422" spans="3:7">
      <c r="C422" s="87" t="s">
        <v>868</v>
      </c>
      <c r="D422" s="88">
        <v>46020826</v>
      </c>
      <c r="E422" s="88">
        <v>120596</v>
      </c>
      <c r="F422" s="88">
        <v>1895373.32</v>
      </c>
      <c r="G422" s="88">
        <v>3715008.41</v>
      </c>
    </row>
    <row r="423" spans="3:7">
      <c r="C423" s="87" t="s">
        <v>869</v>
      </c>
      <c r="D423" s="88">
        <v>448985800</v>
      </c>
      <c r="E423" s="88">
        <v>4874501.3600000013</v>
      </c>
      <c r="F423" s="88">
        <v>12242955.369999997</v>
      </c>
      <c r="G423" s="88">
        <v>29296744.329999998</v>
      </c>
    </row>
    <row r="424" spans="3:7">
      <c r="C424" s="87" t="s">
        <v>870</v>
      </c>
      <c r="D424" s="88">
        <v>48179906</v>
      </c>
      <c r="E424" s="88">
        <v>0</v>
      </c>
      <c r="F424" s="88">
        <v>406285.6</v>
      </c>
      <c r="G424" s="88">
        <v>1890285.6</v>
      </c>
    </row>
    <row r="425" spans="3:7">
      <c r="C425" s="87" t="s">
        <v>615</v>
      </c>
      <c r="D425" s="88">
        <v>24820000</v>
      </c>
      <c r="E425" s="88">
        <v>735394.7300000001</v>
      </c>
      <c r="F425" s="88">
        <v>0</v>
      </c>
      <c r="G425" s="88">
        <v>173910.21</v>
      </c>
    </row>
    <row r="426" spans="3:7">
      <c r="C426" s="87" t="s">
        <v>574</v>
      </c>
      <c r="D426" s="88">
        <v>91806888</v>
      </c>
      <c r="E426" s="88">
        <v>22185055.210000001</v>
      </c>
      <c r="F426" s="88">
        <v>22185055.210000001</v>
      </c>
      <c r="G426" s="88">
        <v>14884481.26</v>
      </c>
    </row>
    <row r="427" spans="3:7">
      <c r="C427" s="107" t="s">
        <v>871</v>
      </c>
      <c r="D427" s="108">
        <v>4419749461</v>
      </c>
      <c r="E427" s="108">
        <v>425504099.82999998</v>
      </c>
      <c r="F427" s="108">
        <v>429622074.39999992</v>
      </c>
      <c r="G427" s="108">
        <v>410467984.87</v>
      </c>
    </row>
    <row r="428" spans="3:7">
      <c r="C428" s="85" t="s">
        <v>872</v>
      </c>
      <c r="D428" s="86">
        <v>4419749461</v>
      </c>
      <c r="E428" s="86">
        <v>425504099.82999998</v>
      </c>
      <c r="F428" s="86">
        <v>429622074.39999992</v>
      </c>
      <c r="G428" s="86">
        <v>410467984.87</v>
      </c>
    </row>
    <row r="429" spans="3:7">
      <c r="C429" s="95" t="s">
        <v>873</v>
      </c>
      <c r="D429" s="88">
        <v>2867197919</v>
      </c>
      <c r="E429" s="88">
        <v>281281114.24000001</v>
      </c>
      <c r="F429" s="88">
        <v>289949180.78999996</v>
      </c>
      <c r="G429" s="88">
        <v>271256296.82999998</v>
      </c>
    </row>
    <row r="430" spans="3:7">
      <c r="C430" s="87" t="s">
        <v>581</v>
      </c>
      <c r="D430" s="88">
        <v>1190215949</v>
      </c>
      <c r="E430" s="88">
        <v>136882146.00000003</v>
      </c>
      <c r="F430" s="88">
        <v>109322593.33999997</v>
      </c>
      <c r="G430" s="88">
        <v>114655435.60999997</v>
      </c>
    </row>
    <row r="431" spans="3:7">
      <c r="C431" s="87" t="s">
        <v>874</v>
      </c>
      <c r="D431" s="88">
        <v>97952516</v>
      </c>
      <c r="E431" s="88">
        <v>11592921.93</v>
      </c>
      <c r="F431" s="88">
        <v>9853053.0700000003</v>
      </c>
      <c r="G431" s="88">
        <v>9354053.9100000001</v>
      </c>
    </row>
    <row r="432" spans="3:7">
      <c r="C432" s="87" t="s">
        <v>875</v>
      </c>
      <c r="D432" s="88">
        <v>481417812</v>
      </c>
      <c r="E432" s="88">
        <v>43591286.239999995</v>
      </c>
      <c r="F432" s="88">
        <v>65551147.059999995</v>
      </c>
      <c r="G432" s="88">
        <v>45861919.989999995</v>
      </c>
    </row>
    <row r="433" spans="3:7">
      <c r="C433" s="87" t="s">
        <v>574</v>
      </c>
      <c r="D433" s="88">
        <v>323597532</v>
      </c>
      <c r="E433" s="88">
        <v>27730954.75</v>
      </c>
      <c r="F433" s="88">
        <v>43738582</v>
      </c>
      <c r="G433" s="88">
        <v>39901082</v>
      </c>
    </row>
    <row r="434" spans="3:7">
      <c r="C434" s="87" t="s">
        <v>583</v>
      </c>
      <c r="D434" s="88">
        <v>774014110</v>
      </c>
      <c r="E434" s="88">
        <v>61483805.32</v>
      </c>
      <c r="F434" s="88">
        <v>61483805.32</v>
      </c>
      <c r="G434" s="88">
        <v>61483805.32</v>
      </c>
    </row>
    <row r="435" spans="3:7">
      <c r="C435" s="95" t="s">
        <v>876</v>
      </c>
      <c r="D435" s="88">
        <v>122896746</v>
      </c>
      <c r="E435" s="88">
        <v>13432188.5</v>
      </c>
      <c r="F435" s="88">
        <v>13151747.57</v>
      </c>
      <c r="G435" s="88">
        <v>13184564.439999999</v>
      </c>
    </row>
    <row r="436" spans="3:7">
      <c r="C436" s="87" t="s">
        <v>875</v>
      </c>
      <c r="D436" s="88">
        <v>122896746</v>
      </c>
      <c r="E436" s="88">
        <v>13432188.5</v>
      </c>
      <c r="F436" s="88">
        <v>13151747.57</v>
      </c>
      <c r="G436" s="88">
        <v>13184564.439999999</v>
      </c>
    </row>
    <row r="437" spans="3:7">
      <c r="C437" s="95" t="s">
        <v>877</v>
      </c>
      <c r="D437" s="88">
        <v>256323501</v>
      </c>
      <c r="E437" s="88">
        <v>15484192.07</v>
      </c>
      <c r="F437" s="88">
        <v>12628378.089999998</v>
      </c>
      <c r="G437" s="88">
        <v>12070504.619999997</v>
      </c>
    </row>
    <row r="438" spans="3:7">
      <c r="C438" s="87" t="s">
        <v>878</v>
      </c>
      <c r="D438" s="88">
        <v>256323501</v>
      </c>
      <c r="E438" s="88">
        <v>15484192.07</v>
      </c>
      <c r="F438" s="88">
        <v>12628378.089999998</v>
      </c>
      <c r="G438" s="88">
        <v>12070504.619999997</v>
      </c>
    </row>
    <row r="439" spans="3:7">
      <c r="C439" s="95" t="s">
        <v>879</v>
      </c>
      <c r="D439" s="88">
        <v>784531304</v>
      </c>
      <c r="E439" s="88">
        <v>92017835.249999985</v>
      </c>
      <c r="F439" s="88">
        <v>88362366.459999993</v>
      </c>
      <c r="G439" s="88">
        <v>87999046.090000004</v>
      </c>
    </row>
    <row r="440" spans="3:7">
      <c r="C440" s="87" t="s">
        <v>875</v>
      </c>
      <c r="D440" s="88">
        <v>784531304</v>
      </c>
      <c r="E440" s="88">
        <v>92017835.249999985</v>
      </c>
      <c r="F440" s="88">
        <v>88362366.459999993</v>
      </c>
      <c r="G440" s="88">
        <v>87999046.090000004</v>
      </c>
    </row>
    <row r="441" spans="3:7">
      <c r="C441" s="95" t="s">
        <v>880</v>
      </c>
      <c r="D441" s="88">
        <v>388799991</v>
      </c>
      <c r="E441" s="88">
        <v>23288769.77</v>
      </c>
      <c r="F441" s="88">
        <v>25530401.489999998</v>
      </c>
      <c r="G441" s="88">
        <v>25957572.889999997</v>
      </c>
    </row>
    <row r="442" spans="3:7">
      <c r="C442" s="87" t="s">
        <v>878</v>
      </c>
      <c r="D442" s="88">
        <v>388799991</v>
      </c>
      <c r="E442" s="88">
        <v>23288769.77</v>
      </c>
      <c r="F442" s="88">
        <v>25530401.489999998</v>
      </c>
      <c r="G442" s="88">
        <v>25957572.889999997</v>
      </c>
    </row>
    <row r="443" spans="3:7">
      <c r="C443" s="107" t="s">
        <v>881</v>
      </c>
      <c r="D443" s="108">
        <v>758355375</v>
      </c>
      <c r="E443" s="108">
        <v>6169983.1500000004</v>
      </c>
      <c r="F443" s="108">
        <v>54613674.899999991</v>
      </c>
      <c r="G443" s="108">
        <v>60654891.459999986</v>
      </c>
    </row>
    <row r="444" spans="3:7">
      <c r="C444" s="85" t="s">
        <v>882</v>
      </c>
      <c r="D444" s="86">
        <v>758355375</v>
      </c>
      <c r="E444" s="86">
        <v>6169983.1500000004</v>
      </c>
      <c r="F444" s="86">
        <v>54613674.899999991</v>
      </c>
      <c r="G444" s="86">
        <v>60654891.459999986</v>
      </c>
    </row>
    <row r="445" spans="3:7">
      <c r="C445" s="95" t="s">
        <v>883</v>
      </c>
      <c r="D445" s="88">
        <v>758355375</v>
      </c>
      <c r="E445" s="88">
        <v>6169983.1500000004</v>
      </c>
      <c r="F445" s="88">
        <v>54613674.899999991</v>
      </c>
      <c r="G445" s="88">
        <v>60654891.459999986</v>
      </c>
    </row>
    <row r="446" spans="3:7">
      <c r="C446" s="87" t="s">
        <v>884</v>
      </c>
      <c r="D446" s="88">
        <v>747155375</v>
      </c>
      <c r="E446" s="88">
        <v>4993316.5000000009</v>
      </c>
      <c r="F446" s="88">
        <v>53437008.249999993</v>
      </c>
      <c r="G446" s="88">
        <v>59586558.159999989</v>
      </c>
    </row>
    <row r="447" spans="3:7">
      <c r="C447" s="87" t="s">
        <v>574</v>
      </c>
      <c r="D447" s="88">
        <v>11200000</v>
      </c>
      <c r="E447" s="88">
        <v>1176666.6499999999</v>
      </c>
      <c r="F447" s="88">
        <v>1176666.6499999999</v>
      </c>
      <c r="G447" s="88">
        <v>1068333.3</v>
      </c>
    </row>
    <row r="448" spans="3:7">
      <c r="C448" s="107" t="s">
        <v>885</v>
      </c>
      <c r="D448" s="108">
        <v>16250725153</v>
      </c>
      <c r="E448" s="108">
        <v>537789994.06999993</v>
      </c>
      <c r="F448" s="108">
        <v>867118562.05000007</v>
      </c>
      <c r="G448" s="108">
        <v>1033061135.6</v>
      </c>
    </row>
    <row r="449" spans="3:7">
      <c r="C449" s="85" t="s">
        <v>886</v>
      </c>
      <c r="D449" s="86">
        <v>16250725153</v>
      </c>
      <c r="E449" s="86">
        <v>537789994.06999993</v>
      </c>
      <c r="F449" s="86">
        <v>867118562.05000007</v>
      </c>
      <c r="G449" s="86">
        <v>1033061135.6</v>
      </c>
    </row>
    <row r="450" spans="3:7">
      <c r="C450" s="95" t="s">
        <v>887</v>
      </c>
      <c r="D450" s="88">
        <v>15097225153</v>
      </c>
      <c r="E450" s="88">
        <v>442275894.76999998</v>
      </c>
      <c r="F450" s="88">
        <v>820584490.70000005</v>
      </c>
      <c r="G450" s="88">
        <v>986310043.99000001</v>
      </c>
    </row>
    <row r="451" spans="3:7">
      <c r="C451" s="87" t="s">
        <v>581</v>
      </c>
      <c r="D451" s="88">
        <v>1862020884</v>
      </c>
      <c r="E451" s="88">
        <v>102057154.24999999</v>
      </c>
      <c r="F451" s="88">
        <v>174552201.37000003</v>
      </c>
      <c r="G451" s="88">
        <v>184707799.53999996</v>
      </c>
    </row>
    <row r="452" spans="3:7">
      <c r="C452" s="87" t="s">
        <v>888</v>
      </c>
      <c r="D452" s="88">
        <v>185888680</v>
      </c>
      <c r="E452" s="88">
        <v>8682308.4299999978</v>
      </c>
      <c r="F452" s="88">
        <v>11595048</v>
      </c>
      <c r="G452" s="88">
        <v>20843617.75</v>
      </c>
    </row>
    <row r="453" spans="3:7">
      <c r="C453" s="87" t="s">
        <v>889</v>
      </c>
      <c r="D453" s="88">
        <v>929813753</v>
      </c>
      <c r="E453" s="88">
        <v>23162358.129999999</v>
      </c>
      <c r="F453" s="88">
        <v>100811457.63999999</v>
      </c>
      <c r="G453" s="88">
        <v>102023656.09000002</v>
      </c>
    </row>
    <row r="454" spans="3:7">
      <c r="C454" s="87" t="s">
        <v>890</v>
      </c>
      <c r="D454" s="88">
        <v>1591853136</v>
      </c>
      <c r="E454" s="88">
        <v>42637933.340000004</v>
      </c>
      <c r="F454" s="88">
        <v>62920477.610000007</v>
      </c>
      <c r="G454" s="88">
        <v>60291891.979999997</v>
      </c>
    </row>
    <row r="455" spans="3:7">
      <c r="C455" s="87" t="s">
        <v>891</v>
      </c>
      <c r="D455" s="88">
        <v>756459410</v>
      </c>
      <c r="E455" s="88">
        <v>28957882.600000001</v>
      </c>
      <c r="F455" s="88">
        <v>60808947.660000011</v>
      </c>
      <c r="G455" s="88">
        <v>86553189.680000007</v>
      </c>
    </row>
    <row r="456" spans="3:7">
      <c r="C456" s="87" t="s">
        <v>892</v>
      </c>
      <c r="D456" s="88">
        <v>164994036</v>
      </c>
      <c r="E456" s="88">
        <v>5709108.1899999995</v>
      </c>
      <c r="F456" s="88">
        <v>9730367.5799999963</v>
      </c>
      <c r="G456" s="88">
        <v>10116842.729999999</v>
      </c>
    </row>
    <row r="457" spans="3:7">
      <c r="C457" s="87" t="s">
        <v>893</v>
      </c>
      <c r="D457" s="88">
        <v>1296227462</v>
      </c>
      <c r="E457" s="88">
        <v>11764189.43</v>
      </c>
      <c r="F457" s="88">
        <v>15614638.109999999</v>
      </c>
      <c r="G457" s="88">
        <v>32137725.490000002</v>
      </c>
    </row>
    <row r="458" spans="3:7">
      <c r="C458" s="87" t="s">
        <v>894</v>
      </c>
      <c r="D458" s="88">
        <v>222794927</v>
      </c>
      <c r="E458" s="88">
        <v>7791841.8300000001</v>
      </c>
      <c r="F458" s="88">
        <v>18212033.030000001</v>
      </c>
      <c r="G458" s="88">
        <v>36745548.969999999</v>
      </c>
    </row>
    <row r="459" spans="3:7">
      <c r="C459" s="87" t="s">
        <v>574</v>
      </c>
      <c r="D459" s="88">
        <v>552487223</v>
      </c>
      <c r="E459" s="88">
        <v>26120238.68</v>
      </c>
      <c r="F459" s="88">
        <v>41181214.629999995</v>
      </c>
      <c r="G459" s="88">
        <v>51081947.740000002</v>
      </c>
    </row>
    <row r="460" spans="3:7">
      <c r="C460" s="87" t="s">
        <v>583</v>
      </c>
      <c r="D460" s="88">
        <v>7534685642</v>
      </c>
      <c r="E460" s="88">
        <v>185392879.88999999</v>
      </c>
      <c r="F460" s="88">
        <v>325158105.07000005</v>
      </c>
      <c r="G460" s="88">
        <v>401807824.02000004</v>
      </c>
    </row>
    <row r="461" spans="3:7">
      <c r="C461" s="95" t="s">
        <v>895</v>
      </c>
      <c r="D461" s="88">
        <v>1153500000</v>
      </c>
      <c r="E461" s="88">
        <v>95514099.299999937</v>
      </c>
      <c r="F461" s="88">
        <v>46534071.350000016</v>
      </c>
      <c r="G461" s="88">
        <v>46751091.609999992</v>
      </c>
    </row>
    <row r="462" spans="3:7">
      <c r="C462" s="87" t="s">
        <v>891</v>
      </c>
      <c r="D462" s="88">
        <v>1153500000</v>
      </c>
      <c r="E462" s="88">
        <v>95514099.299999937</v>
      </c>
      <c r="F462" s="88">
        <v>46534071.350000016</v>
      </c>
      <c r="G462" s="88">
        <v>46751091.609999992</v>
      </c>
    </row>
    <row r="463" spans="3:7">
      <c r="C463" s="107" t="s">
        <v>896</v>
      </c>
      <c r="D463" s="108">
        <v>23276233658</v>
      </c>
      <c r="E463" s="108">
        <v>1617134555.6000001</v>
      </c>
      <c r="F463" s="108">
        <v>1746636778.45</v>
      </c>
      <c r="G463" s="108">
        <v>1772533175.73</v>
      </c>
    </row>
    <row r="464" spans="3:7">
      <c r="C464" s="85" t="s">
        <v>897</v>
      </c>
      <c r="D464" s="86">
        <v>23276233658</v>
      </c>
      <c r="E464" s="86">
        <v>1617134555.6000001</v>
      </c>
      <c r="F464" s="86">
        <v>1746636778.45</v>
      </c>
      <c r="G464" s="86">
        <v>1772533175.73</v>
      </c>
    </row>
    <row r="465" spans="3:7">
      <c r="C465" s="95" t="s">
        <v>898</v>
      </c>
      <c r="D465" s="88">
        <v>20782483558</v>
      </c>
      <c r="E465" s="88">
        <v>1435954539.6800001</v>
      </c>
      <c r="F465" s="88">
        <v>1479749351.7</v>
      </c>
      <c r="G465" s="88">
        <v>1468104587.0900002</v>
      </c>
    </row>
    <row r="466" spans="3:7">
      <c r="C466" s="87" t="s">
        <v>581</v>
      </c>
      <c r="D466" s="88">
        <v>661130789</v>
      </c>
      <c r="E466" s="88">
        <v>34987089.960000001</v>
      </c>
      <c r="F466" s="88">
        <v>52594535.710000008</v>
      </c>
      <c r="G466" s="88">
        <v>51170258.350000001</v>
      </c>
    </row>
    <row r="467" spans="3:7">
      <c r="C467" s="87" t="s">
        <v>899</v>
      </c>
      <c r="D467" s="88">
        <v>3009767562</v>
      </c>
      <c r="E467" s="88">
        <v>55648577.530000016</v>
      </c>
      <c r="F467" s="88">
        <v>79636943.799999982</v>
      </c>
      <c r="G467" s="88">
        <v>76111905.739999995</v>
      </c>
    </row>
    <row r="468" spans="3:7">
      <c r="C468" s="87" t="s">
        <v>900</v>
      </c>
      <c r="D468" s="88">
        <v>416249161</v>
      </c>
      <c r="E468" s="88">
        <v>16801561.18</v>
      </c>
      <c r="F468" s="88">
        <v>19000561.18</v>
      </c>
      <c r="G468" s="88">
        <v>17507529.32</v>
      </c>
    </row>
    <row r="469" spans="3:7">
      <c r="C469" s="87" t="s">
        <v>574</v>
      </c>
      <c r="D469" s="88">
        <v>1069369507</v>
      </c>
      <c r="E469" s="88">
        <v>110543471.3</v>
      </c>
      <c r="F469" s="88">
        <v>110543471.3</v>
      </c>
      <c r="G469" s="88">
        <v>105341053.97000001</v>
      </c>
    </row>
    <row r="470" spans="3:7">
      <c r="C470" s="87" t="s">
        <v>583</v>
      </c>
      <c r="D470" s="88">
        <v>15625966539</v>
      </c>
      <c r="E470" s="88">
        <v>1217973839.71</v>
      </c>
      <c r="F470" s="88">
        <v>1217973839.71</v>
      </c>
      <c r="G470" s="88">
        <v>1217973839.71</v>
      </c>
    </row>
    <row r="471" spans="3:7">
      <c r="C471" s="95" t="s">
        <v>901</v>
      </c>
      <c r="D471" s="88">
        <v>1223200000</v>
      </c>
      <c r="E471" s="88">
        <v>95319024.150000006</v>
      </c>
      <c r="F471" s="88">
        <v>81305299.74000001</v>
      </c>
      <c r="G471" s="88">
        <v>121712967.84000002</v>
      </c>
    </row>
    <row r="472" spans="3:7">
      <c r="C472" s="87" t="s">
        <v>900</v>
      </c>
      <c r="D472" s="88">
        <v>1223200000</v>
      </c>
      <c r="E472" s="88">
        <v>95319024.150000006</v>
      </c>
      <c r="F472" s="88">
        <v>81305299.74000001</v>
      </c>
      <c r="G472" s="88">
        <v>121712967.84000002</v>
      </c>
    </row>
    <row r="473" spans="3:7">
      <c r="C473" s="95" t="s">
        <v>902</v>
      </c>
      <c r="D473" s="88">
        <v>1270550100</v>
      </c>
      <c r="E473" s="88">
        <v>85860991.769999996</v>
      </c>
      <c r="F473" s="88">
        <v>185582127.00999999</v>
      </c>
      <c r="G473" s="88">
        <v>182715620.80000001</v>
      </c>
    </row>
    <row r="474" spans="3:7">
      <c r="C474" s="87" t="s">
        <v>899</v>
      </c>
      <c r="D474" s="88">
        <v>1270550100</v>
      </c>
      <c r="E474" s="88">
        <v>85860991.769999996</v>
      </c>
      <c r="F474" s="88">
        <v>185582127.00999999</v>
      </c>
      <c r="G474" s="88">
        <v>182715620.80000001</v>
      </c>
    </row>
    <row r="475" spans="3:7">
      <c r="C475" s="107" t="s">
        <v>903</v>
      </c>
      <c r="D475" s="108">
        <v>2886533263</v>
      </c>
      <c r="E475" s="108">
        <v>118588856.40999998</v>
      </c>
      <c r="F475" s="108">
        <v>213264409.38999996</v>
      </c>
      <c r="G475" s="108">
        <v>223756148.07999998</v>
      </c>
    </row>
    <row r="476" spans="3:7">
      <c r="C476" s="85" t="s">
        <v>904</v>
      </c>
      <c r="D476" s="86">
        <v>2886533263</v>
      </c>
      <c r="E476" s="86">
        <v>118588856.40999998</v>
      </c>
      <c r="F476" s="86">
        <v>213264409.38999996</v>
      </c>
      <c r="G476" s="86">
        <v>223756148.07999998</v>
      </c>
    </row>
    <row r="477" spans="3:7">
      <c r="C477" s="95" t="s">
        <v>905</v>
      </c>
      <c r="D477" s="88">
        <v>1185569701</v>
      </c>
      <c r="E477" s="88">
        <v>29174504.589999996</v>
      </c>
      <c r="F477" s="88">
        <v>74492021.600000009</v>
      </c>
      <c r="G477" s="88">
        <v>77215899.710000008</v>
      </c>
    </row>
    <row r="478" spans="3:7">
      <c r="C478" s="87" t="s">
        <v>581</v>
      </c>
      <c r="D478" s="88">
        <v>802428569</v>
      </c>
      <c r="E478" s="88">
        <v>20492689.369999997</v>
      </c>
      <c r="F478" s="88">
        <v>45348148.000000007</v>
      </c>
      <c r="G478" s="88">
        <v>48276819.320000008</v>
      </c>
    </row>
    <row r="479" spans="3:7">
      <c r="C479" s="87" t="s">
        <v>906</v>
      </c>
      <c r="D479" s="88">
        <v>365641132</v>
      </c>
      <c r="E479" s="88">
        <v>8506115.2200000007</v>
      </c>
      <c r="F479" s="88">
        <v>28968173.600000001</v>
      </c>
      <c r="G479" s="88">
        <v>28386797.829999998</v>
      </c>
    </row>
    <row r="480" spans="3:7">
      <c r="C480" s="87" t="s">
        <v>574</v>
      </c>
      <c r="D480" s="88">
        <v>17500000</v>
      </c>
      <c r="E480" s="88">
        <v>175700</v>
      </c>
      <c r="F480" s="88">
        <v>175700</v>
      </c>
      <c r="G480" s="88">
        <v>552282.56000000006</v>
      </c>
    </row>
    <row r="481" spans="3:7">
      <c r="C481" s="95" t="s">
        <v>907</v>
      </c>
      <c r="D481" s="88">
        <v>284034002</v>
      </c>
      <c r="E481" s="88">
        <v>4675378.5199999996</v>
      </c>
      <c r="F481" s="88">
        <v>23149634.689999998</v>
      </c>
      <c r="G481" s="88">
        <v>22490411.479999997</v>
      </c>
    </row>
    <row r="482" spans="3:7">
      <c r="C482" s="87" t="s">
        <v>908</v>
      </c>
      <c r="D482" s="88">
        <v>284034002</v>
      </c>
      <c r="E482" s="88">
        <v>4675378.5199999996</v>
      </c>
      <c r="F482" s="88">
        <v>23149634.689999998</v>
      </c>
      <c r="G482" s="88">
        <v>22490411.479999997</v>
      </c>
    </row>
    <row r="483" spans="3:7">
      <c r="C483" s="95" t="s">
        <v>909</v>
      </c>
      <c r="D483" s="88">
        <v>1416929560</v>
      </c>
      <c r="E483" s="88">
        <v>84738973.299999982</v>
      </c>
      <c r="F483" s="88">
        <v>115622753.09999995</v>
      </c>
      <c r="G483" s="88">
        <v>124049836.88999999</v>
      </c>
    </row>
    <row r="484" spans="3:7">
      <c r="C484" s="87" t="s">
        <v>910</v>
      </c>
      <c r="D484" s="88">
        <v>1416929560</v>
      </c>
      <c r="E484" s="88">
        <v>84738973.299999982</v>
      </c>
      <c r="F484" s="88">
        <v>115622753.09999995</v>
      </c>
      <c r="G484" s="88">
        <v>124049836.88999999</v>
      </c>
    </row>
    <row r="485" spans="3:7">
      <c r="C485" s="107" t="s">
        <v>911</v>
      </c>
      <c r="D485" s="108">
        <v>10596192158</v>
      </c>
      <c r="E485" s="108">
        <v>25497527.57</v>
      </c>
      <c r="F485" s="108">
        <v>213207742.15000004</v>
      </c>
      <c r="G485" s="108">
        <v>254888441.06</v>
      </c>
    </row>
    <row r="486" spans="3:7">
      <c r="C486" s="85" t="s">
        <v>912</v>
      </c>
      <c r="D486" s="86">
        <v>10596192158</v>
      </c>
      <c r="E486" s="86">
        <v>25497527.57</v>
      </c>
      <c r="F486" s="86">
        <v>213207742.15000004</v>
      </c>
      <c r="G486" s="86">
        <v>254888441.06</v>
      </c>
    </row>
    <row r="487" spans="3:7">
      <c r="C487" s="95" t="s">
        <v>913</v>
      </c>
      <c r="D487" s="88">
        <v>10405175256</v>
      </c>
      <c r="E487" s="88">
        <v>23726724.370000001</v>
      </c>
      <c r="F487" s="88">
        <v>189943167.40000004</v>
      </c>
      <c r="G487" s="88">
        <v>232699147.13999999</v>
      </c>
    </row>
    <row r="488" spans="3:7">
      <c r="C488" s="87" t="s">
        <v>581</v>
      </c>
      <c r="D488" s="88">
        <v>1958848981</v>
      </c>
      <c r="E488" s="88">
        <v>33868768.730000004</v>
      </c>
      <c r="F488" s="88">
        <v>148159152.42000005</v>
      </c>
      <c r="G488" s="88">
        <v>155564136.38</v>
      </c>
    </row>
    <row r="489" spans="3:7">
      <c r="C489" s="87" t="s">
        <v>914</v>
      </c>
      <c r="D489" s="88">
        <v>202633357</v>
      </c>
      <c r="E489" s="88">
        <v>16982630.16</v>
      </c>
      <c r="F489" s="88">
        <v>25000707.48</v>
      </c>
      <c r="G489" s="88">
        <v>14126815.82</v>
      </c>
    </row>
    <row r="490" spans="3:7">
      <c r="C490" s="87" t="s">
        <v>915</v>
      </c>
      <c r="D490" s="88">
        <v>3188346853</v>
      </c>
      <c r="E490" s="88">
        <v>-23663973.59</v>
      </c>
      <c r="F490" s="88">
        <v>8032591.5</v>
      </c>
      <c r="G490" s="88">
        <v>12537956.420000002</v>
      </c>
    </row>
    <row r="491" spans="3:7">
      <c r="C491" s="87" t="s">
        <v>916</v>
      </c>
      <c r="D491" s="88">
        <v>34007698</v>
      </c>
      <c r="E491" s="88">
        <v>-3460700.93</v>
      </c>
      <c r="F491" s="88">
        <v>989218.45</v>
      </c>
      <c r="G491" s="88">
        <v>989218.45</v>
      </c>
    </row>
    <row r="492" spans="3:7">
      <c r="C492" s="87" t="s">
        <v>574</v>
      </c>
      <c r="D492" s="88">
        <v>563338367</v>
      </c>
      <c r="E492" s="88">
        <v>0</v>
      </c>
      <c r="F492" s="88">
        <v>1607651.4</v>
      </c>
      <c r="G492" s="88">
        <v>43327173.919999994</v>
      </c>
    </row>
    <row r="493" spans="3:7">
      <c r="C493" s="87" t="s">
        <v>583</v>
      </c>
      <c r="D493" s="88">
        <v>4458000000</v>
      </c>
      <c r="E493" s="88">
        <v>0</v>
      </c>
      <c r="F493" s="88">
        <v>6153846.1500000004</v>
      </c>
      <c r="G493" s="88">
        <v>6153846.1500000004</v>
      </c>
    </row>
    <row r="494" spans="3:7">
      <c r="C494" s="95" t="s">
        <v>917</v>
      </c>
      <c r="D494" s="88">
        <v>191016902</v>
      </c>
      <c r="E494" s="88">
        <v>1770803.2</v>
      </c>
      <c r="F494" s="88">
        <v>23264574.750000004</v>
      </c>
      <c r="G494" s="88">
        <v>22189293.920000002</v>
      </c>
    </row>
    <row r="495" spans="3:7">
      <c r="C495" s="87" t="s">
        <v>914</v>
      </c>
      <c r="D495" s="88">
        <v>191016902</v>
      </c>
      <c r="E495" s="88">
        <v>1770803.2</v>
      </c>
      <c r="F495" s="88">
        <v>23264574.750000004</v>
      </c>
      <c r="G495" s="88">
        <v>22189293.920000002</v>
      </c>
    </row>
    <row r="496" spans="3:7">
      <c r="C496" s="107" t="s">
        <v>918</v>
      </c>
      <c r="D496" s="108">
        <v>25212748733</v>
      </c>
      <c r="E496" s="108">
        <v>2439919106.9000001</v>
      </c>
      <c r="F496" s="108">
        <v>1188878776.0500002</v>
      </c>
      <c r="G496" s="108">
        <v>1607461888.6900001</v>
      </c>
    </row>
    <row r="497" spans="3:7">
      <c r="C497" s="85" t="s">
        <v>919</v>
      </c>
      <c r="D497" s="86">
        <v>25212748733</v>
      </c>
      <c r="E497" s="86">
        <v>2439919106.9000001</v>
      </c>
      <c r="F497" s="86">
        <v>1188878776.0500002</v>
      </c>
      <c r="G497" s="86">
        <v>1607461888.6900001</v>
      </c>
    </row>
    <row r="498" spans="3:7">
      <c r="C498" s="95" t="s">
        <v>920</v>
      </c>
      <c r="D498" s="88">
        <v>25212748733</v>
      </c>
      <c r="E498" s="88">
        <v>2439919106.9000001</v>
      </c>
      <c r="F498" s="88">
        <v>1188878776.0500002</v>
      </c>
      <c r="G498" s="88">
        <v>1607461888.6900001</v>
      </c>
    </row>
    <row r="499" spans="3:7">
      <c r="C499" s="87" t="s">
        <v>581</v>
      </c>
      <c r="D499" s="88">
        <v>8712878829</v>
      </c>
      <c r="E499" s="88">
        <v>121780980.73000002</v>
      </c>
      <c r="F499" s="88">
        <v>289064924.76999998</v>
      </c>
      <c r="G499" s="88">
        <v>296215509.1500001</v>
      </c>
    </row>
    <row r="500" spans="3:7">
      <c r="C500" s="87" t="s">
        <v>921</v>
      </c>
      <c r="D500" s="88">
        <v>3837773450</v>
      </c>
      <c r="E500" s="88">
        <v>991337900.44000006</v>
      </c>
      <c r="F500" s="88">
        <v>228843217.06999999</v>
      </c>
      <c r="G500" s="88">
        <v>63937845.710000001</v>
      </c>
    </row>
    <row r="501" spans="3:7">
      <c r="C501" s="87" t="s">
        <v>922</v>
      </c>
      <c r="D501" s="88">
        <v>12594653454</v>
      </c>
      <c r="E501" s="88">
        <v>1312328725.73</v>
      </c>
      <c r="F501" s="88">
        <v>656499134.21000016</v>
      </c>
      <c r="G501" s="88">
        <v>1244072783.8299999</v>
      </c>
    </row>
    <row r="502" spans="3:7">
      <c r="C502" s="87" t="s">
        <v>574</v>
      </c>
      <c r="D502" s="88">
        <v>62443000</v>
      </c>
      <c r="E502" s="88">
        <v>14471500</v>
      </c>
      <c r="F502" s="88">
        <v>14471500</v>
      </c>
      <c r="G502" s="88">
        <v>3235750</v>
      </c>
    </row>
    <row r="503" spans="3:7">
      <c r="C503" s="87" t="s">
        <v>583</v>
      </c>
      <c r="D503" s="88">
        <v>5000000</v>
      </c>
      <c r="E503" s="88"/>
      <c r="F503" s="88"/>
      <c r="G503" s="88"/>
    </row>
    <row r="504" spans="3:7">
      <c r="C504" s="107" t="s">
        <v>923</v>
      </c>
      <c r="D504" s="108">
        <v>4175726215</v>
      </c>
      <c r="E504" s="108">
        <v>16363832.879999992</v>
      </c>
      <c r="F504" s="108">
        <v>15904999.319999993</v>
      </c>
      <c r="G504" s="108">
        <v>18183398.559999995</v>
      </c>
    </row>
    <row r="505" spans="3:7">
      <c r="C505" s="85" t="s">
        <v>924</v>
      </c>
      <c r="D505" s="86">
        <v>4175726215</v>
      </c>
      <c r="E505" s="86">
        <v>16363832.879999992</v>
      </c>
      <c r="F505" s="86">
        <v>15904999.319999993</v>
      </c>
      <c r="G505" s="86">
        <v>18183398.559999995</v>
      </c>
    </row>
    <row r="506" spans="3:7">
      <c r="C506" s="95" t="s">
        <v>925</v>
      </c>
      <c r="D506" s="88">
        <v>4175726215</v>
      </c>
      <c r="E506" s="88">
        <v>16363832.879999992</v>
      </c>
      <c r="F506" s="88">
        <v>15904999.319999993</v>
      </c>
      <c r="G506" s="88">
        <v>18183398.559999995</v>
      </c>
    </row>
    <row r="507" spans="3:7">
      <c r="C507" s="87" t="s">
        <v>581</v>
      </c>
      <c r="D507" s="88">
        <v>1190087657</v>
      </c>
      <c r="E507" s="88">
        <v>1562736.2</v>
      </c>
      <c r="F507" s="88">
        <v>1206886.2</v>
      </c>
      <c r="G507" s="88">
        <v>2054410.6</v>
      </c>
    </row>
    <row r="508" spans="3:7">
      <c r="C508" s="87" t="s">
        <v>926</v>
      </c>
      <c r="D508" s="88">
        <v>181842030</v>
      </c>
      <c r="E508" s="88">
        <v>14801096.679999992</v>
      </c>
      <c r="F508" s="88">
        <v>14698113.119999994</v>
      </c>
      <c r="G508" s="88">
        <v>16128987.959999995</v>
      </c>
    </row>
    <row r="509" spans="3:7">
      <c r="C509" s="87" t="s">
        <v>583</v>
      </c>
      <c r="D509" s="88">
        <v>2803796528</v>
      </c>
      <c r="E509" s="88"/>
      <c r="F509" s="88"/>
      <c r="G509" s="88"/>
    </row>
    <row r="510" spans="3:7">
      <c r="C510" s="107" t="s">
        <v>927</v>
      </c>
      <c r="D510" s="108">
        <v>12921593863</v>
      </c>
      <c r="E510" s="108">
        <v>1092677182</v>
      </c>
      <c r="F510" s="108">
        <v>1092677182</v>
      </c>
      <c r="G510" s="108">
        <v>1092677182</v>
      </c>
    </row>
    <row r="511" spans="3:7">
      <c r="C511" s="85" t="s">
        <v>928</v>
      </c>
      <c r="D511" s="86">
        <v>12921593863</v>
      </c>
      <c r="E511" s="86">
        <v>1092677182</v>
      </c>
      <c r="F511" s="86">
        <v>1092677182</v>
      </c>
      <c r="G511" s="86">
        <v>1092677182</v>
      </c>
    </row>
    <row r="512" spans="3:7">
      <c r="C512" s="95" t="s">
        <v>929</v>
      </c>
      <c r="D512" s="88">
        <v>12921593863</v>
      </c>
      <c r="E512" s="88">
        <v>1092677182</v>
      </c>
      <c r="F512" s="88">
        <v>1092677182</v>
      </c>
      <c r="G512" s="88">
        <v>1092677182</v>
      </c>
    </row>
    <row r="513" spans="3:7">
      <c r="C513" s="87" t="s">
        <v>930</v>
      </c>
      <c r="D513" s="88">
        <v>12537959903</v>
      </c>
      <c r="E513" s="88">
        <v>1061444980</v>
      </c>
      <c r="F513" s="88">
        <v>1061444980</v>
      </c>
      <c r="G513" s="88">
        <v>1061444980</v>
      </c>
    </row>
    <row r="514" spans="3:7">
      <c r="C514" s="87" t="s">
        <v>574</v>
      </c>
      <c r="D514" s="88">
        <v>383633960</v>
      </c>
      <c r="E514" s="88">
        <v>31232202</v>
      </c>
      <c r="F514" s="88">
        <v>31232202</v>
      </c>
      <c r="G514" s="88">
        <v>31232202</v>
      </c>
    </row>
    <row r="515" spans="3:7">
      <c r="C515" s="107" t="s">
        <v>931</v>
      </c>
      <c r="D515" s="108">
        <v>10870891737</v>
      </c>
      <c r="E515" s="108">
        <v>905907631</v>
      </c>
      <c r="F515" s="108">
        <v>905907631</v>
      </c>
      <c r="G515" s="108">
        <v>905907631</v>
      </c>
    </row>
    <row r="516" spans="3:7">
      <c r="C516" s="85" t="s">
        <v>932</v>
      </c>
      <c r="D516" s="86">
        <v>10870891737</v>
      </c>
      <c r="E516" s="86">
        <v>905907631</v>
      </c>
      <c r="F516" s="86">
        <v>905907631</v>
      </c>
      <c r="G516" s="86">
        <v>905907631</v>
      </c>
    </row>
    <row r="517" spans="3:7">
      <c r="C517" s="95" t="s">
        <v>933</v>
      </c>
      <c r="D517" s="88">
        <v>10870891737</v>
      </c>
      <c r="E517" s="88">
        <v>905907631</v>
      </c>
      <c r="F517" s="88">
        <v>905907631</v>
      </c>
      <c r="G517" s="88">
        <v>905907631</v>
      </c>
    </row>
    <row r="518" spans="3:7">
      <c r="C518" s="87" t="s">
        <v>581</v>
      </c>
      <c r="D518" s="88">
        <v>3109864137</v>
      </c>
      <c r="E518" s="88">
        <v>259155359</v>
      </c>
      <c r="F518" s="88">
        <v>259155359</v>
      </c>
      <c r="G518" s="88">
        <v>259155359</v>
      </c>
    </row>
    <row r="519" spans="3:7">
      <c r="C519" s="87" t="s">
        <v>934</v>
      </c>
      <c r="D519" s="88">
        <v>1239945600</v>
      </c>
      <c r="E519" s="88">
        <v>103328786</v>
      </c>
      <c r="F519" s="88">
        <v>103328786</v>
      </c>
      <c r="G519" s="88">
        <v>103328786</v>
      </c>
    </row>
    <row r="520" spans="3:7">
      <c r="C520" s="87" t="s">
        <v>935</v>
      </c>
      <c r="D520" s="88">
        <v>4899731800</v>
      </c>
      <c r="E520" s="88">
        <v>408310970</v>
      </c>
      <c r="F520" s="88">
        <v>408310970</v>
      </c>
      <c r="G520" s="88">
        <v>408310970</v>
      </c>
    </row>
    <row r="521" spans="3:7">
      <c r="C521" s="87" t="s">
        <v>574</v>
      </c>
      <c r="D521" s="88">
        <v>1621350200</v>
      </c>
      <c r="E521" s="88">
        <v>135112516</v>
      </c>
      <c r="F521" s="88">
        <v>135112516</v>
      </c>
      <c r="G521" s="88">
        <v>135112516</v>
      </c>
    </row>
    <row r="522" spans="3:7">
      <c r="C522" s="107" t="s">
        <v>936</v>
      </c>
      <c r="D522" s="108">
        <v>1524248087</v>
      </c>
      <c r="E522" s="108">
        <v>127020660.99999996</v>
      </c>
      <c r="F522" s="108">
        <v>127020660.99999996</v>
      </c>
      <c r="G522" s="108">
        <v>127020660.99999996</v>
      </c>
    </row>
    <row r="523" spans="3:7">
      <c r="C523" s="85" t="s">
        <v>937</v>
      </c>
      <c r="D523" s="86">
        <v>1524248087</v>
      </c>
      <c r="E523" s="86">
        <v>127020660.99999996</v>
      </c>
      <c r="F523" s="86">
        <v>127020660.99999996</v>
      </c>
      <c r="G523" s="86">
        <v>127020660.99999996</v>
      </c>
    </row>
    <row r="524" spans="3:7">
      <c r="C524" s="95" t="s">
        <v>938</v>
      </c>
      <c r="D524" s="88">
        <v>1524248087</v>
      </c>
      <c r="E524" s="88">
        <v>127020660.99999996</v>
      </c>
      <c r="F524" s="88">
        <v>127020660.99999996</v>
      </c>
      <c r="G524" s="88">
        <v>127020660.99999996</v>
      </c>
    </row>
    <row r="525" spans="3:7">
      <c r="C525" s="87" t="s">
        <v>939</v>
      </c>
      <c r="D525" s="88">
        <v>1521878287</v>
      </c>
      <c r="E525" s="88">
        <v>127020660.99999996</v>
      </c>
      <c r="F525" s="88">
        <v>127020660.99999996</v>
      </c>
      <c r="G525" s="88">
        <v>127020660.99999996</v>
      </c>
    </row>
    <row r="526" spans="3:7">
      <c r="C526" s="87" t="s">
        <v>574</v>
      </c>
      <c r="D526" s="88">
        <v>2369800</v>
      </c>
      <c r="E526" s="88"/>
      <c r="F526" s="88"/>
      <c r="G526" s="88"/>
    </row>
    <row r="527" spans="3:7">
      <c r="C527" s="107" t="s">
        <v>940</v>
      </c>
      <c r="D527" s="108">
        <v>1975371875</v>
      </c>
      <c r="E527" s="108">
        <v>164614308</v>
      </c>
      <c r="F527" s="108">
        <v>164614308</v>
      </c>
      <c r="G527" s="108">
        <v>164614308</v>
      </c>
    </row>
    <row r="528" spans="3:7">
      <c r="C528" s="85" t="s">
        <v>941</v>
      </c>
      <c r="D528" s="86">
        <v>1975371875</v>
      </c>
      <c r="E528" s="86">
        <v>164614308</v>
      </c>
      <c r="F528" s="86">
        <v>164614308</v>
      </c>
      <c r="G528" s="86">
        <v>164614308</v>
      </c>
    </row>
    <row r="529" spans="3:7">
      <c r="C529" s="95" t="s">
        <v>942</v>
      </c>
      <c r="D529" s="88">
        <v>1975371875</v>
      </c>
      <c r="E529" s="88">
        <v>164614308</v>
      </c>
      <c r="F529" s="88">
        <v>164614308</v>
      </c>
      <c r="G529" s="88">
        <v>164614308</v>
      </c>
    </row>
    <row r="530" spans="3:7">
      <c r="C530" s="87" t="s">
        <v>943</v>
      </c>
      <c r="D530" s="88">
        <v>1835781875</v>
      </c>
      <c r="E530" s="88">
        <v>152981808</v>
      </c>
      <c r="F530" s="88">
        <v>152981808</v>
      </c>
      <c r="G530" s="88">
        <v>152981808</v>
      </c>
    </row>
    <row r="531" spans="3:7">
      <c r="C531" s="87" t="s">
        <v>574</v>
      </c>
      <c r="D531" s="88">
        <v>139590000</v>
      </c>
      <c r="E531" s="88">
        <v>11632500</v>
      </c>
      <c r="F531" s="88">
        <v>11632500</v>
      </c>
      <c r="G531" s="88">
        <v>11632500</v>
      </c>
    </row>
    <row r="532" spans="3:7">
      <c r="C532" s="107" t="s">
        <v>944</v>
      </c>
      <c r="D532" s="108">
        <v>400000000</v>
      </c>
      <c r="E532" s="108">
        <v>25471150.910000004</v>
      </c>
      <c r="F532" s="108">
        <v>25474700.910000004</v>
      </c>
      <c r="G532" s="108">
        <v>25433209.320000004</v>
      </c>
    </row>
    <row r="533" spans="3:7">
      <c r="C533" s="85" t="s">
        <v>945</v>
      </c>
      <c r="D533" s="86">
        <v>400000000</v>
      </c>
      <c r="E533" s="86">
        <v>25471150.910000004</v>
      </c>
      <c r="F533" s="86">
        <v>25474700.910000004</v>
      </c>
      <c r="G533" s="86">
        <v>25433209.320000004</v>
      </c>
    </row>
    <row r="534" spans="3:7">
      <c r="C534" s="95" t="s">
        <v>946</v>
      </c>
      <c r="D534" s="88">
        <v>400000000</v>
      </c>
      <c r="E534" s="88">
        <v>25471150.910000004</v>
      </c>
      <c r="F534" s="88">
        <v>25474700.910000004</v>
      </c>
      <c r="G534" s="88">
        <v>25433209.320000004</v>
      </c>
    </row>
    <row r="535" spans="3:7">
      <c r="C535" s="87" t="s">
        <v>947</v>
      </c>
      <c r="D535" s="88">
        <v>396485400</v>
      </c>
      <c r="E535" s="88">
        <v>25421150.910000004</v>
      </c>
      <c r="F535" s="88">
        <v>25424700.910000004</v>
      </c>
      <c r="G535" s="88">
        <v>25383209.320000004</v>
      </c>
    </row>
    <row r="536" spans="3:7">
      <c r="C536" s="87" t="s">
        <v>574</v>
      </c>
      <c r="D536" s="88">
        <v>3514600</v>
      </c>
      <c r="E536" s="88">
        <v>50000</v>
      </c>
      <c r="F536" s="88">
        <v>50000</v>
      </c>
      <c r="G536" s="88">
        <v>50000</v>
      </c>
    </row>
    <row r="537" spans="3:7">
      <c r="C537" s="107" t="s">
        <v>948</v>
      </c>
      <c r="D537" s="108">
        <v>1008000000</v>
      </c>
      <c r="E537" s="108">
        <v>83999989.690000027</v>
      </c>
      <c r="F537" s="108">
        <v>83999989.690000027</v>
      </c>
      <c r="G537" s="108">
        <v>83999989.690000027</v>
      </c>
    </row>
    <row r="538" spans="3:7">
      <c r="C538" s="85" t="s">
        <v>949</v>
      </c>
      <c r="D538" s="86">
        <v>1008000000</v>
      </c>
      <c r="E538" s="86">
        <v>83999989.690000027</v>
      </c>
      <c r="F538" s="86">
        <v>83999989.690000027</v>
      </c>
      <c r="G538" s="86">
        <v>83999989.690000027</v>
      </c>
    </row>
    <row r="539" spans="3:7">
      <c r="C539" s="95" t="s">
        <v>950</v>
      </c>
      <c r="D539" s="88">
        <v>1008000000</v>
      </c>
      <c r="E539" s="88">
        <v>83999989.690000027</v>
      </c>
      <c r="F539" s="88">
        <v>83999989.690000027</v>
      </c>
      <c r="G539" s="88">
        <v>83999989.690000027</v>
      </c>
    </row>
    <row r="540" spans="3:7">
      <c r="C540" s="87" t="s">
        <v>951</v>
      </c>
      <c r="D540" s="88">
        <v>1007300037</v>
      </c>
      <c r="E540" s="88">
        <v>83966659.690000027</v>
      </c>
      <c r="F540" s="88">
        <v>83966659.690000027</v>
      </c>
      <c r="G540" s="88">
        <v>83966659.690000027</v>
      </c>
    </row>
    <row r="541" spans="3:7">
      <c r="C541" s="87" t="s">
        <v>574</v>
      </c>
      <c r="D541" s="88">
        <v>699963</v>
      </c>
      <c r="E541" s="88">
        <v>33330</v>
      </c>
      <c r="F541" s="88">
        <v>33330</v>
      </c>
      <c r="G541" s="88">
        <v>33330</v>
      </c>
    </row>
    <row r="542" spans="3:7">
      <c r="C542" s="107" t="s">
        <v>952</v>
      </c>
      <c r="D542" s="108">
        <v>886669483</v>
      </c>
      <c r="E542" s="108">
        <v>67713063.349999994</v>
      </c>
      <c r="F542" s="108">
        <v>64098667.210000008</v>
      </c>
      <c r="G542" s="108">
        <v>51504436.340000011</v>
      </c>
    </row>
    <row r="543" spans="3:7">
      <c r="C543" s="85" t="s">
        <v>953</v>
      </c>
      <c r="D543" s="86">
        <v>886669483</v>
      </c>
      <c r="E543" s="86">
        <v>67713063.349999994</v>
      </c>
      <c r="F543" s="86">
        <v>64098667.210000008</v>
      </c>
      <c r="G543" s="86">
        <v>51504436.340000011</v>
      </c>
    </row>
    <row r="544" spans="3:7">
      <c r="C544" s="95" t="s">
        <v>954</v>
      </c>
      <c r="D544" s="88">
        <v>886669483</v>
      </c>
      <c r="E544" s="88">
        <v>67713063.349999994</v>
      </c>
      <c r="F544" s="88">
        <v>64098667.210000008</v>
      </c>
      <c r="G544" s="88">
        <v>51504436.340000011</v>
      </c>
    </row>
    <row r="545" spans="3:7">
      <c r="C545" s="87" t="s">
        <v>955</v>
      </c>
      <c r="D545" s="88">
        <v>886669483</v>
      </c>
      <c r="E545" s="88">
        <v>67713063.349999994</v>
      </c>
      <c r="F545" s="88">
        <v>64098667.210000008</v>
      </c>
      <c r="G545" s="88">
        <v>51504436.340000011</v>
      </c>
    </row>
    <row r="546" spans="3:7">
      <c r="C546" s="107" t="s">
        <v>956</v>
      </c>
      <c r="D546" s="108">
        <v>362550018434</v>
      </c>
      <c r="E546" s="108">
        <v>32022742222.710003</v>
      </c>
      <c r="F546" s="108">
        <v>27777418374.630001</v>
      </c>
      <c r="G546" s="108">
        <v>20013612747.200001</v>
      </c>
    </row>
    <row r="547" spans="3:7">
      <c r="C547" s="85" t="s">
        <v>957</v>
      </c>
      <c r="D547" s="86">
        <v>362550018434</v>
      </c>
      <c r="E547" s="86">
        <v>32022742222.710003</v>
      </c>
      <c r="F547" s="86">
        <v>27777418374.630001</v>
      </c>
      <c r="G547" s="86">
        <v>20013612747.200001</v>
      </c>
    </row>
    <row r="548" spans="3:7">
      <c r="C548" s="95" t="s">
        <v>958</v>
      </c>
      <c r="D548" s="88">
        <v>362550018434</v>
      </c>
      <c r="E548" s="88">
        <v>32022742222.710003</v>
      </c>
      <c r="F548" s="88">
        <v>27777418374.630001</v>
      </c>
      <c r="G548" s="88">
        <v>20013612747.200001</v>
      </c>
    </row>
    <row r="549" spans="3:7">
      <c r="C549" s="87" t="s">
        <v>959</v>
      </c>
      <c r="D549" s="88">
        <v>362550018434</v>
      </c>
      <c r="E549" s="88">
        <v>32022742222.710003</v>
      </c>
      <c r="F549" s="88">
        <v>27777418374.630001</v>
      </c>
      <c r="G549" s="88">
        <v>20013612747.200001</v>
      </c>
    </row>
    <row r="550" spans="3:7">
      <c r="C550" s="107" t="s">
        <v>960</v>
      </c>
      <c r="D550" s="108">
        <v>152072486478</v>
      </c>
      <c r="E550" s="108">
        <v>10929551045.190001</v>
      </c>
      <c r="F550" s="108">
        <v>15915125914.52</v>
      </c>
      <c r="G550" s="108">
        <v>15915552945.060001</v>
      </c>
    </row>
    <row r="551" spans="3:7">
      <c r="C551" s="85" t="s">
        <v>961</v>
      </c>
      <c r="D551" s="86">
        <v>152072486478</v>
      </c>
      <c r="E551" s="86">
        <v>10929551045.190001</v>
      </c>
      <c r="F551" s="86">
        <v>15915125914.52</v>
      </c>
      <c r="G551" s="86">
        <v>15915552945.060001</v>
      </c>
    </row>
    <row r="552" spans="3:7">
      <c r="C552" s="95" t="s">
        <v>962</v>
      </c>
      <c r="D552" s="88">
        <v>152072486478</v>
      </c>
      <c r="E552" s="88">
        <v>10929551045.190001</v>
      </c>
      <c r="F552" s="88">
        <v>15915125914.52</v>
      </c>
      <c r="G552" s="88">
        <v>15915552945.060001</v>
      </c>
    </row>
    <row r="553" spans="3:7">
      <c r="C553" s="87" t="s">
        <v>963</v>
      </c>
      <c r="D553" s="88">
        <v>3701712</v>
      </c>
      <c r="E553" s="88">
        <v>300547.42</v>
      </c>
      <c r="F553" s="88">
        <v>300547.42</v>
      </c>
      <c r="G553" s="88">
        <v>300547.42</v>
      </c>
    </row>
    <row r="554" spans="3:7">
      <c r="C554" s="87" t="s">
        <v>964</v>
      </c>
      <c r="D554" s="88">
        <v>85150000000</v>
      </c>
      <c r="E554" s="88">
        <v>10930590400</v>
      </c>
      <c r="F554" s="88">
        <v>10930590400</v>
      </c>
      <c r="G554" s="88">
        <v>10930590400</v>
      </c>
    </row>
    <row r="555" spans="3:7">
      <c r="C555" s="87" t="s">
        <v>574</v>
      </c>
      <c r="D555" s="88">
        <v>62311723623</v>
      </c>
      <c r="E555" s="88">
        <v>-1339902.23</v>
      </c>
      <c r="F555" s="88">
        <v>4408026347.1000004</v>
      </c>
      <c r="G555" s="88">
        <v>4408453377.6400003</v>
      </c>
    </row>
    <row r="556" spans="3:7">
      <c r="C556" s="87" t="s">
        <v>583</v>
      </c>
      <c r="D556" s="88">
        <v>4607061143</v>
      </c>
      <c r="E556" s="88">
        <v>0</v>
      </c>
      <c r="F556" s="88">
        <v>576208620</v>
      </c>
      <c r="G556" s="88">
        <v>576208620</v>
      </c>
    </row>
    <row r="557" spans="3:7" ht="15.75" thickBot="1">
      <c r="C557" s="102" t="s">
        <v>297</v>
      </c>
      <c r="D557" s="103">
        <v>1622833406287</v>
      </c>
      <c r="E557" s="103">
        <v>110429498776.31006</v>
      </c>
      <c r="F557" s="103">
        <v>133070988855.28004</v>
      </c>
      <c r="G557" s="103">
        <v>125908292099.54005</v>
      </c>
    </row>
    <row r="560" spans="3:7">
      <c r="C560" s="91" t="s">
        <v>516</v>
      </c>
    </row>
    <row r="561" spans="3:3">
      <c r="C561" s="92" t="s">
        <v>517</v>
      </c>
    </row>
    <row r="562" spans="3:3">
      <c r="C562" s="91" t="s">
        <v>125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D64-71BE-412F-B32E-76B71D622C3B}">
  <dimension ref="A1:H153"/>
  <sheetViews>
    <sheetView showGridLines="0" workbookViewId="0">
      <selection activeCell="K29" sqref="K29"/>
    </sheetView>
  </sheetViews>
  <sheetFormatPr defaultColWidth="11.42578125" defaultRowHeight="15"/>
  <cols>
    <col min="1" max="2" width="11.42578125" style="2"/>
    <col min="3" max="3" width="100.28515625" style="2" bestFit="1" customWidth="1"/>
    <col min="4" max="4" width="27.85546875" style="2" customWidth="1"/>
    <col min="5" max="5" width="17.28515625" style="2" bestFit="1" customWidth="1"/>
    <col min="6" max="6" width="15.5703125" style="2" bestFit="1" customWidth="1"/>
    <col min="7" max="7" width="12.140625" style="2" bestFit="1" customWidth="1"/>
    <col min="8" max="9" width="11.42578125" style="2"/>
    <col min="10" max="10" width="14" style="2" bestFit="1" customWidth="1"/>
    <col min="11" max="11" width="11.5703125" style="2" bestFit="1" customWidth="1"/>
    <col min="12" max="13" width="12.140625" style="2" bestFit="1" customWidth="1"/>
    <col min="14" max="16384" width="11.42578125" style="2"/>
  </cols>
  <sheetData>
    <row r="1" spans="1:8">
      <c r="C1" s="15"/>
      <c r="D1" s="15"/>
      <c r="E1" s="15"/>
      <c r="F1" s="15"/>
      <c r="G1" s="15"/>
    </row>
    <row r="2" spans="1:8">
      <c r="C2" s="511" t="s">
        <v>0</v>
      </c>
      <c r="D2" s="511"/>
      <c r="E2" s="511"/>
      <c r="F2" s="511"/>
      <c r="G2" s="511"/>
    </row>
    <row r="3" spans="1:8">
      <c r="C3" s="511" t="s">
        <v>1</v>
      </c>
      <c r="D3" s="511"/>
      <c r="E3" s="511"/>
      <c r="F3" s="511"/>
      <c r="G3" s="511"/>
    </row>
    <row r="4" spans="1:8">
      <c r="C4" s="512" t="s">
        <v>2</v>
      </c>
      <c r="D4" s="512"/>
      <c r="E4" s="512"/>
      <c r="F4" s="512"/>
      <c r="G4" s="512"/>
    </row>
    <row r="5" spans="1:8">
      <c r="C5" s="15"/>
      <c r="D5" s="15"/>
      <c r="E5" s="15"/>
      <c r="F5" s="15"/>
      <c r="G5" s="15"/>
    </row>
    <row r="6" spans="1:8" ht="15.75">
      <c r="A6" s="525" t="s">
        <v>965</v>
      </c>
      <c r="B6" s="525"/>
      <c r="C6" s="525"/>
      <c r="D6" s="525"/>
      <c r="E6" s="525"/>
      <c r="F6" s="525"/>
      <c r="G6" s="525"/>
      <c r="H6" s="525"/>
    </row>
    <row r="7" spans="1:8" ht="15.75">
      <c r="C7" s="514" t="s">
        <v>356</v>
      </c>
      <c r="D7" s="514"/>
      <c r="E7" s="514"/>
      <c r="F7" s="514"/>
      <c r="G7" s="514"/>
    </row>
    <row r="9" spans="1:8" ht="15.75" thickBot="1"/>
    <row r="10" spans="1:8">
      <c r="C10" s="533" t="s">
        <v>6</v>
      </c>
      <c r="D10" s="505" t="s">
        <v>566</v>
      </c>
      <c r="E10" s="528" t="s">
        <v>567</v>
      </c>
      <c r="F10" s="528" t="s">
        <v>12</v>
      </c>
      <c r="G10" s="528" t="s">
        <v>568</v>
      </c>
    </row>
    <row r="11" spans="1:8">
      <c r="C11" s="534"/>
      <c r="D11" s="517"/>
      <c r="E11" s="529"/>
      <c r="F11" s="531"/>
      <c r="G11" s="531"/>
    </row>
    <row r="12" spans="1:8" ht="15.75" thickBot="1">
      <c r="C12" s="104" t="s">
        <v>966</v>
      </c>
      <c r="D12" s="516"/>
      <c r="E12" s="530"/>
      <c r="F12" s="532"/>
      <c r="G12" s="532"/>
    </row>
    <row r="13" spans="1:8">
      <c r="C13" s="107" t="s">
        <v>967</v>
      </c>
      <c r="D13" s="108">
        <v>256969074361</v>
      </c>
      <c r="E13" s="108">
        <v>18207140728.180004</v>
      </c>
      <c r="F13" s="108">
        <v>22461345295.57</v>
      </c>
      <c r="G13" s="108">
        <v>21537290503.709995</v>
      </c>
    </row>
    <row r="14" spans="1:8">
      <c r="C14" s="85" t="s">
        <v>270</v>
      </c>
      <c r="D14" s="86">
        <v>102151484178</v>
      </c>
      <c r="E14" s="86">
        <v>10107317875.910007</v>
      </c>
      <c r="F14" s="86">
        <v>10199501344.480009</v>
      </c>
      <c r="G14" s="86">
        <v>9663605472.0499992</v>
      </c>
    </row>
    <row r="15" spans="1:8">
      <c r="C15" s="95" t="s">
        <v>968</v>
      </c>
      <c r="D15" s="88">
        <v>8027164129</v>
      </c>
      <c r="E15" s="88">
        <v>672407489.63999999</v>
      </c>
      <c r="F15" s="88">
        <v>798281306.92999995</v>
      </c>
      <c r="G15" s="88">
        <v>798281306.92999995</v>
      </c>
    </row>
    <row r="16" spans="1:8">
      <c r="C16" s="95" t="s">
        <v>969</v>
      </c>
      <c r="D16" s="88">
        <v>52957815438</v>
      </c>
      <c r="E16" s="88">
        <v>4773256472.8600101</v>
      </c>
      <c r="F16" s="88">
        <v>4711489433.8900118</v>
      </c>
      <c r="G16" s="88">
        <v>4333995310.1400013</v>
      </c>
    </row>
    <row r="17" spans="3:7">
      <c r="C17" s="95" t="s">
        <v>970</v>
      </c>
      <c r="D17" s="88">
        <v>29452658980</v>
      </c>
      <c r="E17" s="88">
        <v>3710678867.6099977</v>
      </c>
      <c r="F17" s="88">
        <v>3710678867.6099977</v>
      </c>
      <c r="G17" s="88">
        <v>3554810750.8099976</v>
      </c>
    </row>
    <row r="18" spans="3:7">
      <c r="C18" s="95" t="s">
        <v>971</v>
      </c>
      <c r="D18" s="88">
        <v>10858756737</v>
      </c>
      <c r="E18" s="88">
        <v>904896382</v>
      </c>
      <c r="F18" s="88">
        <v>904896382</v>
      </c>
      <c r="G18" s="88">
        <v>904896382</v>
      </c>
    </row>
    <row r="19" spans="3:7">
      <c r="C19" s="95" t="s">
        <v>302</v>
      </c>
      <c r="D19" s="88">
        <v>855088894</v>
      </c>
      <c r="E19" s="88">
        <v>46078663.799999997</v>
      </c>
      <c r="F19" s="88">
        <v>74155354.050000012</v>
      </c>
      <c r="G19" s="88">
        <v>71621722.170000002</v>
      </c>
    </row>
    <row r="20" spans="3:7">
      <c r="C20" s="85" t="s">
        <v>271</v>
      </c>
      <c r="D20" s="86">
        <v>15009549215</v>
      </c>
      <c r="E20" s="86">
        <v>360832438.89999998</v>
      </c>
      <c r="F20" s="86">
        <v>951491965.36000001</v>
      </c>
      <c r="G20" s="86">
        <v>1086298709.2800004</v>
      </c>
    </row>
    <row r="21" spans="3:7">
      <c r="C21" s="95" t="s">
        <v>972</v>
      </c>
      <c r="D21" s="88">
        <v>5102968644</v>
      </c>
      <c r="E21" s="88">
        <v>111082315.37</v>
      </c>
      <c r="F21" s="88">
        <v>261748566.70999995</v>
      </c>
      <c r="G21" s="88">
        <v>392928948.96000016</v>
      </c>
    </row>
    <row r="22" spans="3:7">
      <c r="C22" s="95" t="s">
        <v>973</v>
      </c>
      <c r="D22" s="88">
        <v>9906580571</v>
      </c>
      <c r="E22" s="88">
        <v>249750123.52999997</v>
      </c>
      <c r="F22" s="88">
        <v>689743398.6500001</v>
      </c>
      <c r="G22" s="88">
        <v>693369760.32000029</v>
      </c>
    </row>
    <row r="23" spans="3:7">
      <c r="C23" s="85" t="s">
        <v>272</v>
      </c>
      <c r="D23" s="86">
        <v>55750231755</v>
      </c>
      <c r="E23" s="86">
        <v>1957918775.1400013</v>
      </c>
      <c r="F23" s="86">
        <v>4776880930.499999</v>
      </c>
      <c r="G23" s="86">
        <v>4690943131.2699995</v>
      </c>
    </row>
    <row r="24" spans="3:7">
      <c r="C24" s="95" t="s">
        <v>974</v>
      </c>
      <c r="D24" s="88">
        <v>51534148443</v>
      </c>
      <c r="E24" s="88">
        <v>1509253897.6700013</v>
      </c>
      <c r="F24" s="88">
        <v>4238770538.0599985</v>
      </c>
      <c r="G24" s="88">
        <v>4040519988.25</v>
      </c>
    </row>
    <row r="25" spans="3:7">
      <c r="C25" s="95" t="s">
        <v>975</v>
      </c>
      <c r="D25" s="88">
        <v>3838533234</v>
      </c>
      <c r="E25" s="88">
        <v>441785360.5</v>
      </c>
      <c r="F25" s="88">
        <v>510159119.98000002</v>
      </c>
      <c r="G25" s="88">
        <v>610530379.3599999</v>
      </c>
    </row>
    <row r="26" spans="3:7">
      <c r="C26" s="95" t="s">
        <v>976</v>
      </c>
      <c r="D26" s="88">
        <v>296441158</v>
      </c>
      <c r="E26" s="88">
        <v>5472458.129999999</v>
      </c>
      <c r="F26" s="88">
        <v>21145853.359999999</v>
      </c>
      <c r="G26" s="88">
        <v>32296538.900000002</v>
      </c>
    </row>
    <row r="27" spans="3:7">
      <c r="C27" s="95" t="s">
        <v>977</v>
      </c>
      <c r="D27" s="88">
        <v>81108920</v>
      </c>
      <c r="E27" s="88">
        <v>1407058.84</v>
      </c>
      <c r="F27" s="88">
        <v>6805419.0999999987</v>
      </c>
      <c r="G27" s="88">
        <v>7596224.7599999998</v>
      </c>
    </row>
    <row r="28" spans="3:7">
      <c r="C28" s="85" t="s">
        <v>273</v>
      </c>
      <c r="D28" s="86">
        <v>84057809213</v>
      </c>
      <c r="E28" s="86">
        <v>5781071638.2299957</v>
      </c>
      <c r="F28" s="86">
        <v>6533471055.2299967</v>
      </c>
      <c r="G28" s="86">
        <v>6096443191.1099977</v>
      </c>
    </row>
    <row r="29" spans="3:7">
      <c r="C29" s="95" t="s">
        <v>978</v>
      </c>
      <c r="D29" s="88">
        <v>39543819862</v>
      </c>
      <c r="E29" s="88">
        <v>2914647521.2199965</v>
      </c>
      <c r="F29" s="88">
        <v>3310468125.0599971</v>
      </c>
      <c r="G29" s="88">
        <v>3035219661.2599974</v>
      </c>
    </row>
    <row r="30" spans="3:7">
      <c r="C30" s="95" t="s">
        <v>979</v>
      </c>
      <c r="D30" s="88">
        <v>1394684725</v>
      </c>
      <c r="E30" s="88">
        <v>76314293.909999996</v>
      </c>
      <c r="F30" s="88">
        <v>82000253.280000001</v>
      </c>
      <c r="G30" s="88">
        <v>82003335.109999999</v>
      </c>
    </row>
    <row r="31" spans="3:7">
      <c r="C31" s="95" t="s">
        <v>980</v>
      </c>
      <c r="D31" s="88">
        <v>29123951403</v>
      </c>
      <c r="E31" s="88">
        <v>2472245608.7599998</v>
      </c>
      <c r="F31" s="88">
        <v>2354302476.0099998</v>
      </c>
      <c r="G31" s="88">
        <v>2353243875.5099993</v>
      </c>
    </row>
    <row r="32" spans="3:7">
      <c r="C32" s="95" t="s">
        <v>981</v>
      </c>
      <c r="D32" s="88">
        <v>3220295124</v>
      </c>
      <c r="E32" s="88">
        <v>0</v>
      </c>
      <c r="F32" s="88">
        <v>7286854.0200000005</v>
      </c>
      <c r="G32" s="88">
        <v>59119488.310000002</v>
      </c>
    </row>
    <row r="33" spans="3:7">
      <c r="C33" s="95" t="s">
        <v>982</v>
      </c>
      <c r="D33" s="88">
        <v>5672580954</v>
      </c>
      <c r="E33" s="88">
        <v>111521063.33999999</v>
      </c>
      <c r="F33" s="88">
        <v>572762683.76999986</v>
      </c>
      <c r="G33" s="88">
        <v>359118325.00000006</v>
      </c>
    </row>
    <row r="34" spans="3:7">
      <c r="C34" s="95" t="s">
        <v>983</v>
      </c>
      <c r="D34" s="88">
        <v>68949757</v>
      </c>
      <c r="E34" s="88">
        <v>5745813</v>
      </c>
      <c r="F34" s="88">
        <v>5745813</v>
      </c>
      <c r="G34" s="88">
        <v>5745813</v>
      </c>
    </row>
    <row r="35" spans="3:7">
      <c r="C35" s="95" t="s">
        <v>984</v>
      </c>
      <c r="D35" s="88">
        <v>5033527388</v>
      </c>
      <c r="E35" s="88">
        <v>200597338.00000003</v>
      </c>
      <c r="F35" s="88">
        <v>200904850.09</v>
      </c>
      <c r="G35" s="88">
        <v>201992692.92000002</v>
      </c>
    </row>
    <row r="36" spans="3:7">
      <c r="C36" s="107" t="s">
        <v>274</v>
      </c>
      <c r="D36" s="108">
        <v>249200443837</v>
      </c>
      <c r="E36" s="108">
        <v>23865361864.309998</v>
      </c>
      <c r="F36" s="108">
        <v>24584623261.839996</v>
      </c>
      <c r="G36" s="108">
        <v>27091901868.480003</v>
      </c>
    </row>
    <row r="37" spans="3:7">
      <c r="C37" s="85" t="s">
        <v>275</v>
      </c>
      <c r="D37" s="86">
        <v>22840302147</v>
      </c>
      <c r="E37" s="86">
        <v>4020428033.2399998</v>
      </c>
      <c r="F37" s="86">
        <v>4086595295.8099999</v>
      </c>
      <c r="G37" s="86">
        <v>7634888008.1399994</v>
      </c>
    </row>
    <row r="38" spans="3:7">
      <c r="C38" s="95" t="s">
        <v>985</v>
      </c>
      <c r="D38" s="88">
        <v>20922831438</v>
      </c>
      <c r="E38" s="88">
        <v>3912289778.6500001</v>
      </c>
      <c r="F38" s="88">
        <v>3941721317.4900002</v>
      </c>
      <c r="G38" s="88">
        <v>7513848099.2299995</v>
      </c>
    </row>
    <row r="39" spans="3:7">
      <c r="C39" s="95" t="s">
        <v>986</v>
      </c>
      <c r="D39" s="88">
        <v>1670312352</v>
      </c>
      <c r="E39" s="88">
        <v>105194376.47</v>
      </c>
      <c r="F39" s="88">
        <v>128915705.35000001</v>
      </c>
      <c r="G39" s="88">
        <v>106491676.00999998</v>
      </c>
    </row>
    <row r="40" spans="3:7">
      <c r="C40" s="95" t="s">
        <v>305</v>
      </c>
      <c r="D40" s="88">
        <v>247158357</v>
      </c>
      <c r="E40" s="88">
        <v>2943878.12</v>
      </c>
      <c r="F40" s="88">
        <v>15958272.970000001</v>
      </c>
      <c r="G40" s="88">
        <v>14548232.899999999</v>
      </c>
    </row>
    <row r="41" spans="3:7">
      <c r="C41" s="85" t="s">
        <v>276</v>
      </c>
      <c r="D41" s="86">
        <v>19229327493</v>
      </c>
      <c r="E41" s="86">
        <v>2281257391.6199999</v>
      </c>
      <c r="F41" s="86">
        <v>2286437059.0599995</v>
      </c>
      <c r="G41" s="86">
        <v>1665772868.4000001</v>
      </c>
    </row>
    <row r="42" spans="3:7">
      <c r="C42" s="95" t="s">
        <v>987</v>
      </c>
      <c r="D42" s="88">
        <v>10225165399</v>
      </c>
      <c r="E42" s="88">
        <v>867789864.30000007</v>
      </c>
      <c r="F42" s="88">
        <v>857351250.51999974</v>
      </c>
      <c r="G42" s="88">
        <v>805682996.85000002</v>
      </c>
    </row>
    <row r="43" spans="3:7">
      <c r="C43" s="95" t="s">
        <v>988</v>
      </c>
      <c r="D43" s="88">
        <v>144925000</v>
      </c>
      <c r="E43" s="88">
        <v>22419401.23</v>
      </c>
      <c r="F43" s="88">
        <v>22419401.23</v>
      </c>
      <c r="G43" s="88">
        <v>14695087.73</v>
      </c>
    </row>
    <row r="44" spans="3:7">
      <c r="C44" s="95" t="s">
        <v>989</v>
      </c>
      <c r="D44" s="88">
        <v>100000000</v>
      </c>
      <c r="E44" s="88"/>
      <c r="F44" s="88"/>
      <c r="G44" s="88"/>
    </row>
    <row r="45" spans="3:7">
      <c r="C45" s="95" t="s">
        <v>325</v>
      </c>
      <c r="D45" s="88">
        <v>977523771</v>
      </c>
      <c r="E45" s="88">
        <v>22154895.840000004</v>
      </c>
      <c r="F45" s="88">
        <v>41967741.240000002</v>
      </c>
      <c r="G45" s="88">
        <v>41325538.609999999</v>
      </c>
    </row>
    <row r="46" spans="3:7">
      <c r="C46" s="95" t="s">
        <v>990</v>
      </c>
      <c r="D46" s="88">
        <v>7781713323</v>
      </c>
      <c r="E46" s="88">
        <v>1368893230.25</v>
      </c>
      <c r="F46" s="88">
        <v>1364698666.0699999</v>
      </c>
      <c r="G46" s="88">
        <v>804069245.20999992</v>
      </c>
    </row>
    <row r="47" spans="3:7">
      <c r="C47" s="85" t="s">
        <v>277</v>
      </c>
      <c r="D47" s="86">
        <v>6975321990</v>
      </c>
      <c r="E47" s="86">
        <v>188520051.59999999</v>
      </c>
      <c r="F47" s="86">
        <v>259693875.62</v>
      </c>
      <c r="G47" s="86">
        <v>301260059.26999998</v>
      </c>
    </row>
    <row r="48" spans="3:7">
      <c r="C48" s="95" t="s">
        <v>991</v>
      </c>
      <c r="D48" s="88">
        <v>6975321990</v>
      </c>
      <c r="E48" s="88">
        <v>188520051.59999999</v>
      </c>
      <c r="F48" s="88">
        <v>259693875.62</v>
      </c>
      <c r="G48" s="88">
        <v>301260059.26999998</v>
      </c>
    </row>
    <row r="49" spans="3:7">
      <c r="C49" s="85" t="s">
        <v>278</v>
      </c>
      <c r="D49" s="86">
        <v>95599385504</v>
      </c>
      <c r="E49" s="86">
        <v>10976316556.51</v>
      </c>
      <c r="F49" s="86">
        <v>11137464080.190001</v>
      </c>
      <c r="G49" s="86">
        <v>11146955611.6</v>
      </c>
    </row>
    <row r="50" spans="3:7">
      <c r="C50" s="95" t="s">
        <v>326</v>
      </c>
      <c r="D50" s="88">
        <v>581376265</v>
      </c>
      <c r="E50" s="88">
        <v>40955842.280000001</v>
      </c>
      <c r="F50" s="88">
        <v>50015163.279999994</v>
      </c>
      <c r="G50" s="88">
        <v>46602611.539999992</v>
      </c>
    </row>
    <row r="51" spans="3:7">
      <c r="C51" s="95" t="s">
        <v>327</v>
      </c>
      <c r="D51" s="88">
        <v>92475769241</v>
      </c>
      <c r="E51" s="88">
        <v>10930590400</v>
      </c>
      <c r="F51" s="88">
        <v>10930590400</v>
      </c>
      <c r="G51" s="88">
        <v>10930590400</v>
      </c>
    </row>
    <row r="52" spans="3:7">
      <c r="C52" s="95" t="s">
        <v>328</v>
      </c>
      <c r="D52" s="88">
        <v>288905038</v>
      </c>
      <c r="E52" s="88"/>
      <c r="F52" s="88"/>
      <c r="G52" s="88"/>
    </row>
    <row r="53" spans="3:7">
      <c r="C53" s="95" t="s">
        <v>329</v>
      </c>
      <c r="D53" s="88">
        <v>19334653</v>
      </c>
      <c r="E53" s="88">
        <v>-26214529.98</v>
      </c>
      <c r="F53" s="88">
        <v>135824</v>
      </c>
      <c r="G53" s="88">
        <v>60000</v>
      </c>
    </row>
    <row r="54" spans="3:7">
      <c r="C54" s="95" t="s">
        <v>330</v>
      </c>
      <c r="D54" s="88">
        <v>2234000307</v>
      </c>
      <c r="E54" s="88">
        <v>30984844.209999997</v>
      </c>
      <c r="F54" s="88">
        <v>156722692.91</v>
      </c>
      <c r="G54" s="88">
        <v>169702600.06</v>
      </c>
    </row>
    <row r="55" spans="3:7">
      <c r="C55" s="85" t="s">
        <v>279</v>
      </c>
      <c r="D55" s="86">
        <v>984650259</v>
      </c>
      <c r="E55" s="86">
        <v>18753433.359999999</v>
      </c>
      <c r="F55" s="86">
        <v>54419128.380000003</v>
      </c>
      <c r="G55" s="86">
        <v>84136622.549999997</v>
      </c>
    </row>
    <row r="56" spans="3:7">
      <c r="C56" s="95" t="s">
        <v>331</v>
      </c>
      <c r="D56" s="88">
        <v>983650259</v>
      </c>
      <c r="E56" s="88">
        <v>18753433.359999999</v>
      </c>
      <c r="F56" s="88">
        <v>54419128.380000003</v>
      </c>
      <c r="G56" s="88">
        <v>84136622.549999997</v>
      </c>
    </row>
    <row r="57" spans="3:7">
      <c r="C57" s="95" t="s">
        <v>992</v>
      </c>
      <c r="D57" s="88">
        <v>1000000</v>
      </c>
      <c r="E57" s="88"/>
      <c r="F57" s="88"/>
      <c r="G57" s="88"/>
    </row>
    <row r="58" spans="3:7">
      <c r="C58" s="85" t="s">
        <v>280</v>
      </c>
      <c r="D58" s="86">
        <v>89860675127</v>
      </c>
      <c r="E58" s="86">
        <v>5843767741.4099989</v>
      </c>
      <c r="F58" s="86">
        <v>6143653155.619998</v>
      </c>
      <c r="G58" s="86">
        <v>5567015216.0899982</v>
      </c>
    </row>
    <row r="59" spans="3:7">
      <c r="C59" s="95" t="s">
        <v>993</v>
      </c>
      <c r="D59" s="88">
        <v>48883353511</v>
      </c>
      <c r="E59" s="88">
        <v>4533534933.8499985</v>
      </c>
      <c r="F59" s="88">
        <v>4702502901.619998</v>
      </c>
      <c r="G59" s="88">
        <v>4051965349.0699987</v>
      </c>
    </row>
    <row r="60" spans="3:7">
      <c r="C60" s="95" t="s">
        <v>994</v>
      </c>
      <c r="D60" s="88">
        <v>7846034</v>
      </c>
      <c r="E60" s="88"/>
      <c r="F60" s="88"/>
      <c r="G60" s="88"/>
    </row>
    <row r="61" spans="3:7">
      <c r="C61" s="95" t="s">
        <v>332</v>
      </c>
      <c r="D61" s="88">
        <v>35043058783</v>
      </c>
      <c r="E61" s="88">
        <v>631694067.51999998</v>
      </c>
      <c r="F61" s="88">
        <v>863865748.98000014</v>
      </c>
      <c r="G61" s="88">
        <v>1066774718.7600002</v>
      </c>
    </row>
    <row r="62" spans="3:7">
      <c r="C62" s="95" t="s">
        <v>995</v>
      </c>
      <c r="D62" s="88">
        <v>1250000000</v>
      </c>
      <c r="E62" s="88">
        <v>388125619.46999997</v>
      </c>
      <c r="F62" s="88">
        <v>91296178.659999996</v>
      </c>
      <c r="G62" s="88">
        <v>103009402.65000001</v>
      </c>
    </row>
    <row r="63" spans="3:7">
      <c r="C63" s="95" t="s">
        <v>996</v>
      </c>
      <c r="D63" s="88">
        <v>4676416799</v>
      </c>
      <c r="E63" s="88">
        <v>290413120.56999999</v>
      </c>
      <c r="F63" s="88">
        <v>485988326.36000007</v>
      </c>
      <c r="G63" s="88">
        <v>345265745.61000007</v>
      </c>
    </row>
    <row r="64" spans="3:7">
      <c r="C64" s="85" t="s">
        <v>281</v>
      </c>
      <c r="D64" s="86">
        <v>4386380395</v>
      </c>
      <c r="E64" s="86">
        <v>204388132.40999997</v>
      </c>
      <c r="F64" s="86">
        <v>235271912.20999992</v>
      </c>
      <c r="G64" s="86">
        <v>243698995.99999994</v>
      </c>
    </row>
    <row r="65" spans="3:7">
      <c r="C65" s="95" t="s">
        <v>997</v>
      </c>
      <c r="D65" s="88">
        <v>4386380395</v>
      </c>
      <c r="E65" s="88">
        <v>204388132.40999997</v>
      </c>
      <c r="F65" s="88">
        <v>235271912.20999992</v>
      </c>
      <c r="G65" s="88">
        <v>243698995.99999994</v>
      </c>
    </row>
    <row r="66" spans="3:7">
      <c r="C66" s="85" t="s">
        <v>282</v>
      </c>
      <c r="D66" s="86">
        <v>149703020</v>
      </c>
      <c r="E66" s="86">
        <v>0</v>
      </c>
      <c r="F66" s="86">
        <v>0</v>
      </c>
      <c r="G66" s="86">
        <v>0</v>
      </c>
    </row>
    <row r="67" spans="3:7">
      <c r="C67" s="95" t="s">
        <v>998</v>
      </c>
      <c r="D67" s="88">
        <v>149703020</v>
      </c>
      <c r="E67" s="88">
        <v>0</v>
      </c>
      <c r="F67" s="88">
        <v>0</v>
      </c>
      <c r="G67" s="88">
        <v>0</v>
      </c>
    </row>
    <row r="68" spans="3:7">
      <c r="C68" s="85" t="s">
        <v>283</v>
      </c>
      <c r="D68" s="86">
        <v>9174697902</v>
      </c>
      <c r="E68" s="86">
        <v>331930524.16000003</v>
      </c>
      <c r="F68" s="86">
        <v>381088754.94999999</v>
      </c>
      <c r="G68" s="86">
        <v>448174486.43000025</v>
      </c>
    </row>
    <row r="69" spans="3:7">
      <c r="C69" s="95" t="s">
        <v>999</v>
      </c>
      <c r="D69" s="88">
        <v>28275430</v>
      </c>
      <c r="E69" s="88"/>
      <c r="F69" s="88"/>
      <c r="G69" s="88"/>
    </row>
    <row r="70" spans="3:7">
      <c r="C70" s="95" t="s">
        <v>1000</v>
      </c>
      <c r="D70" s="88">
        <v>9146422472</v>
      </c>
      <c r="E70" s="88">
        <v>331930524.16000003</v>
      </c>
      <c r="F70" s="88">
        <v>381088754.94999999</v>
      </c>
      <c r="G70" s="88">
        <v>448174486.43000025</v>
      </c>
    </row>
    <row r="71" spans="3:7">
      <c r="C71" s="107" t="s">
        <v>284</v>
      </c>
      <c r="D71" s="108">
        <v>15653220062</v>
      </c>
      <c r="E71" s="108">
        <v>583701448.31999993</v>
      </c>
      <c r="F71" s="108">
        <v>844024113.97999978</v>
      </c>
      <c r="G71" s="108">
        <v>904141076.16000009</v>
      </c>
    </row>
    <row r="72" spans="3:7">
      <c r="C72" s="85" t="s">
        <v>285</v>
      </c>
      <c r="D72" s="86">
        <v>1159849100</v>
      </c>
      <c r="E72" s="86">
        <v>28709896.600000001</v>
      </c>
      <c r="F72" s="86">
        <v>70574216.599999994</v>
      </c>
      <c r="G72" s="86">
        <v>100001375.30000001</v>
      </c>
    </row>
    <row r="73" spans="3:7">
      <c r="C73" s="95" t="s">
        <v>334</v>
      </c>
      <c r="D73" s="88">
        <v>228885000</v>
      </c>
      <c r="E73" s="88">
        <v>0</v>
      </c>
      <c r="F73" s="88">
        <v>13173666.619999999</v>
      </c>
      <c r="G73" s="88">
        <v>16493666.630000001</v>
      </c>
    </row>
    <row r="74" spans="3:7">
      <c r="C74" s="95" t="s">
        <v>1001</v>
      </c>
      <c r="D74" s="88">
        <v>583707266</v>
      </c>
      <c r="E74" s="88">
        <v>1960750</v>
      </c>
      <c r="F74" s="88">
        <v>24044756.029999997</v>
      </c>
      <c r="G74" s="88">
        <v>23970589.359999999</v>
      </c>
    </row>
    <row r="75" spans="3:7">
      <c r="C75" s="95" t="s">
        <v>1002</v>
      </c>
      <c r="D75" s="88">
        <v>14083521</v>
      </c>
      <c r="E75" s="88"/>
      <c r="F75" s="88"/>
      <c r="G75" s="88"/>
    </row>
    <row r="76" spans="3:7">
      <c r="C76" s="95" t="s">
        <v>335</v>
      </c>
      <c r="D76" s="88">
        <v>333173313</v>
      </c>
      <c r="E76" s="88">
        <v>26749146.600000001</v>
      </c>
      <c r="F76" s="88">
        <v>33355793.949999996</v>
      </c>
      <c r="G76" s="88">
        <v>59537119.310000002</v>
      </c>
    </row>
    <row r="77" spans="3:7">
      <c r="C77" s="85" t="s">
        <v>286</v>
      </c>
      <c r="D77" s="86">
        <v>8167588808</v>
      </c>
      <c r="E77" s="86">
        <v>351610451.3499999</v>
      </c>
      <c r="F77" s="86">
        <v>536858368.23000002</v>
      </c>
      <c r="G77" s="86">
        <v>615362602.3900001</v>
      </c>
    </row>
    <row r="78" spans="3:7">
      <c r="C78" s="95" t="s">
        <v>336</v>
      </c>
      <c r="D78" s="88">
        <v>1430788520</v>
      </c>
      <c r="E78" s="88">
        <v>765953</v>
      </c>
      <c r="F78" s="88">
        <v>765951.76</v>
      </c>
      <c r="G78" s="88">
        <v>2578809.62</v>
      </c>
    </row>
    <row r="79" spans="3:7">
      <c r="C79" s="95" t="s">
        <v>337</v>
      </c>
      <c r="D79" s="88">
        <v>402894786</v>
      </c>
      <c r="E79" s="88">
        <v>6892753.7299999986</v>
      </c>
      <c r="F79" s="88">
        <v>27924789.420000002</v>
      </c>
      <c r="G79" s="88">
        <v>32683360.399999999</v>
      </c>
    </row>
    <row r="80" spans="3:7">
      <c r="C80" s="95" t="s">
        <v>1003</v>
      </c>
      <c r="D80" s="88">
        <v>10000000</v>
      </c>
      <c r="E80" s="88">
        <v>67600</v>
      </c>
      <c r="F80" s="88">
        <v>389001.61</v>
      </c>
      <c r="G80" s="88">
        <v>1355654.8599999999</v>
      </c>
    </row>
    <row r="81" spans="3:7">
      <c r="C81" s="95" t="s">
        <v>338</v>
      </c>
      <c r="D81" s="88">
        <v>5800000</v>
      </c>
      <c r="E81" s="88">
        <v>988524</v>
      </c>
      <c r="F81" s="88">
        <v>1106832.71</v>
      </c>
      <c r="G81" s="88">
        <v>606834.81000000006</v>
      </c>
    </row>
    <row r="82" spans="3:7">
      <c r="C82" s="95" t="s">
        <v>1004</v>
      </c>
      <c r="D82" s="88">
        <v>166300000</v>
      </c>
      <c r="E82" s="88">
        <v>0</v>
      </c>
      <c r="F82" s="88">
        <v>11705833.33</v>
      </c>
      <c r="G82" s="88">
        <v>11705833.33</v>
      </c>
    </row>
    <row r="83" spans="3:7">
      <c r="C83" s="95" t="s">
        <v>1005</v>
      </c>
      <c r="D83" s="88">
        <v>99295178</v>
      </c>
      <c r="E83" s="88">
        <v>4815798.43</v>
      </c>
      <c r="F83" s="88">
        <v>4118348.46</v>
      </c>
      <c r="G83" s="88">
        <v>12543014.18</v>
      </c>
    </row>
    <row r="84" spans="3:7">
      <c r="C84" s="95" t="s">
        <v>339</v>
      </c>
      <c r="D84" s="88">
        <v>1341832252</v>
      </c>
      <c r="E84" s="88">
        <v>69631203.589999989</v>
      </c>
      <c r="F84" s="88">
        <v>118046895.59999998</v>
      </c>
      <c r="G84" s="88">
        <v>116413455.79000001</v>
      </c>
    </row>
    <row r="85" spans="3:7">
      <c r="C85" s="95" t="s">
        <v>340</v>
      </c>
      <c r="D85" s="88">
        <v>1205895920</v>
      </c>
      <c r="E85" s="88">
        <v>69842692.499999985</v>
      </c>
      <c r="F85" s="88">
        <v>59161999.99000001</v>
      </c>
      <c r="G85" s="88">
        <v>58629112.619999997</v>
      </c>
    </row>
    <row r="86" spans="3:7">
      <c r="C86" s="95" t="s">
        <v>341</v>
      </c>
      <c r="D86" s="88">
        <v>96423204</v>
      </c>
      <c r="E86" s="88">
        <v>4185586.91</v>
      </c>
      <c r="F86" s="88">
        <v>8315881.3999999994</v>
      </c>
      <c r="G86" s="88">
        <v>7853536.4999999991</v>
      </c>
    </row>
    <row r="87" spans="3:7">
      <c r="C87" s="95" t="s">
        <v>342</v>
      </c>
      <c r="D87" s="88">
        <v>1300000</v>
      </c>
      <c r="E87" s="88">
        <v>335566.76</v>
      </c>
      <c r="F87" s="88">
        <v>335566.76</v>
      </c>
      <c r="G87" s="88">
        <v>0</v>
      </c>
    </row>
    <row r="88" spans="3:7">
      <c r="C88" s="95" t="s">
        <v>343</v>
      </c>
      <c r="D88" s="88">
        <v>48847564</v>
      </c>
      <c r="E88" s="88">
        <v>1101498</v>
      </c>
      <c r="F88" s="88">
        <v>2263484.3600000003</v>
      </c>
      <c r="G88" s="88">
        <v>5987786.3900000006</v>
      </c>
    </row>
    <row r="89" spans="3:7">
      <c r="C89" s="95" t="s">
        <v>1006</v>
      </c>
      <c r="D89" s="88">
        <v>21670500</v>
      </c>
      <c r="E89" s="88">
        <v>3120238.68</v>
      </c>
      <c r="F89" s="88">
        <v>3120238.68</v>
      </c>
      <c r="G89" s="88">
        <v>2593991.7799999998</v>
      </c>
    </row>
    <row r="90" spans="3:7">
      <c r="C90" s="95" t="s">
        <v>1007</v>
      </c>
      <c r="D90" s="88">
        <v>3336540884</v>
      </c>
      <c r="E90" s="88">
        <v>189863035.74999997</v>
      </c>
      <c r="F90" s="88">
        <v>299603544.15000004</v>
      </c>
      <c r="G90" s="88">
        <v>362411212.11000007</v>
      </c>
    </row>
    <row r="91" spans="3:7">
      <c r="C91" s="85" t="s">
        <v>287</v>
      </c>
      <c r="D91" s="86">
        <v>6325782154</v>
      </c>
      <c r="E91" s="86">
        <v>203381100.36999997</v>
      </c>
      <c r="F91" s="86">
        <v>236591529.15000001</v>
      </c>
      <c r="G91" s="86">
        <v>188777098.47</v>
      </c>
    </row>
    <row r="92" spans="3:7">
      <c r="C92" s="95" t="s">
        <v>346</v>
      </c>
      <c r="D92" s="88">
        <v>353570167</v>
      </c>
      <c r="E92" s="88">
        <v>16787210.16</v>
      </c>
      <c r="F92" s="88">
        <v>21985195.829999998</v>
      </c>
      <c r="G92" s="88">
        <v>43481860.719999999</v>
      </c>
    </row>
    <row r="93" spans="3:7">
      <c r="C93" s="95" t="s">
        <v>347</v>
      </c>
      <c r="D93" s="88">
        <v>5549769</v>
      </c>
      <c r="E93" s="88">
        <v>232500</v>
      </c>
      <c r="F93" s="88">
        <v>531845.81000000006</v>
      </c>
      <c r="G93" s="88">
        <v>531845.81000000006</v>
      </c>
    </row>
    <row r="94" spans="3:7">
      <c r="C94" s="95" t="s">
        <v>348</v>
      </c>
      <c r="D94" s="88">
        <v>147468421</v>
      </c>
      <c r="E94" s="88">
        <v>15438582.020000001</v>
      </c>
      <c r="F94" s="88">
        <v>7388877.6499999985</v>
      </c>
      <c r="G94" s="88">
        <v>8397336.3599999994</v>
      </c>
    </row>
    <row r="95" spans="3:7">
      <c r="C95" s="95" t="s">
        <v>349</v>
      </c>
      <c r="D95" s="88">
        <v>31680000</v>
      </c>
      <c r="E95" s="88">
        <v>1273912.3199999998</v>
      </c>
      <c r="F95" s="88">
        <v>2500454.04</v>
      </c>
      <c r="G95" s="88">
        <v>1758435.61</v>
      </c>
    </row>
    <row r="96" spans="3:7">
      <c r="C96" s="95" t="s">
        <v>350</v>
      </c>
      <c r="D96" s="88">
        <v>5262147142</v>
      </c>
      <c r="E96" s="88">
        <v>130217779.24999999</v>
      </c>
      <c r="F96" s="88">
        <v>153585468.64000002</v>
      </c>
      <c r="G96" s="88">
        <v>96303674.820000008</v>
      </c>
    </row>
    <row r="97" spans="3:7">
      <c r="C97" s="95" t="s">
        <v>351</v>
      </c>
      <c r="D97" s="88">
        <v>330078958</v>
      </c>
      <c r="E97" s="88">
        <v>31233366.169999998</v>
      </c>
      <c r="F97" s="88">
        <v>31507304.940000001</v>
      </c>
      <c r="G97" s="88">
        <v>21938074.23</v>
      </c>
    </row>
    <row r="98" spans="3:7">
      <c r="C98" s="95" t="s">
        <v>352</v>
      </c>
      <c r="D98" s="88">
        <v>4539681</v>
      </c>
      <c r="E98" s="88">
        <v>270000</v>
      </c>
      <c r="F98" s="88">
        <v>569345.81000000006</v>
      </c>
      <c r="G98" s="88">
        <v>569345.81000000006</v>
      </c>
    </row>
    <row r="99" spans="3:7">
      <c r="C99" s="95" t="s">
        <v>353</v>
      </c>
      <c r="D99" s="88">
        <v>190748016</v>
      </c>
      <c r="E99" s="88">
        <v>7927750.4499999993</v>
      </c>
      <c r="F99" s="88">
        <v>18523036.43</v>
      </c>
      <c r="G99" s="88">
        <v>15796525.110000003</v>
      </c>
    </row>
    <row r="100" spans="3:7">
      <c r="C100" s="107" t="s">
        <v>288</v>
      </c>
      <c r="D100" s="108">
        <v>738460649593</v>
      </c>
      <c r="E100" s="108">
        <v>35750552512.790024</v>
      </c>
      <c r="F100" s="108">
        <v>57403577809.26001</v>
      </c>
      <c r="G100" s="108">
        <v>56361345903.990005</v>
      </c>
    </row>
    <row r="101" spans="3:7">
      <c r="C101" s="85" t="s">
        <v>289</v>
      </c>
      <c r="D101" s="86">
        <v>31370841423</v>
      </c>
      <c r="E101" s="86">
        <v>3132761225.3499999</v>
      </c>
      <c r="F101" s="86">
        <v>2357659747.4400001</v>
      </c>
      <c r="G101" s="86">
        <v>1965724495.8700004</v>
      </c>
    </row>
    <row r="102" spans="3:7">
      <c r="C102" s="95" t="s">
        <v>1008</v>
      </c>
      <c r="D102" s="88">
        <v>4317176505</v>
      </c>
      <c r="E102" s="88">
        <v>1019011842.9</v>
      </c>
      <c r="F102" s="88">
        <v>265841544.41000003</v>
      </c>
      <c r="G102" s="88">
        <v>143139642.59</v>
      </c>
    </row>
    <row r="103" spans="3:7">
      <c r="C103" s="95" t="s">
        <v>1009</v>
      </c>
      <c r="D103" s="88">
        <v>817412450</v>
      </c>
      <c r="E103" s="88">
        <v>37145379.5</v>
      </c>
      <c r="F103" s="88">
        <v>15208624.58</v>
      </c>
      <c r="G103" s="88">
        <v>47180117.289999999</v>
      </c>
    </row>
    <row r="104" spans="3:7">
      <c r="C104" s="95" t="s">
        <v>1010</v>
      </c>
      <c r="D104" s="88">
        <v>26236252468</v>
      </c>
      <c r="E104" s="88">
        <v>2076604002.95</v>
      </c>
      <c r="F104" s="88">
        <v>2076609578.45</v>
      </c>
      <c r="G104" s="88">
        <v>1775404735.9900002</v>
      </c>
    </row>
    <row r="105" spans="3:7">
      <c r="C105" s="85" t="s">
        <v>290</v>
      </c>
      <c r="D105" s="86">
        <v>168782842806</v>
      </c>
      <c r="E105" s="86">
        <v>12459929614.000004</v>
      </c>
      <c r="F105" s="86">
        <v>12169721108.219999</v>
      </c>
      <c r="G105" s="86">
        <v>12081400517.540003</v>
      </c>
    </row>
    <row r="106" spans="3:7">
      <c r="C106" s="95" t="s">
        <v>1011</v>
      </c>
      <c r="D106" s="88">
        <v>284169222</v>
      </c>
      <c r="E106" s="88">
        <v>22006208.059999999</v>
      </c>
      <c r="F106" s="88">
        <v>22006208.059999999</v>
      </c>
      <c r="G106" s="88">
        <v>22006208.059999999</v>
      </c>
    </row>
    <row r="107" spans="3:7">
      <c r="C107" s="95" t="s">
        <v>1012</v>
      </c>
      <c r="D107" s="88">
        <v>18541245058</v>
      </c>
      <c r="E107" s="88">
        <v>986792442.55999994</v>
      </c>
      <c r="F107" s="88">
        <v>1126803015.8499994</v>
      </c>
      <c r="G107" s="88">
        <v>1131322597.5399997</v>
      </c>
    </row>
    <row r="108" spans="3:7">
      <c r="C108" s="95" t="s">
        <v>1013</v>
      </c>
      <c r="D108" s="88">
        <v>16622756919</v>
      </c>
      <c r="E108" s="88">
        <v>1630098263.4699998</v>
      </c>
      <c r="F108" s="88">
        <v>838058712.57999992</v>
      </c>
      <c r="G108" s="88">
        <v>869831865.06999993</v>
      </c>
    </row>
    <row r="109" spans="3:7">
      <c r="C109" s="95" t="s">
        <v>307</v>
      </c>
      <c r="D109" s="88">
        <v>26513048</v>
      </c>
      <c r="E109" s="88">
        <v>14713.13</v>
      </c>
      <c r="F109" s="88">
        <v>2741733.55</v>
      </c>
      <c r="G109" s="88">
        <v>7562.5</v>
      </c>
    </row>
    <row r="110" spans="3:7">
      <c r="C110" s="95" t="s">
        <v>1014</v>
      </c>
      <c r="D110" s="88">
        <v>104221716</v>
      </c>
      <c r="E110" s="88">
        <v>8215456.3299999991</v>
      </c>
      <c r="F110" s="88">
        <v>8414165.9299999997</v>
      </c>
      <c r="G110" s="88">
        <v>7113132.0099999988</v>
      </c>
    </row>
    <row r="111" spans="3:7">
      <c r="C111" s="95" t="s">
        <v>1015</v>
      </c>
      <c r="D111" s="88">
        <v>133203936843</v>
      </c>
      <c r="E111" s="88">
        <v>9812802530.4500046</v>
      </c>
      <c r="F111" s="88">
        <v>10171697272.25</v>
      </c>
      <c r="G111" s="88">
        <v>10051119152.360003</v>
      </c>
    </row>
    <row r="112" spans="3:7">
      <c r="C112" s="85" t="s">
        <v>291</v>
      </c>
      <c r="D112" s="86">
        <v>16923613014</v>
      </c>
      <c r="E112" s="86">
        <v>1143416089.26</v>
      </c>
      <c r="F112" s="86">
        <v>1145053288.22</v>
      </c>
      <c r="G112" s="86">
        <v>1691342376.98</v>
      </c>
    </row>
    <row r="113" spans="3:7">
      <c r="C113" s="95" t="s">
        <v>1016</v>
      </c>
      <c r="D113" s="88">
        <v>5590763341</v>
      </c>
      <c r="E113" s="88">
        <v>107000138.5</v>
      </c>
      <c r="F113" s="88">
        <v>108342733.77999999</v>
      </c>
      <c r="G113" s="88">
        <v>571357044.44000006</v>
      </c>
    </row>
    <row r="114" spans="3:7">
      <c r="C114" s="95" t="s">
        <v>1017</v>
      </c>
      <c r="D114" s="88">
        <v>3732043759</v>
      </c>
      <c r="E114" s="88">
        <v>300680668.65999997</v>
      </c>
      <c r="F114" s="88">
        <v>295442236.09999996</v>
      </c>
      <c r="G114" s="88">
        <v>444954238.58000004</v>
      </c>
    </row>
    <row r="115" spans="3:7">
      <c r="C115" s="95" t="s">
        <v>1018</v>
      </c>
      <c r="D115" s="88">
        <v>4583392499</v>
      </c>
      <c r="E115" s="88">
        <v>443438701.68000001</v>
      </c>
      <c r="F115" s="88">
        <v>450614765.47000021</v>
      </c>
      <c r="G115" s="88">
        <v>425645444.83999997</v>
      </c>
    </row>
    <row r="116" spans="3:7">
      <c r="C116" s="95" t="s">
        <v>1019</v>
      </c>
      <c r="D116" s="88">
        <v>2338581</v>
      </c>
      <c r="E116" s="88"/>
      <c r="F116" s="88"/>
      <c r="G116" s="88"/>
    </row>
    <row r="117" spans="3:7">
      <c r="C117" s="95" t="s">
        <v>1020</v>
      </c>
      <c r="D117" s="88">
        <v>320504954</v>
      </c>
      <c r="E117" s="88">
        <v>138294949.96000001</v>
      </c>
      <c r="F117" s="88">
        <v>87296487.780000001</v>
      </c>
      <c r="G117" s="88">
        <v>93012987.320000008</v>
      </c>
    </row>
    <row r="118" spans="3:7">
      <c r="C118" s="95" t="s">
        <v>1021</v>
      </c>
      <c r="D118" s="88">
        <v>2694569880</v>
      </c>
      <c r="E118" s="88">
        <v>154001630.46000004</v>
      </c>
      <c r="F118" s="88">
        <v>203357065.09</v>
      </c>
      <c r="G118" s="88">
        <v>156372661.80000001</v>
      </c>
    </row>
    <row r="119" spans="3:7">
      <c r="C119" s="85" t="s">
        <v>292</v>
      </c>
      <c r="D119" s="86">
        <v>328145067506</v>
      </c>
      <c r="E119" s="86">
        <v>11684757444.910004</v>
      </c>
      <c r="F119" s="86">
        <v>26459053150.180008</v>
      </c>
      <c r="G119" s="86">
        <v>25482950539.759998</v>
      </c>
    </row>
    <row r="120" spans="3:7">
      <c r="C120" s="95" t="s">
        <v>1022</v>
      </c>
      <c r="D120" s="88">
        <v>18249523531</v>
      </c>
      <c r="E120" s="88">
        <v>1135809581.1199999</v>
      </c>
      <c r="F120" s="88">
        <v>1098681145.0699995</v>
      </c>
      <c r="G120" s="88">
        <v>758584643.53999972</v>
      </c>
    </row>
    <row r="121" spans="3:7">
      <c r="C121" s="95" t="s">
        <v>1023</v>
      </c>
      <c r="D121" s="88">
        <v>114193390419</v>
      </c>
      <c r="E121" s="88">
        <v>778647976.15000021</v>
      </c>
      <c r="F121" s="88">
        <v>9753030848.8099995</v>
      </c>
      <c r="G121" s="88">
        <v>9732504986.869997</v>
      </c>
    </row>
    <row r="122" spans="3:7">
      <c r="C122" s="95" t="s">
        <v>1024</v>
      </c>
      <c r="D122" s="88">
        <v>32063116830</v>
      </c>
      <c r="E122" s="88">
        <v>325889428.44999999</v>
      </c>
      <c r="F122" s="88">
        <v>2570163686.6300011</v>
      </c>
      <c r="G122" s="88">
        <v>2476187166.1700006</v>
      </c>
    </row>
    <row r="123" spans="3:7">
      <c r="C123" s="95" t="s">
        <v>1025</v>
      </c>
      <c r="D123" s="88">
        <v>28055242863</v>
      </c>
      <c r="E123" s="88">
        <v>2139031091.9500003</v>
      </c>
      <c r="F123" s="88">
        <v>2048538892.8400002</v>
      </c>
      <c r="G123" s="88">
        <v>2114441835.2900002</v>
      </c>
    </row>
    <row r="124" spans="3:7">
      <c r="C124" s="95" t="s">
        <v>1026</v>
      </c>
      <c r="D124" s="88">
        <v>3512042323</v>
      </c>
      <c r="E124" s="88">
        <v>24226273.130000003</v>
      </c>
      <c r="F124" s="88">
        <v>294068399.07999992</v>
      </c>
      <c r="G124" s="88">
        <v>289550827.03999996</v>
      </c>
    </row>
    <row r="125" spans="3:7">
      <c r="C125" s="95" t="s">
        <v>1027</v>
      </c>
      <c r="D125" s="88">
        <v>13019392840</v>
      </c>
      <c r="E125" s="88">
        <v>215748076.47000003</v>
      </c>
      <c r="F125" s="88">
        <v>1132479666.3699996</v>
      </c>
      <c r="G125" s="88">
        <v>1070759155.8000001</v>
      </c>
    </row>
    <row r="126" spans="3:7">
      <c r="C126" s="95" t="s">
        <v>1028</v>
      </c>
      <c r="D126" s="88">
        <v>1695003508</v>
      </c>
      <c r="E126" s="88">
        <v>93824727.960000008</v>
      </c>
      <c r="F126" s="88">
        <v>140843372.56</v>
      </c>
      <c r="G126" s="88">
        <v>103888522.99999999</v>
      </c>
    </row>
    <row r="127" spans="3:7">
      <c r="C127" s="95" t="s">
        <v>1029</v>
      </c>
      <c r="D127" s="88">
        <v>646540838</v>
      </c>
      <c r="E127" s="88">
        <v>44904908.399999984</v>
      </c>
      <c r="F127" s="88">
        <v>59379017.629999965</v>
      </c>
      <c r="G127" s="88">
        <v>55691271.869999982</v>
      </c>
    </row>
    <row r="128" spans="3:7">
      <c r="C128" s="95" t="s">
        <v>1030</v>
      </c>
      <c r="D128" s="88">
        <v>563130187</v>
      </c>
      <c r="E128" s="88">
        <v>16630850.830000006</v>
      </c>
      <c r="F128" s="88">
        <v>37519023.50999999</v>
      </c>
      <c r="G128" s="88">
        <v>36935926.719999999</v>
      </c>
    </row>
    <row r="129" spans="3:7">
      <c r="C129" s="95" t="s">
        <v>1031</v>
      </c>
      <c r="D129" s="88">
        <v>1179299646</v>
      </c>
      <c r="E129" s="88">
        <v>66538471.219999999</v>
      </c>
      <c r="F129" s="88">
        <v>105165059.27999997</v>
      </c>
      <c r="G129" s="88">
        <v>106026974.56999999</v>
      </c>
    </row>
    <row r="130" spans="3:7">
      <c r="C130" s="95" t="s">
        <v>1032</v>
      </c>
      <c r="D130" s="88">
        <v>114968384521</v>
      </c>
      <c r="E130" s="88">
        <v>6843506059.2300024</v>
      </c>
      <c r="F130" s="88">
        <v>9219184038.4000072</v>
      </c>
      <c r="G130" s="88">
        <v>8738379228.8900032</v>
      </c>
    </row>
    <row r="131" spans="3:7">
      <c r="C131" s="85" t="s">
        <v>293</v>
      </c>
      <c r="D131" s="86">
        <v>191985997254</v>
      </c>
      <c r="E131" s="86">
        <v>7288303034.9800005</v>
      </c>
      <c r="F131" s="86">
        <v>15225805888.360001</v>
      </c>
      <c r="G131" s="86">
        <v>15075720475.590002</v>
      </c>
    </row>
    <row r="132" spans="3:7">
      <c r="C132" s="95" t="s">
        <v>1033</v>
      </c>
      <c r="D132" s="88">
        <v>103220714561</v>
      </c>
      <c r="E132" s="88">
        <v>171183816.70000002</v>
      </c>
      <c r="F132" s="88">
        <v>7441677792.8400002</v>
      </c>
      <c r="G132" s="88">
        <v>7440082580.71</v>
      </c>
    </row>
    <row r="133" spans="3:7">
      <c r="C133" s="95" t="s">
        <v>308</v>
      </c>
      <c r="D133" s="88">
        <v>6033490</v>
      </c>
      <c r="E133" s="88"/>
      <c r="F133" s="88"/>
      <c r="G133" s="88"/>
    </row>
    <row r="134" spans="3:7">
      <c r="C134" s="95" t="s">
        <v>1034</v>
      </c>
      <c r="D134" s="88">
        <v>200000000</v>
      </c>
      <c r="E134" s="88"/>
      <c r="F134" s="88"/>
      <c r="G134" s="88"/>
    </row>
    <row r="135" spans="3:7">
      <c r="C135" s="95" t="s">
        <v>1035</v>
      </c>
      <c r="D135" s="88">
        <v>8781348035</v>
      </c>
      <c r="E135" s="88">
        <v>136252480.72999996</v>
      </c>
      <c r="F135" s="88">
        <v>303536424.76999998</v>
      </c>
      <c r="G135" s="88">
        <v>299451259.1500001</v>
      </c>
    </row>
    <row r="136" spans="3:7">
      <c r="C136" s="95" t="s">
        <v>1036</v>
      </c>
      <c r="D136" s="88">
        <v>1576472756</v>
      </c>
      <c r="E136" s="88">
        <v>-39819459.780000001</v>
      </c>
      <c r="F136" s="88">
        <v>102574144.51999995</v>
      </c>
      <c r="G136" s="88">
        <v>108762254.10999998</v>
      </c>
    </row>
    <row r="137" spans="3:7">
      <c r="C137" s="95" t="s">
        <v>1037</v>
      </c>
      <c r="D137" s="88">
        <v>74140062258</v>
      </c>
      <c r="E137" s="88">
        <v>6961889507.3900013</v>
      </c>
      <c r="F137" s="88">
        <v>6729065932.29</v>
      </c>
      <c r="G137" s="88">
        <v>6569768580.1800003</v>
      </c>
    </row>
    <row r="138" spans="3:7">
      <c r="C138" s="95" t="s">
        <v>1038</v>
      </c>
      <c r="D138" s="88">
        <v>1600000</v>
      </c>
      <c r="E138" s="88">
        <v>0</v>
      </c>
      <c r="F138" s="88">
        <v>0</v>
      </c>
      <c r="G138" s="88">
        <v>0</v>
      </c>
    </row>
    <row r="139" spans="3:7">
      <c r="C139" s="95" t="s">
        <v>1039</v>
      </c>
      <c r="D139" s="88">
        <v>4059766154</v>
      </c>
      <c r="E139" s="88">
        <v>58796689.939999998</v>
      </c>
      <c r="F139" s="88">
        <v>648951593.93999994</v>
      </c>
      <c r="G139" s="88">
        <v>657655801.43999994</v>
      </c>
    </row>
    <row r="140" spans="3:7">
      <c r="C140" s="85" t="s">
        <v>294</v>
      </c>
      <c r="D140" s="86">
        <v>1252287590</v>
      </c>
      <c r="E140" s="86">
        <v>41385104.289999999</v>
      </c>
      <c r="F140" s="86">
        <v>46284626.839999989</v>
      </c>
      <c r="G140" s="86">
        <v>64207498.25</v>
      </c>
    </row>
    <row r="141" spans="3:7">
      <c r="C141" s="95" t="s">
        <v>310</v>
      </c>
      <c r="D141" s="88">
        <v>298552955</v>
      </c>
      <c r="E141" s="88">
        <v>10211642.639999997</v>
      </c>
      <c r="F141" s="88">
        <v>13916986.509999996</v>
      </c>
      <c r="G141" s="88">
        <v>10352242.089999996</v>
      </c>
    </row>
    <row r="142" spans="3:7">
      <c r="C142" s="95" t="s">
        <v>311</v>
      </c>
      <c r="D142" s="88">
        <v>112471764</v>
      </c>
      <c r="E142" s="88">
        <v>0</v>
      </c>
      <c r="F142" s="88">
        <v>368800</v>
      </c>
      <c r="G142" s="88">
        <v>44800</v>
      </c>
    </row>
    <row r="143" spans="3:7">
      <c r="C143" s="95" t="s">
        <v>312</v>
      </c>
      <c r="D143" s="88">
        <v>314754182</v>
      </c>
      <c r="E143" s="88">
        <v>13616560.290000001</v>
      </c>
      <c r="F143" s="88">
        <v>9442230.6600000001</v>
      </c>
      <c r="G143" s="88">
        <v>14200057.530000001</v>
      </c>
    </row>
    <row r="144" spans="3:7">
      <c r="C144" s="95" t="s">
        <v>313</v>
      </c>
      <c r="D144" s="88">
        <v>526508689</v>
      </c>
      <c r="E144" s="88">
        <v>17556901.359999999</v>
      </c>
      <c r="F144" s="88">
        <v>22556609.669999998</v>
      </c>
      <c r="G144" s="88">
        <v>39610398.630000003</v>
      </c>
    </row>
    <row r="145" spans="3:7">
      <c r="C145" s="107" t="s">
        <v>295</v>
      </c>
      <c r="D145" s="108">
        <v>362550018434</v>
      </c>
      <c r="E145" s="108">
        <v>32022742222.710003</v>
      </c>
      <c r="F145" s="108">
        <v>27777418374.630001</v>
      </c>
      <c r="G145" s="108">
        <v>20013612747.200001</v>
      </c>
    </row>
    <row r="146" spans="3:7">
      <c r="C146" s="85" t="s">
        <v>296</v>
      </c>
      <c r="D146" s="86">
        <v>362550018434</v>
      </c>
      <c r="E146" s="86">
        <v>32022742222.710003</v>
      </c>
      <c r="F146" s="86">
        <v>27777418374.630001</v>
      </c>
      <c r="G146" s="86">
        <v>20013612747.200001</v>
      </c>
    </row>
    <row r="147" spans="3:7">
      <c r="C147" s="95" t="s">
        <v>1040</v>
      </c>
      <c r="D147" s="88">
        <v>362550018434</v>
      </c>
      <c r="E147" s="88">
        <v>32022742222.710003</v>
      </c>
      <c r="F147" s="88">
        <v>27777418374.630001</v>
      </c>
      <c r="G147" s="88">
        <v>20013612747.200001</v>
      </c>
    </row>
    <row r="148" spans="3:7" ht="15.75" thickBot="1">
      <c r="C148" s="102" t="s">
        <v>297</v>
      </c>
      <c r="D148" s="103">
        <v>1622833406287</v>
      </c>
      <c r="E148" s="103">
        <v>110429498776.31</v>
      </c>
      <c r="F148" s="103">
        <v>133070988855.28</v>
      </c>
      <c r="G148" s="103">
        <v>125908292099.53999</v>
      </c>
    </row>
    <row r="151" spans="3:7">
      <c r="C151" s="91" t="s">
        <v>516</v>
      </c>
    </row>
    <row r="152" spans="3:7">
      <c r="C152" s="92" t="s">
        <v>517</v>
      </c>
    </row>
    <row r="153" spans="3:7">
      <c r="C153" s="91" t="s">
        <v>125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A6:H6"/>
    <mergeCell ref="C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9BB8-0E36-458E-9035-9F1F76134481}">
  <dimension ref="A2:N358"/>
  <sheetViews>
    <sheetView showGridLines="0" zoomScale="70" zoomScaleNormal="70" workbookViewId="0">
      <selection activeCell="C102" sqref="C102"/>
    </sheetView>
  </sheetViews>
  <sheetFormatPr defaultColWidth="9.140625" defaultRowHeight="15"/>
  <cols>
    <col min="1" max="1" width="9.140625" style="71"/>
    <col min="2" max="2" width="134.7109375" style="71" customWidth="1"/>
    <col min="3" max="3" width="23.140625" style="71" customWidth="1"/>
    <col min="4" max="4" width="27.42578125" style="71" customWidth="1"/>
    <col min="5" max="5" width="22.7109375" style="71" bestFit="1" customWidth="1"/>
    <col min="6" max="6" width="23.85546875" style="71" bestFit="1" customWidth="1"/>
    <col min="7" max="7" width="19.7109375" style="71" customWidth="1"/>
    <col min="8" max="8" width="17.85546875" style="179" bestFit="1" customWidth="1"/>
    <col min="9" max="9" width="16.28515625" style="179" bestFit="1" customWidth="1"/>
    <col min="10" max="10" width="28.5703125" style="71" customWidth="1"/>
    <col min="11" max="11" width="42.28515625" style="71" customWidth="1"/>
    <col min="12" max="12" width="22.7109375" style="71" bestFit="1" customWidth="1"/>
    <col min="13" max="13" width="24.28515625" style="71" customWidth="1"/>
    <col min="14" max="14" width="15.7109375" style="71" customWidth="1"/>
    <col min="15" max="16384" width="9.140625" style="71"/>
  </cols>
  <sheetData>
    <row r="2" spans="2:14" ht="18.75">
      <c r="B2" s="384" t="s">
        <v>0</v>
      </c>
      <c r="C2" s="384"/>
      <c r="D2" s="384"/>
      <c r="E2" s="384"/>
      <c r="F2" s="384"/>
      <c r="G2" s="384"/>
      <c r="H2" s="384"/>
      <c r="I2" s="384"/>
    </row>
    <row r="3" spans="2:14" ht="18.75">
      <c r="B3" s="384" t="s">
        <v>1</v>
      </c>
      <c r="C3" s="384"/>
      <c r="D3" s="384"/>
      <c r="E3" s="384"/>
      <c r="F3" s="384"/>
      <c r="G3" s="384"/>
      <c r="H3" s="384"/>
      <c r="I3" s="384"/>
    </row>
    <row r="4" spans="2:14" ht="21" customHeight="1">
      <c r="B4" s="385" t="s">
        <v>2</v>
      </c>
      <c r="C4" s="385"/>
      <c r="D4" s="385"/>
      <c r="E4" s="385"/>
      <c r="F4" s="385"/>
      <c r="G4" s="385"/>
      <c r="H4" s="385"/>
      <c r="I4" s="385"/>
    </row>
    <row r="5" spans="2:14" ht="18.75">
      <c r="B5" s="228"/>
      <c r="C5" s="228"/>
      <c r="D5" s="228"/>
      <c r="E5" s="228"/>
      <c r="F5" s="228"/>
      <c r="G5" s="228"/>
      <c r="H5" s="227"/>
      <c r="I5" s="227"/>
    </row>
    <row r="6" spans="2:14" ht="18.75">
      <c r="B6" s="409" t="s">
        <v>35</v>
      </c>
      <c r="C6" s="409"/>
      <c r="D6" s="409"/>
      <c r="E6" s="409"/>
      <c r="F6" s="409"/>
      <c r="G6" s="409"/>
      <c r="H6" s="409"/>
      <c r="I6" s="409"/>
    </row>
    <row r="7" spans="2:14" ht="18.75">
      <c r="B7" s="410" t="s">
        <v>36</v>
      </c>
      <c r="C7" s="410"/>
      <c r="D7" s="410"/>
      <c r="E7" s="410"/>
      <c r="F7" s="410"/>
      <c r="G7" s="410"/>
      <c r="H7" s="410"/>
      <c r="I7" s="410"/>
    </row>
    <row r="8" spans="2:14" ht="18.75">
      <c r="B8" s="393" t="s">
        <v>4</v>
      </c>
      <c r="C8" s="393"/>
      <c r="D8" s="393"/>
      <c r="E8" s="393"/>
      <c r="F8" s="393"/>
      <c r="G8" s="393"/>
      <c r="H8" s="393"/>
      <c r="I8" s="393"/>
      <c r="K8" s="271" t="s">
        <v>5</v>
      </c>
      <c r="L8" s="272">
        <f>6143649538425/1000000</f>
        <v>6143649.5384250004</v>
      </c>
    </row>
    <row r="9" spans="2:14" ht="15.75" thickBot="1">
      <c r="B9" s="273"/>
      <c r="C9" s="273"/>
      <c r="D9" s="273"/>
      <c r="E9" s="273"/>
      <c r="F9" s="273"/>
      <c r="G9" s="273"/>
      <c r="H9" s="274"/>
      <c r="I9" s="274"/>
    </row>
    <row r="10" spans="2:14" ht="19.5" customHeight="1" thickBot="1">
      <c r="B10" s="394" t="s">
        <v>6</v>
      </c>
      <c r="C10" s="275">
        <v>2025</v>
      </c>
      <c r="D10" s="397">
        <v>2026</v>
      </c>
      <c r="E10" s="398"/>
      <c r="F10" s="399"/>
      <c r="G10" s="400" t="s">
        <v>37</v>
      </c>
      <c r="H10" s="401"/>
      <c r="I10" s="400" t="s">
        <v>38</v>
      </c>
    </row>
    <row r="11" spans="2:14" ht="19.5" customHeight="1" thickBot="1">
      <c r="B11" s="395"/>
      <c r="C11" s="406" t="s">
        <v>39</v>
      </c>
      <c r="D11" s="406" t="s">
        <v>40</v>
      </c>
      <c r="E11" s="406" t="s">
        <v>41</v>
      </c>
      <c r="F11" s="406" t="s">
        <v>42</v>
      </c>
      <c r="G11" s="402"/>
      <c r="H11" s="403"/>
      <c r="I11" s="402"/>
      <c r="K11" s="276" t="s">
        <v>5</v>
      </c>
      <c r="L11" s="277">
        <v>8619782353959.0947</v>
      </c>
      <c r="N11" s="11"/>
    </row>
    <row r="12" spans="2:14" ht="30" customHeight="1">
      <c r="B12" s="395"/>
      <c r="C12" s="407"/>
      <c r="D12" s="407"/>
      <c r="E12" s="407"/>
      <c r="F12" s="407"/>
      <c r="G12" s="404"/>
      <c r="H12" s="405"/>
      <c r="I12" s="402"/>
    </row>
    <row r="13" spans="2:14" ht="20.25">
      <c r="B13" s="395"/>
      <c r="C13" s="408"/>
      <c r="D13" s="408"/>
      <c r="E13" s="408"/>
      <c r="F13" s="408"/>
      <c r="G13" s="278" t="s">
        <v>43</v>
      </c>
      <c r="H13" s="278" t="s">
        <v>44</v>
      </c>
      <c r="I13" s="404"/>
      <c r="L13" s="11"/>
      <c r="M13" s="279"/>
    </row>
    <row r="14" spans="2:14" ht="30.6" customHeight="1" thickBot="1">
      <c r="B14" s="396"/>
      <c r="C14" s="280">
        <v>1</v>
      </c>
      <c r="D14" s="280">
        <v>2</v>
      </c>
      <c r="E14" s="280">
        <v>3</v>
      </c>
      <c r="F14" s="281" t="s">
        <v>45</v>
      </c>
      <c r="G14" s="280" t="s">
        <v>46</v>
      </c>
      <c r="H14" s="280" t="s">
        <v>47</v>
      </c>
      <c r="I14" s="282" t="s">
        <v>48</v>
      </c>
      <c r="K14" s="11"/>
      <c r="L14" s="11"/>
    </row>
    <row r="15" spans="2:14" ht="20.25">
      <c r="B15" s="283" t="s">
        <v>49</v>
      </c>
      <c r="C15" s="284">
        <f>+C16+C37+C49+C52+C58+C61+C62</f>
        <v>105902023128.28</v>
      </c>
      <c r="D15" s="284">
        <f>+D16+D37+D49+D52+D58+D61+D62</f>
        <v>1340124486786</v>
      </c>
      <c r="E15" s="284">
        <f>E16+E37+E49+E52+E58+E61+E62</f>
        <v>102414072541.03</v>
      </c>
      <c r="F15" s="285">
        <f t="shared" ref="F15:F78" si="0">IFERROR(E15/D15,"0.0%")</f>
        <v>7.6421312759270665E-2</v>
      </c>
      <c r="G15" s="284">
        <f t="shared" ref="G15:G78" si="1">E15-C15</f>
        <v>-3487950587.25</v>
      </c>
      <c r="H15" s="285">
        <f t="shared" ref="H15:H77" si="2">IFERROR(G15/C15,"0.0%")</f>
        <v>-3.2935636961581145E-2</v>
      </c>
      <c r="I15" s="285">
        <f>E15/$L$11</f>
        <v>1.1881282883435087E-2</v>
      </c>
      <c r="J15" s="6"/>
      <c r="K15" s="286"/>
      <c r="M15" s="279"/>
    </row>
    <row r="16" spans="2:14" ht="20.25">
      <c r="B16" s="287" t="s">
        <v>50</v>
      </c>
      <c r="C16" s="288">
        <f t="shared" ref="C16:D16" si="3">+C17+C31+C32+C33+C34+C35</f>
        <v>99880656548.800003</v>
      </c>
      <c r="D16" s="288">
        <f t="shared" si="3"/>
        <v>1236829099333</v>
      </c>
      <c r="E16" s="288">
        <f>+E17+E31+E32+E33+E34+E35</f>
        <v>97918316370.330002</v>
      </c>
      <c r="F16" s="289">
        <f t="shared" si="0"/>
        <v>7.9168832964178815E-2</v>
      </c>
      <c r="G16" s="288">
        <f t="shared" si="1"/>
        <v>-1962340178.4700012</v>
      </c>
      <c r="H16" s="289">
        <f t="shared" si="2"/>
        <v>-1.964684901236342E-2</v>
      </c>
      <c r="I16" s="289">
        <f t="shared" ref="I16:I78" si="4">E16/$L$11</f>
        <v>1.1359720274764918E-2</v>
      </c>
      <c r="J16" s="11"/>
      <c r="K16" s="290"/>
      <c r="L16" s="279"/>
    </row>
    <row r="17" spans="2:11" ht="20.25">
      <c r="B17" s="291" t="s">
        <v>51</v>
      </c>
      <c r="C17" s="292">
        <v>41173236195.130005</v>
      </c>
      <c r="D17" s="292">
        <v>428719100220</v>
      </c>
      <c r="E17" s="292">
        <v>36927366901.5</v>
      </c>
      <c r="F17" s="293">
        <f t="shared" si="0"/>
        <v>8.6134177092997449E-2</v>
      </c>
      <c r="G17" s="292">
        <f t="shared" si="1"/>
        <v>-4245869293.6300049</v>
      </c>
      <c r="H17" s="293">
        <f t="shared" si="2"/>
        <v>-0.10312206875135574</v>
      </c>
      <c r="I17" s="293">
        <f t="shared" si="4"/>
        <v>4.2840254411457548E-3</v>
      </c>
      <c r="J17" s="6"/>
      <c r="K17" s="290"/>
    </row>
    <row r="18" spans="2:11" ht="20.25">
      <c r="B18" s="294" t="s">
        <v>52</v>
      </c>
      <c r="C18" s="292">
        <v>12744330815.440001</v>
      </c>
      <c r="D18" s="292">
        <v>141895226918</v>
      </c>
      <c r="E18" s="292">
        <v>14626798986.48</v>
      </c>
      <c r="F18" s="293">
        <f t="shared" si="0"/>
        <v>0.10308168431157094</v>
      </c>
      <c r="G18" s="292">
        <f t="shared" si="1"/>
        <v>1882468171.039999</v>
      </c>
      <c r="H18" s="293">
        <f t="shared" si="2"/>
        <v>0.14771024060042076</v>
      </c>
      <c r="I18" s="293">
        <f t="shared" si="4"/>
        <v>1.6968872746261235E-3</v>
      </c>
      <c r="J18" s="6"/>
      <c r="K18" s="290"/>
    </row>
    <row r="19" spans="2:11" ht="20.25">
      <c r="B19" s="294" t="s">
        <v>53</v>
      </c>
      <c r="C19" s="292">
        <v>21937931728.649998</v>
      </c>
      <c r="D19" s="292">
        <v>205943383844</v>
      </c>
      <c r="E19" s="292">
        <v>13620437756.119999</v>
      </c>
      <c r="F19" s="293">
        <f t="shared" si="0"/>
        <v>6.6136806640204285E-2</v>
      </c>
      <c r="G19" s="292">
        <f t="shared" si="1"/>
        <v>-8317493972.5299988</v>
      </c>
      <c r="H19" s="293">
        <f t="shared" si="2"/>
        <v>-0.3791375629849239</v>
      </c>
      <c r="I19" s="293">
        <f t="shared" si="4"/>
        <v>1.5801370843040005E-3</v>
      </c>
      <c r="J19" s="6"/>
      <c r="K19" s="290"/>
    </row>
    <row r="20" spans="2:11" ht="20.25">
      <c r="B20" s="294" t="s">
        <v>54</v>
      </c>
      <c r="C20" s="292">
        <v>6490973651.04</v>
      </c>
      <c r="D20" s="292">
        <v>80880489458</v>
      </c>
      <c r="E20" s="292">
        <v>8680130158.8999977</v>
      </c>
      <c r="F20" s="293">
        <f t="shared" si="0"/>
        <v>0.10732044547538819</v>
      </c>
      <c r="G20" s="292">
        <f t="shared" si="1"/>
        <v>2189156507.8599977</v>
      </c>
      <c r="H20" s="293">
        <f t="shared" si="2"/>
        <v>0.33726165372882783</v>
      </c>
      <c r="I20" s="293">
        <f t="shared" si="4"/>
        <v>1.0070010822156299E-3</v>
      </c>
      <c r="J20" s="6"/>
      <c r="K20" s="290"/>
    </row>
    <row r="21" spans="2:11" ht="20.25">
      <c r="B21" s="295" t="s">
        <v>55</v>
      </c>
      <c r="C21" s="292">
        <v>793618818.54999995</v>
      </c>
      <c r="D21" s="292">
        <v>15075846838</v>
      </c>
      <c r="E21" s="292">
        <v>451022218.94999999</v>
      </c>
      <c r="F21" s="293">
        <f t="shared" si="0"/>
        <v>2.9916874574047726E-2</v>
      </c>
      <c r="G21" s="292">
        <f t="shared" si="1"/>
        <v>-342596599.59999996</v>
      </c>
      <c r="H21" s="293">
        <f t="shared" si="2"/>
        <v>-0.43168910765743834</v>
      </c>
      <c r="I21" s="293">
        <f t="shared" si="4"/>
        <v>5.2324084348004908E-5</v>
      </c>
      <c r="J21" s="6"/>
      <c r="K21" s="290"/>
    </row>
    <row r="22" spans="2:11" ht="20.25">
      <c r="B22" s="295" t="s">
        <v>56</v>
      </c>
      <c r="C22" s="292">
        <v>938417194.38999999</v>
      </c>
      <c r="D22" s="292">
        <v>8288658215</v>
      </c>
      <c r="E22" s="292">
        <v>877207247.83000004</v>
      </c>
      <c r="F22" s="293">
        <f t="shared" si="0"/>
        <v>0.1058322378696369</v>
      </c>
      <c r="G22" s="292">
        <f t="shared" si="1"/>
        <v>-61209946.559999943</v>
      </c>
      <c r="H22" s="293">
        <f t="shared" si="2"/>
        <v>-6.5226795636229032E-2</v>
      </c>
      <c r="I22" s="293">
        <f t="shared" si="4"/>
        <v>1.017667513875331E-4</v>
      </c>
      <c r="J22" s="6"/>
      <c r="K22" s="290"/>
    </row>
    <row r="23" spans="2:11" ht="20.25">
      <c r="B23" s="295" t="s">
        <v>57</v>
      </c>
      <c r="C23" s="292">
        <v>2123912633.8900001</v>
      </c>
      <c r="D23" s="292">
        <v>25978181533</v>
      </c>
      <c r="E23" s="292">
        <v>1884879088.24</v>
      </c>
      <c r="F23" s="293">
        <f t="shared" si="0"/>
        <v>7.2556236695999837E-2</v>
      </c>
      <c r="G23" s="292">
        <f t="shared" si="1"/>
        <v>-239033545.6500001</v>
      </c>
      <c r="H23" s="293">
        <f t="shared" si="2"/>
        <v>-0.11254396336077349</v>
      </c>
      <c r="I23" s="293">
        <f t="shared" si="4"/>
        <v>2.1866898847791312E-4</v>
      </c>
      <c r="J23" s="6"/>
      <c r="K23" s="290"/>
    </row>
    <row r="24" spans="2:11" ht="20.25">
      <c r="B24" s="295" t="s">
        <v>58</v>
      </c>
      <c r="C24" s="292">
        <v>15556405.310000001</v>
      </c>
      <c r="D24" s="292">
        <v>211063558</v>
      </c>
      <c r="E24" s="292">
        <v>15238459.390000001</v>
      </c>
      <c r="F24" s="293">
        <f t="shared" si="0"/>
        <v>7.2198438870247794E-2</v>
      </c>
      <c r="G24" s="292">
        <f t="shared" si="1"/>
        <v>-317945.91999999993</v>
      </c>
      <c r="H24" s="293">
        <f t="shared" si="2"/>
        <v>-2.0438264088916306E-2</v>
      </c>
      <c r="I24" s="293">
        <f t="shared" si="4"/>
        <v>1.7678473497652671E-6</v>
      </c>
      <c r="J24" s="292"/>
      <c r="K24" s="290"/>
    </row>
    <row r="25" spans="2:11" ht="20.25">
      <c r="B25" s="295" t="s">
        <v>59</v>
      </c>
      <c r="C25" s="292">
        <v>2823488.4</v>
      </c>
      <c r="D25" s="292">
        <v>34826716</v>
      </c>
      <c r="E25" s="292">
        <v>3005416.63</v>
      </c>
      <c r="F25" s="293">
        <f t="shared" si="0"/>
        <v>8.6296297072626649E-2</v>
      </c>
      <c r="G25" s="292">
        <f t="shared" si="1"/>
        <v>181928.22999999998</v>
      </c>
      <c r="H25" s="293">
        <f t="shared" si="2"/>
        <v>6.4433850693347977E-2</v>
      </c>
      <c r="I25" s="293">
        <f t="shared" si="4"/>
        <v>3.486650250072268E-7</v>
      </c>
      <c r="J25" s="6"/>
      <c r="K25" s="290"/>
    </row>
    <row r="26" spans="2:11" ht="20.25">
      <c r="B26" s="295" t="s">
        <v>60</v>
      </c>
      <c r="C26" s="292">
        <v>93034845.299999997</v>
      </c>
      <c r="D26" s="292">
        <v>1245182661</v>
      </c>
      <c r="E26" s="292">
        <v>98016709</v>
      </c>
      <c r="F26" s="293">
        <f t="shared" si="0"/>
        <v>7.8716731343884336E-2</v>
      </c>
      <c r="G26" s="292">
        <f t="shared" si="1"/>
        <v>4981863.700000003</v>
      </c>
      <c r="H26" s="293">
        <f t="shared" si="2"/>
        <v>5.3548363346394505E-2</v>
      </c>
      <c r="I26" s="293">
        <f t="shared" si="4"/>
        <v>1.1371135021173777E-5</v>
      </c>
      <c r="J26" s="6"/>
      <c r="K26" s="290"/>
    </row>
    <row r="27" spans="2:11" ht="20.25">
      <c r="B27" s="295" t="s">
        <v>61</v>
      </c>
      <c r="C27" s="292">
        <v>2270719805.1700001</v>
      </c>
      <c r="D27" s="292">
        <v>25307368281</v>
      </c>
      <c r="E27" s="292">
        <v>5144562604.25</v>
      </c>
      <c r="F27" s="293">
        <f t="shared" si="0"/>
        <v>0.20328319195925168</v>
      </c>
      <c r="G27" s="292">
        <f t="shared" si="1"/>
        <v>2873842799.0799999</v>
      </c>
      <c r="H27" s="293">
        <f t="shared" si="2"/>
        <v>1.2656087257163138</v>
      </c>
      <c r="I27" s="293">
        <f t="shared" si="4"/>
        <v>5.9683207684322627E-4</v>
      </c>
      <c r="J27" s="6"/>
      <c r="K27" s="290"/>
    </row>
    <row r="28" spans="2:11" ht="20.25">
      <c r="B28" s="295" t="s">
        <v>62</v>
      </c>
      <c r="C28" s="292">
        <v>227476004.69</v>
      </c>
      <c r="D28" s="292">
        <v>4598811542</v>
      </c>
      <c r="E28" s="292">
        <v>198589416.34999999</v>
      </c>
      <c r="F28" s="293">
        <f t="shared" si="0"/>
        <v>4.3182768968965939E-2</v>
      </c>
      <c r="G28" s="292">
        <f t="shared" si="1"/>
        <v>-28886588.340000004</v>
      </c>
      <c r="H28" s="293">
        <f t="shared" si="2"/>
        <v>-0.1269874085372921</v>
      </c>
      <c r="I28" s="293">
        <f t="shared" si="4"/>
        <v>2.3038797059508959E-5</v>
      </c>
      <c r="J28" s="6"/>
      <c r="K28" s="290"/>
    </row>
    <row r="29" spans="2:11" ht="20.25">
      <c r="B29" s="295" t="s">
        <v>63</v>
      </c>
      <c r="C29" s="292">
        <v>350420.41</v>
      </c>
      <c r="D29" s="292">
        <v>3438104</v>
      </c>
      <c r="E29" s="292">
        <v>960381.8</v>
      </c>
      <c r="F29" s="293">
        <f t="shared" si="0"/>
        <v>0.27933471471485449</v>
      </c>
      <c r="G29" s="292">
        <f t="shared" si="1"/>
        <v>609961.39000000013</v>
      </c>
      <c r="H29" s="293">
        <f t="shared" si="2"/>
        <v>1.7406560023144775</v>
      </c>
      <c r="I29" s="293">
        <f t="shared" si="4"/>
        <v>1.114160149947282E-7</v>
      </c>
      <c r="J29" s="6"/>
      <c r="K29" s="290"/>
    </row>
    <row r="30" spans="2:11" ht="20.25">
      <c r="B30" s="295" t="s">
        <v>64</v>
      </c>
      <c r="C30" s="292">
        <v>25064034.93</v>
      </c>
      <c r="D30" s="292">
        <v>137112010</v>
      </c>
      <c r="E30" s="292">
        <v>6648616.46</v>
      </c>
      <c r="F30" s="293">
        <f t="shared" si="0"/>
        <v>4.8490401825485599E-2</v>
      </c>
      <c r="G30" s="292">
        <f t="shared" si="1"/>
        <v>-18415418.469999999</v>
      </c>
      <c r="H30" s="293">
        <f t="shared" si="2"/>
        <v>-0.73473479116317197</v>
      </c>
      <c r="I30" s="293">
        <f t="shared" si="4"/>
        <v>7.7132068850279824E-7</v>
      </c>
      <c r="J30" s="6"/>
      <c r="K30" s="290"/>
    </row>
    <row r="31" spans="2:11" ht="20.25">
      <c r="B31" s="294" t="s">
        <v>65</v>
      </c>
      <c r="C31" s="292">
        <v>4554584874.6999998</v>
      </c>
      <c r="D31" s="292">
        <v>71510485694</v>
      </c>
      <c r="E31" s="292">
        <v>5167247972.9299994</v>
      </c>
      <c r="F31" s="293">
        <f t="shared" si="0"/>
        <v>7.2258605472785245E-2</v>
      </c>
      <c r="G31" s="292">
        <f t="shared" si="1"/>
        <v>612663098.22999954</v>
      </c>
      <c r="H31" s="293">
        <f t="shared" si="2"/>
        <v>0.13451568366488159</v>
      </c>
      <c r="I31" s="293">
        <f t="shared" si="4"/>
        <v>5.99463856596874E-4</v>
      </c>
      <c r="J31" s="6"/>
      <c r="K31" s="290"/>
    </row>
    <row r="32" spans="2:11" ht="20.25">
      <c r="B32" s="294" t="s">
        <v>66</v>
      </c>
      <c r="C32" s="292">
        <v>48285837200.330002</v>
      </c>
      <c r="D32" s="292">
        <v>653798841877</v>
      </c>
      <c r="E32" s="292">
        <v>50008401373.160004</v>
      </c>
      <c r="F32" s="293">
        <f t="shared" si="0"/>
        <v>7.6488972096662333E-2</v>
      </c>
      <c r="G32" s="292">
        <f t="shared" si="1"/>
        <v>1722564172.8300018</v>
      </c>
      <c r="H32" s="293">
        <f t="shared" si="2"/>
        <v>3.5674315134754032E-2</v>
      </c>
      <c r="I32" s="293">
        <f t="shared" si="4"/>
        <v>5.801585158375951E-3</v>
      </c>
      <c r="J32" s="6"/>
      <c r="K32" s="290"/>
    </row>
    <row r="33" spans="2:11" ht="20.25">
      <c r="B33" s="294" t="s">
        <v>67</v>
      </c>
      <c r="C33" s="292">
        <v>5738221645.6400003</v>
      </c>
      <c r="D33" s="292">
        <v>80985531901</v>
      </c>
      <c r="E33" s="292">
        <v>5682645467.0099993</v>
      </c>
      <c r="F33" s="293">
        <f t="shared" si="0"/>
        <v>7.0168650296162718E-2</v>
      </c>
      <c r="G33" s="292">
        <f t="shared" si="1"/>
        <v>-55576178.630001068</v>
      </c>
      <c r="H33" s="293">
        <f t="shared" si="2"/>
        <v>-9.6852617521717387E-3</v>
      </c>
      <c r="I33" s="293">
        <f t="shared" si="4"/>
        <v>6.5925625887757377E-4</v>
      </c>
      <c r="J33" s="6"/>
      <c r="K33" s="290"/>
    </row>
    <row r="34" spans="2:11" ht="20.25">
      <c r="B34" s="294" t="s">
        <v>68</v>
      </c>
      <c r="C34" s="292">
        <v>128619172.89</v>
      </c>
      <c r="D34" s="292">
        <v>1809601570</v>
      </c>
      <c r="E34" s="292">
        <v>132520065.45999999</v>
      </c>
      <c r="F34" s="293">
        <f t="shared" si="0"/>
        <v>7.3231626042411083E-2</v>
      </c>
      <c r="G34" s="292">
        <f t="shared" si="1"/>
        <v>3900892.5699999928</v>
      </c>
      <c r="H34" s="293">
        <f t="shared" si="2"/>
        <v>3.0329013026200877E-2</v>
      </c>
      <c r="I34" s="293">
        <f t="shared" si="4"/>
        <v>1.5373945654107273E-5</v>
      </c>
      <c r="J34" s="6"/>
      <c r="K34" s="290"/>
    </row>
    <row r="35" spans="2:11" ht="20.25">
      <c r="B35" s="294" t="s">
        <v>69</v>
      </c>
      <c r="C35" s="292">
        <v>157460.10999999999</v>
      </c>
      <c r="D35" s="292">
        <v>5538071</v>
      </c>
      <c r="E35" s="292">
        <v>134590.26999999999</v>
      </c>
      <c r="F35" s="293">
        <f t="shared" si="0"/>
        <v>2.4302734652553205E-2</v>
      </c>
      <c r="G35" s="292">
        <f t="shared" si="1"/>
        <v>-22869.839999999997</v>
      </c>
      <c r="H35" s="293">
        <f t="shared" si="2"/>
        <v>-0.14524211878170287</v>
      </c>
      <c r="I35" s="293">
        <f t="shared" si="4"/>
        <v>1.5614114657800175E-8</v>
      </c>
      <c r="J35" s="6"/>
      <c r="K35" s="290"/>
    </row>
    <row r="36" spans="2:11" ht="20.25">
      <c r="B36" s="295" t="s">
        <v>70</v>
      </c>
      <c r="C36" s="292">
        <v>157460.10999999999</v>
      </c>
      <c r="D36" s="292">
        <v>5538071</v>
      </c>
      <c r="E36" s="292">
        <v>134590.26999999999</v>
      </c>
      <c r="F36" s="293">
        <f t="shared" si="0"/>
        <v>2.4302734652553205E-2</v>
      </c>
      <c r="G36" s="292">
        <f t="shared" si="1"/>
        <v>-22869.839999999997</v>
      </c>
      <c r="H36" s="293">
        <f t="shared" si="2"/>
        <v>-0.14524211878170287</v>
      </c>
      <c r="I36" s="293">
        <f t="shared" si="4"/>
        <v>1.5614114657800175E-8</v>
      </c>
      <c r="J36" s="6"/>
      <c r="K36" s="290"/>
    </row>
    <row r="37" spans="2:11" ht="20.25">
      <c r="B37" s="287" t="s">
        <v>71</v>
      </c>
      <c r="C37" s="288">
        <f>+C38+C43+C48</f>
        <v>328458161.19</v>
      </c>
      <c r="D37" s="288">
        <f>+D38+D43+D48</f>
        <v>5411413074</v>
      </c>
      <c r="E37" s="288">
        <f>+E38+E43+E48</f>
        <v>510697341.98000002</v>
      </c>
      <c r="F37" s="289">
        <f t="shared" si="0"/>
        <v>9.4374119106472781E-2</v>
      </c>
      <c r="G37" s="288">
        <f t="shared" si="1"/>
        <v>182239180.79000002</v>
      </c>
      <c r="H37" s="289">
        <f t="shared" si="2"/>
        <v>0.55483225056655505</v>
      </c>
      <c r="I37" s="289">
        <f t="shared" si="4"/>
        <v>5.9247127248570842E-5</v>
      </c>
      <c r="J37" s="6"/>
      <c r="K37" s="290"/>
    </row>
    <row r="38" spans="2:11" ht="20.25">
      <c r="B38" s="294" t="s">
        <v>72</v>
      </c>
      <c r="C38" s="292">
        <v>217122878.77000001</v>
      </c>
      <c r="D38" s="292">
        <f>+D39</f>
        <v>2575638910</v>
      </c>
      <c r="E38" s="292">
        <v>235641462.22</v>
      </c>
      <c r="F38" s="293">
        <f t="shared" si="0"/>
        <v>9.1488547290194497E-2</v>
      </c>
      <c r="G38" s="292">
        <f t="shared" si="1"/>
        <v>18518583.449999988</v>
      </c>
      <c r="H38" s="293">
        <f t="shared" si="2"/>
        <v>8.5290797335166466E-2</v>
      </c>
      <c r="I38" s="293">
        <f t="shared" si="4"/>
        <v>2.7337286783322214E-5</v>
      </c>
      <c r="J38" s="6"/>
      <c r="K38" s="290"/>
    </row>
    <row r="39" spans="2:11" ht="20.25">
      <c r="B39" s="294" t="s">
        <v>73</v>
      </c>
      <c r="C39" s="292">
        <v>217122878.77000001</v>
      </c>
      <c r="D39" s="292">
        <f t="shared" ref="D39" si="5">SUM(D40:D42)</f>
        <v>2575638910</v>
      </c>
      <c r="E39" s="292">
        <v>235641462.22</v>
      </c>
      <c r="F39" s="293">
        <f t="shared" si="0"/>
        <v>9.1488547290194497E-2</v>
      </c>
      <c r="G39" s="292">
        <f t="shared" si="1"/>
        <v>18518583.449999988</v>
      </c>
      <c r="H39" s="293">
        <f t="shared" si="2"/>
        <v>8.5290797335166466E-2</v>
      </c>
      <c r="I39" s="293">
        <f t="shared" si="4"/>
        <v>2.7337286783322214E-5</v>
      </c>
      <c r="J39" s="6"/>
      <c r="K39" s="290"/>
    </row>
    <row r="40" spans="2:11" ht="20.25">
      <c r="B40" s="295" t="s">
        <v>74</v>
      </c>
      <c r="C40" s="292">
        <v>22287506.079999998</v>
      </c>
      <c r="D40" s="292">
        <v>0</v>
      </c>
      <c r="E40" s="292">
        <v>23754177.850000001</v>
      </c>
      <c r="F40" s="293" t="str">
        <f t="shared" si="0"/>
        <v>0.0%</v>
      </c>
      <c r="G40" s="292">
        <f t="shared" si="1"/>
        <v>1466671.7700000033</v>
      </c>
      <c r="H40" s="293">
        <f t="shared" si="2"/>
        <v>6.5806903865127442E-2</v>
      </c>
      <c r="I40" s="293">
        <f t="shared" si="4"/>
        <v>2.7557746674531322E-6</v>
      </c>
      <c r="J40" s="6"/>
      <c r="K40" s="290"/>
    </row>
    <row r="41" spans="2:11" ht="20.25">
      <c r="B41" s="295" t="s">
        <v>75</v>
      </c>
      <c r="C41" s="292">
        <v>13867.44</v>
      </c>
      <c r="D41" s="292">
        <v>34778616</v>
      </c>
      <c r="E41" s="292">
        <v>3280</v>
      </c>
      <c r="F41" s="293">
        <f t="shared" si="0"/>
        <v>9.4310825939709621E-5</v>
      </c>
      <c r="G41" s="292">
        <f t="shared" si="1"/>
        <v>-10587.44</v>
      </c>
      <c r="H41" s="293">
        <f t="shared" si="2"/>
        <v>-0.76347472929394322</v>
      </c>
      <c r="I41" s="293">
        <f t="shared" si="4"/>
        <v>3.8052004857100425E-10</v>
      </c>
      <c r="J41" s="6"/>
      <c r="K41" s="290"/>
    </row>
    <row r="42" spans="2:11" ht="20.25">
      <c r="B42" s="295" t="s">
        <v>76</v>
      </c>
      <c r="C42" s="292">
        <v>194821505.25</v>
      </c>
      <c r="D42" s="292">
        <v>2540860294</v>
      </c>
      <c r="E42" s="292">
        <v>211884004.37</v>
      </c>
      <c r="F42" s="293">
        <f t="shared" si="0"/>
        <v>8.3390655074717782E-2</v>
      </c>
      <c r="G42" s="292">
        <f t="shared" si="1"/>
        <v>17062499.120000005</v>
      </c>
      <c r="H42" s="293">
        <f t="shared" si="2"/>
        <v>8.7580162662766428E-2</v>
      </c>
      <c r="I42" s="293">
        <f t="shared" si="4"/>
        <v>2.4581131595820511E-5</v>
      </c>
      <c r="J42" s="6"/>
      <c r="K42" s="290"/>
    </row>
    <row r="43" spans="2:11" ht="20.25">
      <c r="B43" s="294" t="s">
        <v>77</v>
      </c>
      <c r="C43" s="292">
        <v>111335282.42</v>
      </c>
      <c r="D43" s="292">
        <f t="shared" ref="D43" si="6">D44+D46</f>
        <v>2403774164</v>
      </c>
      <c r="E43" s="292">
        <v>275055879.75999999</v>
      </c>
      <c r="F43" s="293">
        <f t="shared" si="0"/>
        <v>0.11442667280452556</v>
      </c>
      <c r="G43" s="292">
        <f t="shared" si="1"/>
        <v>163720597.33999997</v>
      </c>
      <c r="H43" s="293">
        <f t="shared" si="2"/>
        <v>1.4705185434603039</v>
      </c>
      <c r="I43" s="293">
        <f t="shared" si="4"/>
        <v>3.1909840465248628E-5</v>
      </c>
      <c r="J43" s="6"/>
      <c r="K43" s="290"/>
    </row>
    <row r="44" spans="2:11" ht="20.25">
      <c r="B44" s="295" t="s">
        <v>78</v>
      </c>
      <c r="C44" s="292">
        <v>111335282.42</v>
      </c>
      <c r="D44" s="292">
        <v>299994631</v>
      </c>
      <c r="E44" s="292">
        <v>275055879.75999999</v>
      </c>
      <c r="F44" s="293">
        <f t="shared" si="0"/>
        <v>0.91686934143831389</v>
      </c>
      <c r="G44" s="292">
        <f t="shared" si="1"/>
        <v>163720597.33999997</v>
      </c>
      <c r="H44" s="293">
        <f t="shared" si="2"/>
        <v>1.4705185434603039</v>
      </c>
      <c r="I44" s="293">
        <f t="shared" si="4"/>
        <v>3.1909840465248628E-5</v>
      </c>
      <c r="J44" s="6"/>
      <c r="K44" s="290"/>
    </row>
    <row r="45" spans="2:11" ht="20.25">
      <c r="B45" s="295" t="s">
        <v>79</v>
      </c>
      <c r="C45" s="292">
        <v>111335282.42</v>
      </c>
      <c r="D45" s="292">
        <v>299994631</v>
      </c>
      <c r="E45" s="292">
        <v>275055879.75999999</v>
      </c>
      <c r="F45" s="293">
        <f t="shared" si="0"/>
        <v>0.91686934143831389</v>
      </c>
      <c r="G45" s="292">
        <f t="shared" si="1"/>
        <v>163720597.33999997</v>
      </c>
      <c r="H45" s="293">
        <f t="shared" si="2"/>
        <v>1.4705185434603039</v>
      </c>
      <c r="I45" s="293">
        <f t="shared" si="4"/>
        <v>3.1909840465248628E-5</v>
      </c>
      <c r="J45" s="6"/>
      <c r="K45" s="290"/>
    </row>
    <row r="46" spans="2:11" ht="20.25">
      <c r="B46" s="295" t="s">
        <v>80</v>
      </c>
      <c r="C46" s="292">
        <v>0</v>
      </c>
      <c r="D46" s="292">
        <v>2103779533</v>
      </c>
      <c r="E46" s="292">
        <v>0</v>
      </c>
      <c r="F46" s="293">
        <f t="shared" si="0"/>
        <v>0</v>
      </c>
      <c r="G46" s="292">
        <f t="shared" si="1"/>
        <v>0</v>
      </c>
      <c r="H46" s="293" t="str">
        <f t="shared" si="2"/>
        <v>0.0%</v>
      </c>
      <c r="I46" s="293">
        <f t="shared" si="4"/>
        <v>0</v>
      </c>
      <c r="J46" s="6"/>
      <c r="K46" s="290"/>
    </row>
    <row r="47" spans="2:11" ht="20.25">
      <c r="B47" s="295" t="s">
        <v>81</v>
      </c>
      <c r="C47" s="292">
        <v>0</v>
      </c>
      <c r="D47" s="292">
        <v>2103779533</v>
      </c>
      <c r="E47" s="292">
        <v>0</v>
      </c>
      <c r="F47" s="293">
        <f t="shared" si="0"/>
        <v>0</v>
      </c>
      <c r="G47" s="292">
        <f t="shared" si="1"/>
        <v>0</v>
      </c>
      <c r="H47" s="293" t="str">
        <f t="shared" si="2"/>
        <v>0.0%</v>
      </c>
      <c r="I47" s="293">
        <f t="shared" si="4"/>
        <v>0</v>
      </c>
      <c r="J47" s="6"/>
      <c r="K47" s="290"/>
    </row>
    <row r="48" spans="2:11" ht="20.25">
      <c r="B48" s="294" t="s">
        <v>82</v>
      </c>
      <c r="C48" s="292">
        <v>0</v>
      </c>
      <c r="D48" s="292">
        <v>432000000</v>
      </c>
      <c r="E48" s="292">
        <v>0</v>
      </c>
      <c r="F48" s="293">
        <f t="shared" si="0"/>
        <v>0</v>
      </c>
      <c r="G48" s="292">
        <f t="shared" si="1"/>
        <v>0</v>
      </c>
      <c r="H48" s="293" t="str">
        <f t="shared" si="2"/>
        <v>0.0%</v>
      </c>
      <c r="I48" s="293">
        <f t="shared" si="4"/>
        <v>0</v>
      </c>
      <c r="J48" s="6"/>
      <c r="K48" s="290"/>
    </row>
    <row r="49" spans="2:11" ht="20.25">
      <c r="B49" s="287" t="s">
        <v>83</v>
      </c>
      <c r="C49" s="288">
        <f>+C50+C51</f>
        <v>4174556766.9199996</v>
      </c>
      <c r="D49" s="288">
        <f>+D50+D51</f>
        <v>44882435275</v>
      </c>
      <c r="E49" s="288">
        <f>+E50+E51</f>
        <v>2911241536.4700003</v>
      </c>
      <c r="F49" s="289">
        <f t="shared" si="0"/>
        <v>6.4863716031282131E-2</v>
      </c>
      <c r="G49" s="288">
        <f t="shared" si="1"/>
        <v>-1263315230.4499993</v>
      </c>
      <c r="H49" s="289">
        <f t="shared" si="2"/>
        <v>-0.30262260186776119</v>
      </c>
      <c r="I49" s="289">
        <f t="shared" si="4"/>
        <v>3.3773956428642974E-4</v>
      </c>
      <c r="J49" s="6"/>
      <c r="K49" s="290"/>
    </row>
    <row r="50" spans="2:11" ht="20.25">
      <c r="B50" s="294" t="s">
        <v>84</v>
      </c>
      <c r="C50" s="292">
        <v>3467038100.8599997</v>
      </c>
      <c r="D50" s="292">
        <v>36790006106</v>
      </c>
      <c r="E50" s="292">
        <v>2190683459.7300005</v>
      </c>
      <c r="F50" s="293">
        <f t="shared" si="0"/>
        <v>5.9545612833500641E-2</v>
      </c>
      <c r="G50" s="292">
        <f t="shared" si="1"/>
        <v>-1276354641.1299992</v>
      </c>
      <c r="H50" s="293">
        <f t="shared" si="2"/>
        <v>-0.36813977925809327</v>
      </c>
      <c r="I50" s="293">
        <f t="shared" si="4"/>
        <v>2.5414602942077909E-4</v>
      </c>
      <c r="J50" s="6"/>
      <c r="K50" s="290"/>
    </row>
    <row r="51" spans="2:11" ht="20.25">
      <c r="B51" s="294" t="s">
        <v>85</v>
      </c>
      <c r="C51" s="292">
        <v>707518666.06000006</v>
      </c>
      <c r="D51" s="292">
        <v>8092429169</v>
      </c>
      <c r="E51" s="292">
        <v>720558076.74000001</v>
      </c>
      <c r="F51" s="293">
        <f t="shared" si="0"/>
        <v>8.9041011257815064E-2</v>
      </c>
      <c r="G51" s="292">
        <f t="shared" si="1"/>
        <v>13039410.679999948</v>
      </c>
      <c r="H51" s="293">
        <f t="shared" si="2"/>
        <v>1.8429776210164551E-2</v>
      </c>
      <c r="I51" s="293">
        <f t="shared" si="4"/>
        <v>8.3593534865650669E-5</v>
      </c>
      <c r="J51" s="6"/>
      <c r="K51" s="290"/>
    </row>
    <row r="52" spans="2:11" ht="20.25">
      <c r="B52" s="287" t="s">
        <v>86</v>
      </c>
      <c r="C52" s="288">
        <f>+C55+C53</f>
        <v>261319828.84999999</v>
      </c>
      <c r="D52" s="288">
        <f>+D55+D53</f>
        <v>19925149306</v>
      </c>
      <c r="E52" s="288">
        <f>+E55+E53</f>
        <v>137529627.94999999</v>
      </c>
      <c r="F52" s="289">
        <f t="shared" si="0"/>
        <v>6.9023135454541413E-3</v>
      </c>
      <c r="G52" s="288">
        <f t="shared" si="1"/>
        <v>-123790200.90000001</v>
      </c>
      <c r="H52" s="289">
        <f t="shared" si="2"/>
        <v>-0.47371147243118977</v>
      </c>
      <c r="I52" s="289">
        <f t="shared" si="4"/>
        <v>1.5955116069355528E-5</v>
      </c>
      <c r="J52" s="6"/>
      <c r="K52" s="290"/>
    </row>
    <row r="53" spans="2:11" ht="20.25">
      <c r="B53" s="294" t="s">
        <v>87</v>
      </c>
      <c r="C53" s="292">
        <v>37861253.229999997</v>
      </c>
      <c r="D53" s="292">
        <v>660784281</v>
      </c>
      <c r="E53" s="292">
        <v>44045622.009999998</v>
      </c>
      <c r="F53" s="293">
        <f t="shared" si="0"/>
        <v>6.6656582604149445E-2</v>
      </c>
      <c r="G53" s="292">
        <f t="shared" si="1"/>
        <v>6184368.7800000012</v>
      </c>
      <c r="H53" s="293">
        <f t="shared" si="2"/>
        <v>0.16334294964910759</v>
      </c>
      <c r="I53" s="293">
        <f t="shared" si="4"/>
        <v>5.1098299471296622E-6</v>
      </c>
      <c r="J53" s="6"/>
      <c r="K53" s="290"/>
    </row>
    <row r="54" spans="2:11" ht="20.25">
      <c r="B54" s="295" t="s">
        <v>88</v>
      </c>
      <c r="C54" s="292">
        <v>37861253.229999997</v>
      </c>
      <c r="D54" s="292">
        <v>660784281</v>
      </c>
      <c r="E54" s="292">
        <v>44045622.009999998</v>
      </c>
      <c r="F54" s="293">
        <f t="shared" si="0"/>
        <v>6.6656582604149445E-2</v>
      </c>
      <c r="G54" s="292">
        <f t="shared" si="1"/>
        <v>6184368.7800000012</v>
      </c>
      <c r="H54" s="293">
        <f t="shared" si="2"/>
        <v>0.16334294964910759</v>
      </c>
      <c r="I54" s="293">
        <f t="shared" si="4"/>
        <v>5.1098299471296622E-6</v>
      </c>
      <c r="J54" s="6"/>
      <c r="K54" s="290"/>
    </row>
    <row r="55" spans="2:11" ht="20.25">
      <c r="B55" s="294" t="s">
        <v>89</v>
      </c>
      <c r="C55" s="292">
        <v>223458575.62</v>
      </c>
      <c r="D55" s="292">
        <v>19264365025</v>
      </c>
      <c r="E55" s="292">
        <v>93484005.939999998</v>
      </c>
      <c r="F55" s="293">
        <f t="shared" si="0"/>
        <v>4.8526907488870112E-3</v>
      </c>
      <c r="G55" s="292">
        <f t="shared" si="1"/>
        <v>-129974569.68000001</v>
      </c>
      <c r="H55" s="293">
        <f t="shared" si="2"/>
        <v>-0.58164950402721094</v>
      </c>
      <c r="I55" s="293">
        <f t="shared" si="4"/>
        <v>1.0845286122225868E-5</v>
      </c>
      <c r="J55" s="6"/>
      <c r="K55" s="290"/>
    </row>
    <row r="56" spans="2:11" ht="20.25">
      <c r="B56" s="295" t="s">
        <v>90</v>
      </c>
      <c r="C56" s="292">
        <v>0</v>
      </c>
      <c r="D56" s="292">
        <v>18947413172</v>
      </c>
      <c r="E56" s="292">
        <v>0</v>
      </c>
      <c r="F56" s="293">
        <f t="shared" si="0"/>
        <v>0</v>
      </c>
      <c r="G56" s="292">
        <f t="shared" si="1"/>
        <v>0</v>
      </c>
      <c r="H56" s="293" t="str">
        <f t="shared" si="2"/>
        <v>0.0%</v>
      </c>
      <c r="I56" s="293">
        <f t="shared" si="4"/>
        <v>0</v>
      </c>
      <c r="J56" s="6"/>
      <c r="K56" s="290"/>
    </row>
    <row r="57" spans="2:11" ht="20.25">
      <c r="B57" s="295" t="s">
        <v>91</v>
      </c>
      <c r="C57" s="292">
        <v>223458575.62</v>
      </c>
      <c r="D57" s="292">
        <v>316951853</v>
      </c>
      <c r="E57" s="292">
        <v>93484005.939999998</v>
      </c>
      <c r="F57" s="293">
        <f t="shared" si="0"/>
        <v>0.29494702446178789</v>
      </c>
      <c r="G57" s="292">
        <f t="shared" si="1"/>
        <v>-129974569.68000001</v>
      </c>
      <c r="H57" s="293">
        <f t="shared" si="2"/>
        <v>-0.58164950402721094</v>
      </c>
      <c r="I57" s="293">
        <f t="shared" si="4"/>
        <v>1.0845286122225868E-5</v>
      </c>
      <c r="J57" s="6"/>
      <c r="K57" s="290"/>
    </row>
    <row r="58" spans="2:11" ht="20.25">
      <c r="B58" s="287" t="s">
        <v>92</v>
      </c>
      <c r="C58" s="288">
        <f>+C59+C60</f>
        <v>0</v>
      </c>
      <c r="D58" s="288">
        <f>+D59+D60</f>
        <v>18551830762</v>
      </c>
      <c r="E58" s="288">
        <f>+E59+E60</f>
        <v>0</v>
      </c>
      <c r="F58" s="289">
        <f t="shared" si="0"/>
        <v>0</v>
      </c>
      <c r="G58" s="288">
        <f t="shared" si="1"/>
        <v>0</v>
      </c>
      <c r="H58" s="289" t="str">
        <f t="shared" si="2"/>
        <v>0.0%</v>
      </c>
      <c r="I58" s="289">
        <f t="shared" si="4"/>
        <v>0</v>
      </c>
      <c r="J58" s="6"/>
      <c r="K58" s="290"/>
    </row>
    <row r="59" spans="2:11" ht="20.25">
      <c r="B59" s="294" t="s">
        <v>93</v>
      </c>
      <c r="C59" s="292">
        <v>0</v>
      </c>
      <c r="D59" s="292">
        <v>0</v>
      </c>
      <c r="E59" s="292">
        <v>0</v>
      </c>
      <c r="F59" s="293" t="str">
        <f t="shared" si="0"/>
        <v>0.0%</v>
      </c>
      <c r="G59" s="292">
        <f t="shared" si="1"/>
        <v>0</v>
      </c>
      <c r="H59" s="293" t="str">
        <f t="shared" si="2"/>
        <v>0.0%</v>
      </c>
      <c r="I59" s="293">
        <f t="shared" si="4"/>
        <v>0</v>
      </c>
      <c r="J59" s="6"/>
      <c r="K59" s="290"/>
    </row>
    <row r="60" spans="2:11" ht="20.25">
      <c r="B60" s="294" t="s">
        <v>94</v>
      </c>
      <c r="C60" s="292">
        <v>0</v>
      </c>
      <c r="D60" s="292">
        <v>18551830762</v>
      </c>
      <c r="E60" s="292">
        <v>0</v>
      </c>
      <c r="F60" s="293">
        <f t="shared" si="0"/>
        <v>0</v>
      </c>
      <c r="G60" s="292">
        <f t="shared" si="1"/>
        <v>0</v>
      </c>
      <c r="H60" s="293" t="str">
        <f t="shared" si="2"/>
        <v>0.0%</v>
      </c>
      <c r="I60" s="293">
        <f t="shared" si="4"/>
        <v>0</v>
      </c>
      <c r="J60" s="6"/>
      <c r="K60" s="290"/>
    </row>
    <row r="61" spans="2:11" ht="20.25">
      <c r="B61" s="287" t="s">
        <v>95</v>
      </c>
      <c r="C61" s="288">
        <v>232516543.28999999</v>
      </c>
      <c r="D61" s="288">
        <v>604907803</v>
      </c>
      <c r="E61" s="288">
        <v>98894088.810000002</v>
      </c>
      <c r="F61" s="289">
        <f t="shared" si="0"/>
        <v>0.16348621776664368</v>
      </c>
      <c r="G61" s="288">
        <f t="shared" si="1"/>
        <v>-133622454.47999999</v>
      </c>
      <c r="H61" s="289">
        <f t="shared" si="2"/>
        <v>-0.57467934362564033</v>
      </c>
      <c r="I61" s="289">
        <f t="shared" si="4"/>
        <v>1.1472921791880002E-5</v>
      </c>
      <c r="J61" s="6"/>
      <c r="K61" s="290"/>
    </row>
    <row r="62" spans="2:11" ht="20.25">
      <c r="B62" s="287" t="s">
        <v>96</v>
      </c>
      <c r="C62" s="288">
        <f>SUM(C63:C69)</f>
        <v>1024515279.2300001</v>
      </c>
      <c r="D62" s="288">
        <f>SUM(D63:D69)</f>
        <v>13919651233</v>
      </c>
      <c r="E62" s="288">
        <f>SUM(E63:E69)</f>
        <v>837393575.49000001</v>
      </c>
      <c r="F62" s="289">
        <f t="shared" si="0"/>
        <v>6.0159091738214675E-2</v>
      </c>
      <c r="G62" s="288">
        <f t="shared" si="1"/>
        <v>-187121703.74000013</v>
      </c>
      <c r="H62" s="289">
        <f t="shared" si="2"/>
        <v>-0.18264413184802483</v>
      </c>
      <c r="I62" s="289">
        <f t="shared" si="4"/>
        <v>9.7147879273933445E-5</v>
      </c>
      <c r="J62" s="6"/>
      <c r="K62" s="290"/>
    </row>
    <row r="63" spans="2:11" ht="20.25">
      <c r="B63" s="295" t="s">
        <v>97</v>
      </c>
      <c r="C63" s="292">
        <v>75.349999999999994</v>
      </c>
      <c r="D63" s="292">
        <v>0</v>
      </c>
      <c r="E63" s="292">
        <v>5600</v>
      </c>
      <c r="F63" s="293" t="str">
        <f t="shared" si="0"/>
        <v>0.0%</v>
      </c>
      <c r="G63" s="292">
        <f t="shared" si="1"/>
        <v>5524.65</v>
      </c>
      <c r="H63" s="293">
        <f t="shared" si="2"/>
        <v>73.319840743198412</v>
      </c>
      <c r="I63" s="293">
        <f t="shared" si="4"/>
        <v>6.4966837560903167E-10</v>
      </c>
      <c r="J63" s="6"/>
      <c r="K63" s="290"/>
    </row>
    <row r="64" spans="2:11" ht="20.25">
      <c r="B64" s="295" t="s">
        <v>98</v>
      </c>
      <c r="C64" s="292">
        <v>5625154.4900000002</v>
      </c>
      <c r="D64" s="292">
        <v>74611163</v>
      </c>
      <c r="E64" s="292">
        <v>969982.72</v>
      </c>
      <c r="F64" s="293">
        <f t="shared" si="0"/>
        <v>1.3000503959441028E-2</v>
      </c>
      <c r="G64" s="292">
        <f t="shared" si="1"/>
        <v>-4655171.7700000005</v>
      </c>
      <c r="H64" s="293">
        <f t="shared" si="2"/>
        <v>-0.82756336350861726</v>
      </c>
      <c r="I64" s="293">
        <f t="shared" si="4"/>
        <v>1.125298389412911E-7</v>
      </c>
      <c r="J64" s="6"/>
      <c r="K64" s="290"/>
    </row>
    <row r="65" spans="2:12" ht="20.25">
      <c r="B65" s="295" t="s">
        <v>99</v>
      </c>
      <c r="C65" s="292">
        <v>984630831.75999999</v>
      </c>
      <c r="D65" s="292">
        <v>11785040070</v>
      </c>
      <c r="E65" s="292">
        <v>814167693.92999995</v>
      </c>
      <c r="F65" s="293">
        <f t="shared" si="0"/>
        <v>6.9084847322882281E-2</v>
      </c>
      <c r="G65" s="292">
        <f t="shared" si="1"/>
        <v>-170463137.83000004</v>
      </c>
      <c r="H65" s="293">
        <f t="shared" si="2"/>
        <v>-0.17312390830307636</v>
      </c>
      <c r="I65" s="293">
        <f t="shared" si="4"/>
        <v>9.445339342658112E-5</v>
      </c>
      <c r="J65" s="6"/>
      <c r="K65" s="290"/>
    </row>
    <row r="66" spans="2:12" ht="20.25">
      <c r="B66" s="295" t="s">
        <v>100</v>
      </c>
      <c r="C66" s="292">
        <v>7432396.3200000003</v>
      </c>
      <c r="D66" s="292">
        <v>0</v>
      </c>
      <c r="E66" s="292">
        <v>20124268.620000001</v>
      </c>
      <c r="F66" s="293" t="str">
        <f t="shared" si="0"/>
        <v>0.0%</v>
      </c>
      <c r="G66" s="292">
        <f t="shared" si="1"/>
        <v>12691872.300000001</v>
      </c>
      <c r="H66" s="293">
        <f t="shared" si="2"/>
        <v>1.707642024665337</v>
      </c>
      <c r="I66" s="293">
        <f t="shared" si="4"/>
        <v>2.3346608758348589E-6</v>
      </c>
      <c r="J66" s="6"/>
      <c r="K66" s="290"/>
    </row>
    <row r="67" spans="2:12" ht="24.6" customHeight="1">
      <c r="B67" s="295" t="s">
        <v>101</v>
      </c>
      <c r="C67" s="292">
        <v>1563533.33</v>
      </c>
      <c r="D67" s="292">
        <v>0</v>
      </c>
      <c r="E67" s="292">
        <v>0</v>
      </c>
      <c r="F67" s="293" t="str">
        <f t="shared" si="0"/>
        <v>0.0%</v>
      </c>
      <c r="G67" s="292">
        <f t="shared" si="1"/>
        <v>-1563533.33</v>
      </c>
      <c r="H67" s="293">
        <f t="shared" si="2"/>
        <v>-1</v>
      </c>
      <c r="I67" s="293">
        <f t="shared" si="4"/>
        <v>0</v>
      </c>
      <c r="J67" s="296"/>
      <c r="K67" s="290"/>
      <c r="L67" s="11"/>
    </row>
    <row r="68" spans="2:12" ht="20.25">
      <c r="B68" s="295" t="s">
        <v>102</v>
      </c>
      <c r="C68" s="292">
        <v>25263287.98</v>
      </c>
      <c r="D68" s="292">
        <v>60000000</v>
      </c>
      <c r="E68" s="292">
        <v>0</v>
      </c>
      <c r="F68" s="293">
        <f t="shared" si="0"/>
        <v>0</v>
      </c>
      <c r="G68" s="292">
        <f t="shared" si="1"/>
        <v>-25263287.98</v>
      </c>
      <c r="H68" s="293">
        <f t="shared" si="2"/>
        <v>-1</v>
      </c>
      <c r="I68" s="293">
        <f t="shared" si="4"/>
        <v>0</v>
      </c>
      <c r="J68" s="11"/>
      <c r="K68" s="290"/>
      <c r="L68" s="279"/>
    </row>
    <row r="69" spans="2:12" ht="20.25">
      <c r="B69" s="295" t="s">
        <v>103</v>
      </c>
      <c r="C69" s="292">
        <v>0</v>
      </c>
      <c r="D69" s="292">
        <v>2000000000</v>
      </c>
      <c r="E69" s="292">
        <v>2126030.2199999997</v>
      </c>
      <c r="F69" s="293">
        <f t="shared" si="0"/>
        <v>1.0630151099999998E-3</v>
      </c>
      <c r="G69" s="292">
        <f t="shared" si="1"/>
        <v>2126030.2199999997</v>
      </c>
      <c r="H69" s="293" t="str">
        <f t="shared" si="2"/>
        <v>0.0%</v>
      </c>
      <c r="I69" s="293">
        <f t="shared" si="4"/>
        <v>2.4664546420055571E-7</v>
      </c>
      <c r="J69" s="11"/>
      <c r="K69" s="290"/>
      <c r="L69" s="297"/>
    </row>
    <row r="70" spans="2:12" ht="20.25">
      <c r="B70" s="283" t="s">
        <v>104</v>
      </c>
      <c r="C70" s="284">
        <f>SUM(C72:C72)</f>
        <v>120166124.84</v>
      </c>
      <c r="D70" s="284">
        <f>SUM(D72:D72)</f>
        <v>0</v>
      </c>
      <c r="E70" s="284">
        <f>SUM(E71:E72)</f>
        <v>2392993000</v>
      </c>
      <c r="F70" s="285" t="str">
        <f t="shared" si="0"/>
        <v>0.0%</v>
      </c>
      <c r="G70" s="284">
        <f t="shared" si="1"/>
        <v>2272826875.1599998</v>
      </c>
      <c r="H70" s="285">
        <f t="shared" si="2"/>
        <v>18.914039860952879</v>
      </c>
      <c r="I70" s="285">
        <f t="shared" si="4"/>
        <v>2.7761640627746133E-4</v>
      </c>
      <c r="J70" s="6"/>
      <c r="K70" s="290"/>
    </row>
    <row r="71" spans="2:12" ht="20.25">
      <c r="B71" s="298" t="s">
        <v>105</v>
      </c>
      <c r="C71" s="288">
        <v>0</v>
      </c>
      <c r="D71" s="299">
        <v>0</v>
      </c>
      <c r="E71" s="288">
        <v>21881000</v>
      </c>
      <c r="F71" s="300" t="str">
        <f t="shared" si="0"/>
        <v>0.0%</v>
      </c>
      <c r="G71" s="288">
        <f t="shared" si="1"/>
        <v>21881000</v>
      </c>
      <c r="H71" s="300" t="str">
        <f t="shared" si="2"/>
        <v>0.0%</v>
      </c>
      <c r="I71" s="300">
        <f t="shared" si="4"/>
        <v>2.5384631654823607E-6</v>
      </c>
      <c r="J71" s="6"/>
      <c r="K71" s="290"/>
    </row>
    <row r="72" spans="2:12" ht="20.25">
      <c r="B72" s="298" t="s">
        <v>106</v>
      </c>
      <c r="C72" s="288">
        <f>C73</f>
        <v>120166124.84</v>
      </c>
      <c r="D72" s="299">
        <f>D73</f>
        <v>0</v>
      </c>
      <c r="E72" s="288">
        <f>E73</f>
        <v>2371112000</v>
      </c>
      <c r="F72" s="300" t="str">
        <f t="shared" si="0"/>
        <v>0.0%</v>
      </c>
      <c r="G72" s="288">
        <f t="shared" si="1"/>
        <v>2250945875.1599998</v>
      </c>
      <c r="H72" s="300">
        <f t="shared" si="2"/>
        <v>18.731950274314926</v>
      </c>
      <c r="I72" s="300">
        <f t="shared" si="4"/>
        <v>2.7507794311197896E-4</v>
      </c>
      <c r="K72" s="290"/>
    </row>
    <row r="73" spans="2:12" ht="20.25">
      <c r="B73" s="294" t="s">
        <v>107</v>
      </c>
      <c r="C73" s="292">
        <v>120166124.84</v>
      </c>
      <c r="D73" s="301">
        <v>0</v>
      </c>
      <c r="E73" s="292">
        <v>2371112000</v>
      </c>
      <c r="F73" s="302" t="str">
        <f t="shared" si="0"/>
        <v>0.0%</v>
      </c>
      <c r="G73" s="292">
        <f t="shared" si="1"/>
        <v>2250945875.1599998</v>
      </c>
      <c r="H73" s="302">
        <f t="shared" si="2"/>
        <v>18.731950274314926</v>
      </c>
      <c r="I73" s="302">
        <f t="shared" si="4"/>
        <v>2.7507794311197896E-4</v>
      </c>
      <c r="K73" s="290"/>
    </row>
    <row r="74" spans="2:12" ht="20.25">
      <c r="B74" s="303" t="s">
        <v>108</v>
      </c>
      <c r="C74" s="304">
        <f>C15+C70</f>
        <v>106022189253.12</v>
      </c>
      <c r="D74" s="304">
        <f>D15+D70</f>
        <v>1340124486786</v>
      </c>
      <c r="E74" s="304">
        <f>E70+E15</f>
        <v>104807065541.03</v>
      </c>
      <c r="F74" s="305">
        <f t="shared" si="0"/>
        <v>7.820696254300015E-2</v>
      </c>
      <c r="G74" s="304">
        <f t="shared" si="1"/>
        <v>-1215123712.0899963</v>
      </c>
      <c r="H74" s="305">
        <f t="shared" si="2"/>
        <v>-1.1461032078756457E-2</v>
      </c>
      <c r="I74" s="305">
        <f t="shared" si="4"/>
        <v>1.2158899289712548E-2</v>
      </c>
      <c r="J74" s="306"/>
      <c r="K74" s="290"/>
    </row>
    <row r="75" spans="2:12" ht="20.25">
      <c r="B75" s="307" t="s">
        <v>109</v>
      </c>
      <c r="C75" s="308">
        <f>C76+C77</f>
        <v>0</v>
      </c>
      <c r="D75" s="308">
        <f>D76+D77</f>
        <v>2133666760</v>
      </c>
      <c r="E75" s="308">
        <f>E76+E77</f>
        <v>1392124.1099999999</v>
      </c>
      <c r="F75" s="309">
        <f t="shared" si="0"/>
        <v>6.5245620173601986E-4</v>
      </c>
      <c r="G75" s="308">
        <f t="shared" si="1"/>
        <v>1392124.1099999999</v>
      </c>
      <c r="H75" s="309" t="str">
        <f t="shared" si="2"/>
        <v>0.0%</v>
      </c>
      <c r="I75" s="309">
        <f t="shared" si="4"/>
        <v>1.6150339449819086E-7</v>
      </c>
      <c r="K75" s="290"/>
    </row>
    <row r="76" spans="2:12" ht="23.25" customHeight="1">
      <c r="B76" s="310" t="str">
        <f>"- Corrientes"</f>
        <v>- Corrientes</v>
      </c>
      <c r="C76" s="292">
        <v>0</v>
      </c>
      <c r="D76" s="311">
        <v>432436385</v>
      </c>
      <c r="E76" s="292">
        <v>502907.62</v>
      </c>
      <c r="F76" s="293">
        <f t="shared" si="0"/>
        <v>1.1629632414025476E-3</v>
      </c>
      <c r="G76" s="292">
        <f t="shared" si="1"/>
        <v>502907.62</v>
      </c>
      <c r="H76" s="293" t="str">
        <f t="shared" si="2"/>
        <v>0.0%</v>
      </c>
      <c r="I76" s="293">
        <f t="shared" si="4"/>
        <v>5.8343424386929314E-8</v>
      </c>
      <c r="J76" s="312"/>
      <c r="K76" s="290"/>
    </row>
    <row r="77" spans="2:12" ht="23.25" customHeight="1">
      <c r="B77" s="310" t="str">
        <f>"- Capital"</f>
        <v>- Capital</v>
      </c>
      <c r="C77" s="292">
        <v>0</v>
      </c>
      <c r="D77" s="311">
        <v>1701230375</v>
      </c>
      <c r="E77" s="292">
        <v>889216.49</v>
      </c>
      <c r="F77" s="293">
        <f t="shared" si="0"/>
        <v>5.2269022647799827E-4</v>
      </c>
      <c r="G77" s="292">
        <f t="shared" si="1"/>
        <v>889216.49</v>
      </c>
      <c r="H77" s="293" t="str">
        <f t="shared" si="2"/>
        <v>0.0%</v>
      </c>
      <c r="I77" s="293">
        <f t="shared" si="4"/>
        <v>1.0315997011126155E-7</v>
      </c>
      <c r="J77" s="6"/>
      <c r="K77" s="290"/>
    </row>
    <row r="78" spans="2:12" ht="21" thickBot="1">
      <c r="B78" s="313" t="s">
        <v>110</v>
      </c>
      <c r="C78" s="314">
        <f>C74+C75</f>
        <v>106022189253.12</v>
      </c>
      <c r="D78" s="314">
        <f>D74+D75</f>
        <v>1342258153546</v>
      </c>
      <c r="E78" s="314">
        <f>E74+E75</f>
        <v>104808457665.14</v>
      </c>
      <c r="F78" s="315">
        <f t="shared" si="0"/>
        <v>7.8083681137086233E-2</v>
      </c>
      <c r="G78" s="314">
        <f t="shared" si="1"/>
        <v>-1213731587.9799957</v>
      </c>
      <c r="H78" s="315">
        <f>IFERROR(G78/C78,"0.0%")</f>
        <v>-1.1447901581076609E-2</v>
      </c>
      <c r="I78" s="315">
        <f t="shared" si="4"/>
        <v>1.2159060793107046E-2</v>
      </c>
      <c r="J78" s="6"/>
      <c r="K78" s="290"/>
    </row>
    <row r="79" spans="2:12">
      <c r="B79" s="316"/>
      <c r="C79" s="188"/>
      <c r="D79" s="188"/>
      <c r="F79" s="187"/>
      <c r="G79" s="188"/>
      <c r="H79" s="186"/>
      <c r="I79" s="186"/>
    </row>
    <row r="80" spans="2:12">
      <c r="B80" s="317" t="s">
        <v>111</v>
      </c>
      <c r="C80" s="188"/>
      <c r="D80" s="188"/>
      <c r="E80" s="183"/>
      <c r="F80" s="187"/>
      <c r="G80" s="188"/>
      <c r="H80" s="186"/>
      <c r="I80" s="186"/>
    </row>
    <row r="81" spans="1:12">
      <c r="B81" s="318" t="s">
        <v>112</v>
      </c>
      <c r="C81" s="319"/>
      <c r="D81" s="319"/>
      <c r="E81" s="319"/>
      <c r="F81" s="319"/>
      <c r="H81" s="78"/>
    </row>
    <row r="82" spans="1:12" s="179" customFormat="1">
      <c r="A82" s="71"/>
      <c r="B82" s="71" t="s">
        <v>113</v>
      </c>
      <c r="C82" s="71"/>
      <c r="D82" s="71"/>
      <c r="E82" s="320"/>
      <c r="F82" s="71"/>
      <c r="G82" s="71"/>
      <c r="H82" s="78"/>
      <c r="J82" s="71"/>
      <c r="K82" s="71"/>
      <c r="L82" s="71"/>
    </row>
    <row r="83" spans="1:12" s="179" customFormat="1">
      <c r="A83" s="71"/>
      <c r="B83" s="321" t="s">
        <v>114</v>
      </c>
      <c r="C83" s="71"/>
      <c r="D83" s="71"/>
      <c r="E83" s="71"/>
      <c r="F83" s="71"/>
      <c r="G83" s="71"/>
      <c r="H83" s="78"/>
      <c r="J83" s="71"/>
      <c r="K83" s="71"/>
      <c r="L83" s="71"/>
    </row>
    <row r="84" spans="1:12" s="179" customFormat="1">
      <c r="A84" s="71"/>
      <c r="B84" s="322" t="s">
        <v>115</v>
      </c>
      <c r="C84" s="71"/>
      <c r="D84" s="71"/>
      <c r="E84" s="323"/>
      <c r="F84" s="71"/>
      <c r="G84" s="71"/>
      <c r="H84" s="78"/>
      <c r="J84" s="71"/>
      <c r="K84" s="71"/>
      <c r="L84" s="71"/>
    </row>
    <row r="87" spans="1:12" s="179" customFormat="1">
      <c r="A87" s="71"/>
      <c r="B87" s="71"/>
      <c r="C87" s="71"/>
      <c r="D87" s="71"/>
      <c r="E87" s="71"/>
      <c r="F87" s="71"/>
      <c r="G87" s="71"/>
      <c r="J87" s="71"/>
      <c r="K87" s="71"/>
      <c r="L87" s="71"/>
    </row>
    <row r="89" spans="1:12">
      <c r="F89" s="179"/>
      <c r="G89" s="179"/>
      <c r="H89" s="71"/>
      <c r="I89" s="71"/>
    </row>
    <row r="90" spans="1:12">
      <c r="F90" s="179"/>
      <c r="G90" s="179"/>
      <c r="H90" s="71"/>
      <c r="I90" s="71"/>
    </row>
    <row r="96" spans="1:12">
      <c r="C96" s="181"/>
      <c r="D96" s="181"/>
    </row>
    <row r="358" spans="2:2">
      <c r="B358" s="71" t="s">
        <v>34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5FAC-21B6-463C-A4A2-7695E8A0EB48}">
  <dimension ref="A1:R42"/>
  <sheetViews>
    <sheetView showGridLines="0" zoomScale="90" zoomScaleNormal="90" workbookViewId="0">
      <selection activeCell="N41" sqref="N41"/>
    </sheetView>
  </sheetViews>
  <sheetFormatPr defaultColWidth="11.5703125" defaultRowHeight="15"/>
  <cols>
    <col min="1" max="11" width="11.5703125" style="2"/>
    <col min="12" max="12" width="26.28515625" style="2" customWidth="1"/>
    <col min="13" max="13" width="11.85546875" style="2" customWidth="1"/>
    <col min="14" max="17" width="11.5703125" style="2"/>
    <col min="18" max="18" width="17.85546875" style="2" bestFit="1" customWidth="1"/>
    <col min="19" max="16384" width="11.5703125" style="2"/>
  </cols>
  <sheetData>
    <row r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8">
      <c r="A2" s="78"/>
      <c r="B2" s="78"/>
      <c r="C2" s="78"/>
      <c r="D2" s="412" t="s">
        <v>0</v>
      </c>
      <c r="E2" s="412"/>
      <c r="F2" s="412"/>
      <c r="G2" s="412"/>
      <c r="H2" s="412"/>
      <c r="I2" s="412"/>
      <c r="J2" s="412"/>
      <c r="K2" s="17"/>
      <c r="L2" s="17"/>
    </row>
    <row r="3" spans="1:18">
      <c r="A3" s="78"/>
      <c r="B3" s="78"/>
      <c r="C3" s="78"/>
      <c r="D3" s="412" t="s">
        <v>1</v>
      </c>
      <c r="E3" s="412"/>
      <c r="F3" s="412"/>
      <c r="G3" s="412"/>
      <c r="H3" s="412"/>
      <c r="I3" s="412"/>
      <c r="J3" s="412"/>
      <c r="K3" s="17"/>
      <c r="L3" s="17"/>
    </row>
    <row r="4" spans="1:18">
      <c r="A4" s="78"/>
      <c r="B4" s="78"/>
      <c r="C4" s="78"/>
      <c r="D4" s="413" t="s">
        <v>2</v>
      </c>
      <c r="E4" s="413"/>
      <c r="F4" s="413"/>
      <c r="G4" s="413"/>
      <c r="H4" s="413"/>
      <c r="I4" s="413"/>
      <c r="J4" s="413"/>
      <c r="K4" s="16"/>
      <c r="L4" s="16"/>
    </row>
    <row r="5" spans="1:18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8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8" ht="15.75">
      <c r="B7" s="324"/>
      <c r="C7" s="414" t="s">
        <v>116</v>
      </c>
      <c r="D7" s="414"/>
      <c r="E7" s="414"/>
      <c r="F7" s="414"/>
      <c r="G7" s="414"/>
      <c r="H7" s="414"/>
      <c r="I7" s="414"/>
      <c r="J7" s="414"/>
      <c r="K7" s="414"/>
      <c r="L7" s="78"/>
    </row>
    <row r="8" spans="1:18" ht="15.75">
      <c r="A8" s="78"/>
      <c r="C8" s="414" t="s">
        <v>36</v>
      </c>
      <c r="D8" s="414"/>
      <c r="E8" s="414"/>
      <c r="F8" s="414"/>
      <c r="G8" s="414"/>
      <c r="H8" s="414"/>
      <c r="I8" s="414"/>
      <c r="J8" s="414"/>
      <c r="K8" s="414"/>
      <c r="L8" s="78"/>
    </row>
    <row r="9" spans="1:18">
      <c r="D9" s="415" t="s">
        <v>117</v>
      </c>
      <c r="E9" s="415"/>
      <c r="F9" s="415"/>
      <c r="G9" s="415"/>
      <c r="H9" s="415"/>
      <c r="I9" s="415"/>
      <c r="J9" s="415"/>
    </row>
    <row r="10" spans="1:18">
      <c r="L10" s="411"/>
      <c r="M10" s="411"/>
    </row>
    <row r="11" spans="1:18">
      <c r="M11" s="325"/>
      <c r="R11" s="325"/>
    </row>
    <row r="12" spans="1:18">
      <c r="M12" s="325"/>
    </row>
    <row r="13" spans="1:18">
      <c r="M13" s="325"/>
    </row>
    <row r="14" spans="1:18">
      <c r="M14" s="325"/>
    </row>
    <row r="15" spans="1:18">
      <c r="M15" s="325"/>
    </row>
    <row r="22" spans="5:10">
      <c r="F22" s="326">
        <v>2025</v>
      </c>
      <c r="G22" s="326">
        <v>2026</v>
      </c>
    </row>
    <row r="23" spans="5:10">
      <c r="E23" s="326" t="s">
        <v>118</v>
      </c>
      <c r="F23" s="327">
        <v>21242011745.259998</v>
      </c>
      <c r="G23" s="327">
        <v>12948915036.469999</v>
      </c>
      <c r="H23" s="328">
        <f t="shared" ref="H23" si="0">+G23/F23-1</f>
        <v>-0.39041013667834656</v>
      </c>
    </row>
    <row r="24" spans="5:10">
      <c r="E24" s="326" t="s">
        <v>119</v>
      </c>
      <c r="F24" s="327">
        <v>31137051635.43</v>
      </c>
      <c r="G24" s="327">
        <v>33179946756.290001</v>
      </c>
      <c r="H24" s="328">
        <f>+G24/F24-1</f>
        <v>6.5609780424279007E-2</v>
      </c>
    </row>
    <row r="25" spans="5:10">
      <c r="E25" s="326" t="s">
        <v>120</v>
      </c>
      <c r="F25" s="327">
        <v>10806651178.41</v>
      </c>
      <c r="G25" s="327">
        <v>12630780294.82</v>
      </c>
      <c r="H25" s="328">
        <f t="shared" ref="H25:H27" si="1">+G25/F25-1</f>
        <v>0.16879689057182912</v>
      </c>
    </row>
    <row r="26" spans="5:10">
      <c r="E26" s="326" t="s">
        <v>121</v>
      </c>
      <c r="F26" s="327">
        <v>4858087252.3400002</v>
      </c>
      <c r="G26" s="327">
        <v>4755674584.9200001</v>
      </c>
      <c r="H26" s="328">
        <f t="shared" si="1"/>
        <v>-2.1080862096635067E-2</v>
      </c>
      <c r="J26"/>
    </row>
    <row r="27" spans="5:10">
      <c r="E27" s="326" t="s">
        <v>122</v>
      </c>
      <c r="F27" s="327">
        <v>4942841176.5699997</v>
      </c>
      <c r="G27" s="327">
        <v>4266976002.8200002</v>
      </c>
      <c r="H27" s="328">
        <f t="shared" si="1"/>
        <v>-0.13673617047493414</v>
      </c>
      <c r="J27"/>
    </row>
    <row r="28" spans="5:10">
      <c r="J28"/>
    </row>
    <row r="29" spans="5:10">
      <c r="J29"/>
    </row>
    <row r="30" spans="5:10">
      <c r="F30" s="327"/>
      <c r="G30" s="327"/>
      <c r="H30" s="328"/>
      <c r="J30"/>
    </row>
    <row r="31" spans="5:10">
      <c r="F31" s="327"/>
      <c r="G31" s="327"/>
      <c r="H31" s="328"/>
      <c r="J31"/>
    </row>
    <row r="32" spans="5:10">
      <c r="J32"/>
    </row>
    <row r="33" spans="4:10">
      <c r="J33"/>
    </row>
    <row r="34" spans="4:10">
      <c r="J34"/>
    </row>
    <row r="35" spans="4:10">
      <c r="J35"/>
    </row>
    <row r="36" spans="4:10">
      <c r="D36" s="329" t="s">
        <v>123</v>
      </c>
      <c r="J36"/>
    </row>
    <row r="37" spans="4:10">
      <c r="D37" s="330" t="s">
        <v>124</v>
      </c>
      <c r="J37"/>
    </row>
    <row r="38" spans="4:10">
      <c r="D38" s="329" t="s">
        <v>125</v>
      </c>
      <c r="J38"/>
    </row>
    <row r="39" spans="4:10">
      <c r="J39"/>
    </row>
    <row r="40" spans="4:10">
      <c r="J40"/>
    </row>
    <row r="41" spans="4:10">
      <c r="J41"/>
    </row>
    <row r="42" spans="4:10">
      <c r="J42"/>
    </row>
  </sheetData>
  <mergeCells count="7">
    <mergeCell ref="L10:M10"/>
    <mergeCell ref="D2:J2"/>
    <mergeCell ref="D3:J3"/>
    <mergeCell ref="D4:J4"/>
    <mergeCell ref="C7:K7"/>
    <mergeCell ref="C8:K8"/>
    <mergeCell ref="D9:J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AEB1-FF03-4FCA-B2EB-10A8157862B7}">
  <dimension ref="B2:O51"/>
  <sheetViews>
    <sheetView showGridLines="0" topLeftCell="A6" zoomScale="80" zoomScaleNormal="80" workbookViewId="0">
      <selection activeCell="D41" sqref="D41"/>
    </sheetView>
  </sheetViews>
  <sheetFormatPr defaultColWidth="11.42578125" defaultRowHeight="15"/>
  <cols>
    <col min="1" max="1" width="11.42578125" style="1"/>
    <col min="2" max="2" width="81.5703125" style="1" customWidth="1"/>
    <col min="3" max="3" width="22.140625" style="1" customWidth="1"/>
    <col min="4" max="4" width="24.140625" style="1" customWidth="1"/>
    <col min="5" max="5" width="30.140625" style="1" bestFit="1" customWidth="1"/>
    <col min="6" max="6" width="23.42578125" style="1" bestFit="1" customWidth="1"/>
    <col min="7" max="7" width="18.7109375" style="1" customWidth="1"/>
    <col min="8" max="8" width="26.28515625" style="1" customWidth="1"/>
    <col min="9" max="9" width="17.7109375" style="1" bestFit="1" customWidth="1"/>
    <col min="10" max="10" width="17.85546875" style="1" bestFit="1" customWidth="1"/>
    <col min="11" max="11" width="20" style="1" bestFit="1" customWidth="1"/>
    <col min="12" max="12" width="21.85546875" style="1" bestFit="1" customWidth="1"/>
    <col min="13" max="13" width="38.5703125" style="1" customWidth="1"/>
    <col min="14" max="14" width="23.7109375" style="1" bestFit="1" customWidth="1"/>
    <col min="15" max="15" width="15.7109375" style="1" bestFit="1" customWidth="1"/>
    <col min="16" max="16384" width="11.42578125" style="1"/>
  </cols>
  <sheetData>
    <row r="2" spans="2:15" ht="13.9" customHeight="1">
      <c r="B2" s="384" t="s">
        <v>126</v>
      </c>
      <c r="C2" s="384"/>
      <c r="D2" s="384"/>
      <c r="E2" s="384"/>
      <c r="F2" s="384"/>
      <c r="G2" s="384"/>
      <c r="H2" s="384"/>
      <c r="I2" s="384"/>
      <c r="J2" s="384"/>
      <c r="K2" s="384"/>
    </row>
    <row r="3" spans="2:15" ht="13.9" customHeight="1">
      <c r="B3" s="384" t="s">
        <v>1</v>
      </c>
      <c r="C3" s="384"/>
      <c r="D3" s="384"/>
      <c r="E3" s="384"/>
      <c r="F3" s="384"/>
      <c r="G3" s="384"/>
      <c r="H3" s="384"/>
      <c r="I3" s="384"/>
      <c r="J3" s="384"/>
      <c r="K3" s="384"/>
    </row>
    <row r="4" spans="2:15" ht="28.15" customHeight="1">
      <c r="B4" s="385" t="s">
        <v>2</v>
      </c>
      <c r="C4" s="385"/>
      <c r="D4" s="385"/>
      <c r="E4" s="385"/>
      <c r="F4" s="385"/>
      <c r="G4" s="385"/>
      <c r="H4" s="385"/>
      <c r="I4" s="385"/>
      <c r="J4" s="385"/>
      <c r="K4" s="385"/>
    </row>
    <row r="5" spans="2:15" ht="18.7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5" ht="18.75">
      <c r="B6" s="3"/>
      <c r="C6" s="3"/>
      <c r="D6" s="3"/>
      <c r="E6" s="3"/>
      <c r="F6" s="3"/>
      <c r="G6" s="3"/>
      <c r="H6" s="3"/>
      <c r="I6" s="3"/>
      <c r="J6" s="3"/>
      <c r="K6" s="3"/>
      <c r="M6" s="17"/>
      <c r="N6" s="17"/>
    </row>
    <row r="7" spans="2:15" ht="20.25">
      <c r="B7" s="433" t="s">
        <v>127</v>
      </c>
      <c r="C7" s="433"/>
      <c r="D7" s="433"/>
      <c r="E7" s="433"/>
      <c r="F7" s="433"/>
      <c r="G7" s="433"/>
      <c r="H7" s="433"/>
      <c r="I7" s="433"/>
      <c r="J7" s="433"/>
      <c r="K7" s="433"/>
      <c r="M7" s="17"/>
      <c r="N7" s="17"/>
    </row>
    <row r="8" spans="2:15" ht="19.5" thickBot="1">
      <c r="B8" s="434" t="s">
        <v>4</v>
      </c>
      <c r="C8" s="434"/>
      <c r="D8" s="434"/>
      <c r="E8" s="434"/>
      <c r="F8" s="434"/>
      <c r="G8" s="434"/>
      <c r="H8" s="434"/>
      <c r="I8" s="434"/>
      <c r="J8" s="434"/>
      <c r="K8" s="434"/>
      <c r="M8" s="16"/>
      <c r="N8" s="16"/>
    </row>
    <row r="9" spans="2:15" ht="19.5" thickBot="1">
      <c r="B9" s="18"/>
      <c r="C9" s="18"/>
      <c r="D9" s="18"/>
      <c r="E9" s="18"/>
      <c r="F9" s="18"/>
      <c r="G9" s="18"/>
      <c r="H9" s="18"/>
      <c r="I9" s="18"/>
      <c r="J9" s="18"/>
      <c r="K9" s="18"/>
      <c r="M9" s="16"/>
      <c r="N9" s="16"/>
    </row>
    <row r="10" spans="2:15" ht="21.6" customHeight="1" thickBot="1">
      <c r="B10" s="416" t="s">
        <v>6</v>
      </c>
      <c r="C10" s="19">
        <v>2025</v>
      </c>
      <c r="D10" s="419">
        <v>2026</v>
      </c>
      <c r="E10" s="420"/>
      <c r="F10" s="420"/>
      <c r="G10" s="420"/>
      <c r="H10" s="421"/>
      <c r="I10" s="422" t="s">
        <v>9</v>
      </c>
      <c r="J10" s="423"/>
      <c r="K10" s="422" t="s">
        <v>128</v>
      </c>
    </row>
    <row r="11" spans="2:15" ht="21.6" customHeight="1" thickBot="1">
      <c r="B11" s="417"/>
      <c r="C11" s="426" t="s">
        <v>129</v>
      </c>
      <c r="D11" s="428" t="s">
        <v>40</v>
      </c>
      <c r="E11" s="429" t="s">
        <v>130</v>
      </c>
      <c r="F11" s="430"/>
      <c r="G11" s="430"/>
      <c r="H11" s="431"/>
      <c r="I11" s="422"/>
      <c r="J11" s="423"/>
      <c r="K11" s="422"/>
      <c r="M11" s="20"/>
      <c r="N11" s="20"/>
    </row>
    <row r="12" spans="2:15" ht="15" customHeight="1" thickBot="1">
      <c r="B12" s="417"/>
      <c r="C12" s="426"/>
      <c r="D12" s="426"/>
      <c r="E12" s="432" t="s">
        <v>131</v>
      </c>
      <c r="F12" s="428" t="s">
        <v>132</v>
      </c>
      <c r="G12" s="428" t="s">
        <v>133</v>
      </c>
      <c r="H12" s="428" t="s">
        <v>134</v>
      </c>
      <c r="I12" s="424"/>
      <c r="J12" s="425"/>
      <c r="K12" s="422"/>
      <c r="M12" s="21" t="s">
        <v>5</v>
      </c>
      <c r="N12" s="22">
        <v>8619782353959.0947</v>
      </c>
      <c r="O12" s="11"/>
    </row>
    <row r="13" spans="2:15" ht="21" thickBot="1">
      <c r="B13" s="417"/>
      <c r="C13" s="427"/>
      <c r="D13" s="427"/>
      <c r="E13" s="425"/>
      <c r="F13" s="427"/>
      <c r="G13" s="427"/>
      <c r="H13" s="427"/>
      <c r="I13" s="14" t="s">
        <v>43</v>
      </c>
      <c r="J13" s="14" t="s">
        <v>44</v>
      </c>
      <c r="K13" s="424"/>
      <c r="N13" s="23"/>
    </row>
    <row r="14" spans="2:15" ht="21" thickBot="1">
      <c r="B14" s="418"/>
      <c r="C14" s="13">
        <v>1</v>
      </c>
      <c r="D14" s="13">
        <v>2</v>
      </c>
      <c r="E14" s="13">
        <v>3</v>
      </c>
      <c r="F14" s="13">
        <v>4</v>
      </c>
      <c r="G14" s="13">
        <v>5</v>
      </c>
      <c r="H14" s="13" t="s">
        <v>135</v>
      </c>
      <c r="I14" s="13" t="s">
        <v>136</v>
      </c>
      <c r="J14" s="13" t="s">
        <v>137</v>
      </c>
      <c r="K14" s="12" t="s">
        <v>138</v>
      </c>
      <c r="M14" s="24"/>
    </row>
    <row r="15" spans="2:15" ht="20.25">
      <c r="B15" s="25" t="s">
        <v>19</v>
      </c>
      <c r="C15" s="26">
        <f t="shared" ref="C15:G15" si="0">C16+C17+C18+C19+C20+C25</f>
        <v>127929203349.94005</v>
      </c>
      <c r="D15" s="26">
        <f>D16+D17+D18+D19+D20+D25</f>
        <v>1407548685832</v>
      </c>
      <c r="E15" s="26">
        <f>E16+E17+E18+E19+E20+E25</f>
        <v>95761080326.410034</v>
      </c>
      <c r="F15" s="26">
        <f>F16+F17+F18+F19+F20+F25</f>
        <v>118641073079.32977</v>
      </c>
      <c r="G15" s="26">
        <f t="shared" si="0"/>
        <v>112811871929.17978</v>
      </c>
      <c r="H15" s="27">
        <f t="shared" ref="H15:H34" si="1">IFERROR(F15/D15,"-")</f>
        <v>8.428914344032172E-2</v>
      </c>
      <c r="I15" s="26">
        <f>F15-C15</f>
        <v>-9288130270.6102753</v>
      </c>
      <c r="J15" s="27">
        <f>IFERROR(I15/C15,"0.0%")</f>
        <v>-7.2603674746596694E-2</v>
      </c>
      <c r="K15" s="27">
        <f t="shared" ref="K15:K36" si="2">F15/$N$12</f>
        <v>1.3763813076421534E-2</v>
      </c>
      <c r="L15" s="28"/>
      <c r="M15" s="24"/>
    </row>
    <row r="16" spans="2:15" ht="20.25">
      <c r="B16" s="29" t="s">
        <v>139</v>
      </c>
      <c r="C16" s="30">
        <v>41696019539.670059</v>
      </c>
      <c r="D16" s="30">
        <v>542875526448</v>
      </c>
      <c r="E16" s="30">
        <v>24258267370.780037</v>
      </c>
      <c r="F16" s="30">
        <v>43143714282.029762</v>
      </c>
      <c r="G16" s="30">
        <v>42259474150.369781</v>
      </c>
      <c r="H16" s="31">
        <f t="shared" si="1"/>
        <v>7.9472571851445101E-2</v>
      </c>
      <c r="I16" s="30">
        <f t="shared" ref="I16:I34" si="3">F16-C16</f>
        <v>1447694742.3597031</v>
      </c>
      <c r="J16" s="31">
        <f t="shared" ref="J16:J35" si="4">IFERROR(I16/C16,"0.0%")</f>
        <v>3.4720214503505549E-2</v>
      </c>
      <c r="K16" s="31">
        <f t="shared" si="2"/>
        <v>5.0051976384547243E-3</v>
      </c>
      <c r="L16" s="32"/>
      <c r="M16" s="24"/>
    </row>
    <row r="17" spans="2:13" ht="20.25">
      <c r="B17" s="33" t="s">
        <v>140</v>
      </c>
      <c r="C17" s="34">
        <v>6713963635.3999996</v>
      </c>
      <c r="D17" s="34">
        <v>101897864549</v>
      </c>
      <c r="E17" s="34">
        <v>42295491.219999999</v>
      </c>
      <c r="F17" s="34">
        <v>7300216084.71</v>
      </c>
      <c r="G17" s="34">
        <v>7298423291.21</v>
      </c>
      <c r="H17" s="35">
        <f t="shared" si="1"/>
        <v>7.164248354978546E-2</v>
      </c>
      <c r="I17" s="34">
        <f t="shared" si="3"/>
        <v>586252449.31000042</v>
      </c>
      <c r="J17" s="36">
        <f t="shared" si="4"/>
        <v>8.7318383170699593E-2</v>
      </c>
      <c r="K17" s="36">
        <f t="shared" si="2"/>
        <v>8.46914200955084E-4</v>
      </c>
      <c r="L17" s="32"/>
      <c r="M17" s="37"/>
    </row>
    <row r="18" spans="2:13" ht="20.25">
      <c r="B18" s="33" t="s">
        <v>20</v>
      </c>
      <c r="C18" s="34">
        <v>25914152631.299999</v>
      </c>
      <c r="D18" s="34">
        <v>324257115564</v>
      </c>
      <c r="E18" s="34">
        <v>25622742222.709999</v>
      </c>
      <c r="F18" s="34">
        <v>21377418374.629997</v>
      </c>
      <c r="G18" s="34">
        <v>20013612747.200001</v>
      </c>
      <c r="H18" s="35">
        <f t="shared" si="1"/>
        <v>6.5927368586644469E-2</v>
      </c>
      <c r="I18" s="34">
        <f t="shared" si="3"/>
        <v>-4536734256.670002</v>
      </c>
      <c r="J18" s="36">
        <f t="shared" si="4"/>
        <v>-0.17506782186620215</v>
      </c>
      <c r="K18" s="36">
        <f t="shared" si="2"/>
        <v>2.4800415482429529E-3</v>
      </c>
      <c r="L18" s="32"/>
      <c r="M18" s="6"/>
    </row>
    <row r="19" spans="2:13" ht="20.25">
      <c r="B19" s="33" t="s">
        <v>141</v>
      </c>
      <c r="C19" s="34">
        <v>1281026019.6200001</v>
      </c>
      <c r="D19" s="34">
        <v>13786016885</v>
      </c>
      <c r="E19" s="34">
        <v>4401871854.0699997</v>
      </c>
      <c r="F19" s="34">
        <v>4401871854.0699997</v>
      </c>
      <c r="G19" s="34">
        <v>7422251425.6199999</v>
      </c>
      <c r="H19" s="35">
        <f t="shared" si="1"/>
        <v>0.31929975792061421</v>
      </c>
      <c r="I19" s="34">
        <f t="shared" si="3"/>
        <v>3120845834.4499998</v>
      </c>
      <c r="J19" s="36">
        <f t="shared" si="4"/>
        <v>2.4362079978482862</v>
      </c>
      <c r="K19" s="36">
        <f t="shared" si="2"/>
        <v>5.1067088162013807E-4</v>
      </c>
      <c r="L19" s="32"/>
      <c r="M19" s="37"/>
    </row>
    <row r="20" spans="2:13" ht="20.25">
      <c r="B20" s="38" t="s">
        <v>142</v>
      </c>
      <c r="C20" s="39">
        <v>52308326035.090004</v>
      </c>
      <c r="D20" s="39">
        <v>424672198458</v>
      </c>
      <c r="E20" s="39">
        <v>41439542487.630005</v>
      </c>
      <c r="F20" s="39">
        <v>42421491583.890015</v>
      </c>
      <c r="G20" s="39">
        <v>35821749414.779999</v>
      </c>
      <c r="H20" s="40">
        <f t="shared" si="1"/>
        <v>9.9892321037082191E-2</v>
      </c>
      <c r="I20" s="39">
        <f t="shared" si="3"/>
        <v>-9886834451.1999893</v>
      </c>
      <c r="J20" s="41">
        <f t="shared" si="4"/>
        <v>-0.1890107216309618</v>
      </c>
      <c r="K20" s="41">
        <f t="shared" si="2"/>
        <v>4.9214109871817914E-3</v>
      </c>
      <c r="L20" s="32"/>
      <c r="M20" s="37"/>
    </row>
    <row r="21" spans="2:13" ht="20.25">
      <c r="B21" s="42" t="s">
        <v>143</v>
      </c>
      <c r="C21" s="8">
        <v>6754254530.8699999</v>
      </c>
      <c r="D21" s="8">
        <v>65883131456</v>
      </c>
      <c r="E21" s="8">
        <v>5797440084.7199993</v>
      </c>
      <c r="F21" s="8">
        <v>5971691608.9300003</v>
      </c>
      <c r="G21" s="8">
        <v>6208668650.4799986</v>
      </c>
      <c r="H21" s="43">
        <f t="shared" si="1"/>
        <v>9.0640676557977362E-2</v>
      </c>
      <c r="I21" s="8">
        <f t="shared" si="3"/>
        <v>-782562921.93999958</v>
      </c>
      <c r="J21" s="7">
        <f t="shared" si="4"/>
        <v>-0.11586221963702033</v>
      </c>
      <c r="K21" s="7">
        <f t="shared" si="2"/>
        <v>6.927891405735068E-4</v>
      </c>
      <c r="L21" s="44"/>
      <c r="M21" s="37"/>
    </row>
    <row r="22" spans="2:13" ht="20.25">
      <c r="B22" s="45" t="s">
        <v>144</v>
      </c>
      <c r="C22" s="9">
        <v>44550112736.660004</v>
      </c>
      <c r="D22" s="9">
        <v>342169100277</v>
      </c>
      <c r="E22" s="9">
        <v>34587715542.490005</v>
      </c>
      <c r="F22" s="9">
        <v>35482788693.130013</v>
      </c>
      <c r="G22" s="9">
        <v>28325300903.830002</v>
      </c>
      <c r="H22" s="46">
        <f t="shared" si="1"/>
        <v>0.10369957037150705</v>
      </c>
      <c r="I22" s="9">
        <f t="shared" si="3"/>
        <v>-9067324043.5299911</v>
      </c>
      <c r="J22" s="10">
        <f t="shared" si="4"/>
        <v>-0.20353088884707912</v>
      </c>
      <c r="K22" s="10">
        <f t="shared" si="2"/>
        <v>4.1164367307757656E-3</v>
      </c>
      <c r="L22" s="44"/>
      <c r="M22" s="37"/>
    </row>
    <row r="23" spans="2:13" ht="20.25">
      <c r="B23" s="45" t="s">
        <v>145</v>
      </c>
      <c r="C23" s="9">
        <v>82171257.090000004</v>
      </c>
      <c r="D23" s="9">
        <v>955120864</v>
      </c>
      <c r="E23" s="9">
        <v>42811480.390000001</v>
      </c>
      <c r="F23" s="9">
        <v>42811480.390000001</v>
      </c>
      <c r="G23" s="9">
        <v>46585252.280000001</v>
      </c>
      <c r="H23" s="46">
        <f t="shared" si="1"/>
        <v>4.4823102503182256E-2</v>
      </c>
      <c r="I23" s="9">
        <f t="shared" si="3"/>
        <v>-39359776.700000003</v>
      </c>
      <c r="J23" s="10">
        <f t="shared" si="4"/>
        <v>-0.47899689129606815</v>
      </c>
      <c r="K23" s="10">
        <f t="shared" si="2"/>
        <v>4.9666544504266454E-6</v>
      </c>
      <c r="L23" s="44"/>
      <c r="M23" s="37"/>
    </row>
    <row r="24" spans="2:13" ht="20.25">
      <c r="B24" s="45" t="s">
        <v>146</v>
      </c>
      <c r="C24" s="9">
        <v>921787510.47000015</v>
      </c>
      <c r="D24" s="9">
        <v>15664845861</v>
      </c>
      <c r="E24" s="9">
        <v>1011575380.03</v>
      </c>
      <c r="F24" s="9">
        <v>924199801.44000006</v>
      </c>
      <c r="G24" s="9">
        <v>1241194608.1899996</v>
      </c>
      <c r="H24" s="46">
        <f t="shared" si="1"/>
        <v>5.8998333570644004E-2</v>
      </c>
      <c r="I24" s="9">
        <f t="shared" si="3"/>
        <v>2412290.9699999094</v>
      </c>
      <c r="J24" s="10">
        <f t="shared" si="4"/>
        <v>2.6169707688596614E-3</v>
      </c>
      <c r="K24" s="10">
        <f t="shared" si="2"/>
        <v>1.0721846138209186E-4</v>
      </c>
      <c r="L24" s="44"/>
      <c r="M24" s="37"/>
    </row>
    <row r="25" spans="2:13" ht="20.25">
      <c r="B25" s="47" t="s">
        <v>147</v>
      </c>
      <c r="C25" s="48">
        <v>15715488.859999999</v>
      </c>
      <c r="D25" s="48">
        <v>59963928</v>
      </c>
      <c r="E25" s="48">
        <v>-3639100</v>
      </c>
      <c r="F25" s="48">
        <v>-3639100</v>
      </c>
      <c r="G25" s="48">
        <v>-3639100</v>
      </c>
      <c r="H25" s="49">
        <f t="shared" si="1"/>
        <v>-6.0688152383879854E-2</v>
      </c>
      <c r="I25" s="48">
        <f t="shared" si="3"/>
        <v>-19354588.859999999</v>
      </c>
      <c r="J25" s="49">
        <f t="shared" si="4"/>
        <v>-1.2315613616870968</v>
      </c>
      <c r="K25" s="50">
        <f t="shared" si="2"/>
        <v>-4.2218003315693339E-7</v>
      </c>
      <c r="L25" s="51"/>
      <c r="M25" s="37"/>
    </row>
    <row r="26" spans="2:13" ht="20.25">
      <c r="B26" s="52" t="s">
        <v>21</v>
      </c>
      <c r="C26" s="53">
        <f>SUM(C27:C31)+C34</f>
        <v>9119614272.1299973</v>
      </c>
      <c r="D26" s="53">
        <f>SUM(D27:D31)+D34</f>
        <v>215284720455</v>
      </c>
      <c r="E26" s="53">
        <f>SUM(E27:E31)+E34</f>
        <v>14668418449.899994</v>
      </c>
      <c r="F26" s="53">
        <f>SUM(F27:F31)+F34</f>
        <v>14429915775.949999</v>
      </c>
      <c r="G26" s="53">
        <f>SUM(G27:G31)+G34</f>
        <v>13096420170.359999</v>
      </c>
      <c r="H26" s="54">
        <f t="shared" si="1"/>
        <v>6.7027124569977184E-2</v>
      </c>
      <c r="I26" s="53">
        <f t="shared" si="3"/>
        <v>5310301503.8200016</v>
      </c>
      <c r="J26" s="54">
        <f t="shared" si="4"/>
        <v>0.58229452972024831</v>
      </c>
      <c r="K26" s="54">
        <f t="shared" si="2"/>
        <v>1.6740464182743884E-3</v>
      </c>
      <c r="L26" s="28"/>
      <c r="M26" s="37"/>
    </row>
    <row r="27" spans="2:13" ht="20.25">
      <c r="B27" s="55" t="s">
        <v>148</v>
      </c>
      <c r="C27" s="30">
        <v>3249651292.9300003</v>
      </c>
      <c r="D27" s="30">
        <v>65675086633</v>
      </c>
      <c r="E27" s="30">
        <v>4793015743.1899977</v>
      </c>
      <c r="F27" s="30">
        <v>4867949050.2799978</v>
      </c>
      <c r="G27" s="30">
        <v>4354001994.1899977</v>
      </c>
      <c r="H27" s="31">
        <f t="shared" si="1"/>
        <v>7.4121699716707817E-2</v>
      </c>
      <c r="I27" s="30">
        <f t="shared" si="3"/>
        <v>1618297757.3499975</v>
      </c>
      <c r="J27" s="31">
        <f t="shared" si="4"/>
        <v>0.49799120320103119</v>
      </c>
      <c r="K27" s="31">
        <f t="shared" si="2"/>
        <v>5.6474152715052398E-4</v>
      </c>
      <c r="L27" s="32"/>
      <c r="M27" s="37"/>
    </row>
    <row r="28" spans="2:13" ht="20.25">
      <c r="B28" s="38" t="s">
        <v>149</v>
      </c>
      <c r="C28" s="39">
        <v>2719536831.1199989</v>
      </c>
      <c r="D28" s="39">
        <v>71387716208</v>
      </c>
      <c r="E28" s="39">
        <v>4673851751.0799999</v>
      </c>
      <c r="F28" s="39">
        <v>5248484239.9099998</v>
      </c>
      <c r="G28" s="39">
        <v>5022300748.3400021</v>
      </c>
      <c r="H28" s="41">
        <f t="shared" si="1"/>
        <v>7.3520831295648501E-2</v>
      </c>
      <c r="I28" s="39">
        <f t="shared" si="3"/>
        <v>2528947408.7900009</v>
      </c>
      <c r="J28" s="41">
        <f t="shared" si="4"/>
        <v>0.9299184257594677</v>
      </c>
      <c r="K28" s="41">
        <f t="shared" si="2"/>
        <v>6.088882554557023E-4</v>
      </c>
      <c r="L28" s="32"/>
      <c r="M28" s="6"/>
    </row>
    <row r="29" spans="2:13" ht="20.25">
      <c r="B29" s="38" t="s">
        <v>150</v>
      </c>
      <c r="C29" s="39">
        <v>36917952</v>
      </c>
      <c r="D29" s="39">
        <v>16448771</v>
      </c>
      <c r="E29" s="39">
        <v>2420069.41</v>
      </c>
      <c r="F29" s="39">
        <v>589840</v>
      </c>
      <c r="G29" s="39">
        <v>44840</v>
      </c>
      <c r="H29" s="41">
        <f t="shared" si="1"/>
        <v>3.585921404097607E-2</v>
      </c>
      <c r="I29" s="39">
        <f t="shared" si="3"/>
        <v>-36328112</v>
      </c>
      <c r="J29" s="41">
        <f t="shared" si="4"/>
        <v>-0.98402294905199506</v>
      </c>
      <c r="K29" s="41">
        <f t="shared" si="2"/>
        <v>6.8428641905219854E-8</v>
      </c>
      <c r="L29" s="32"/>
      <c r="M29" s="6"/>
    </row>
    <row r="30" spans="2:13" ht="20.25">
      <c r="B30" s="56" t="s">
        <v>151</v>
      </c>
      <c r="C30" s="39">
        <v>202942760.87</v>
      </c>
      <c r="D30" s="39">
        <v>2770222220</v>
      </c>
      <c r="E30" s="39">
        <v>406567141.97999996</v>
      </c>
      <c r="F30" s="39">
        <v>538247382.83000004</v>
      </c>
      <c r="G30" s="39">
        <v>293185169.10000002</v>
      </c>
      <c r="H30" s="41">
        <f t="shared" si="1"/>
        <v>0.19429754730290194</v>
      </c>
      <c r="I30" s="39">
        <f t="shared" si="3"/>
        <v>335304621.96000004</v>
      </c>
      <c r="J30" s="41">
        <f t="shared" si="4"/>
        <v>1.6522127742944608</v>
      </c>
      <c r="K30" s="41">
        <f t="shared" si="2"/>
        <v>6.2443268371246204E-5</v>
      </c>
      <c r="L30" s="57"/>
      <c r="M30" s="37"/>
    </row>
    <row r="31" spans="2:13" ht="20.25">
      <c r="B31" s="38" t="s">
        <v>152</v>
      </c>
      <c r="C31" s="39">
        <v>2910565435.2099991</v>
      </c>
      <c r="D31" s="39">
        <v>72988962348</v>
      </c>
      <c r="E31" s="39">
        <v>4792563744.2399969</v>
      </c>
      <c r="F31" s="39">
        <v>3774645262.9300003</v>
      </c>
      <c r="G31" s="39">
        <v>3426887418.73</v>
      </c>
      <c r="H31" s="41">
        <f t="shared" si="1"/>
        <v>5.171528874370182E-2</v>
      </c>
      <c r="I31" s="39">
        <f t="shared" si="3"/>
        <v>864079827.72000122</v>
      </c>
      <c r="J31" s="41">
        <f t="shared" si="4"/>
        <v>0.29687696324121893</v>
      </c>
      <c r="K31" s="41">
        <f t="shared" si="2"/>
        <v>4.3790493865501063E-4</v>
      </c>
      <c r="L31" s="32"/>
      <c r="M31" s="37"/>
    </row>
    <row r="32" spans="2:13" ht="20.25">
      <c r="B32" s="58" t="s">
        <v>153</v>
      </c>
      <c r="C32" s="8">
        <v>145949639.53999999</v>
      </c>
      <c r="D32" s="8">
        <v>174800000</v>
      </c>
      <c r="E32" s="8">
        <v>60953214.689999998</v>
      </c>
      <c r="F32" s="8">
        <v>60953214.689999998</v>
      </c>
      <c r="G32" s="8">
        <v>86147582.469999999</v>
      </c>
      <c r="H32" s="7">
        <f t="shared" si="1"/>
        <v>0.34870260120137297</v>
      </c>
      <c r="I32" s="8">
        <f t="shared" si="3"/>
        <v>-84996424.849999994</v>
      </c>
      <c r="J32" s="7">
        <f t="shared" si="4"/>
        <v>-0.58236817245927675</v>
      </c>
      <c r="K32" s="7">
        <f t="shared" si="2"/>
        <v>7.0713171385358683E-6</v>
      </c>
      <c r="L32" s="44"/>
      <c r="M32" s="37"/>
    </row>
    <row r="33" spans="2:14" ht="20.25">
      <c r="B33" s="45" t="s">
        <v>154</v>
      </c>
      <c r="C33" s="9">
        <v>2764615795.6699991</v>
      </c>
      <c r="D33" s="9">
        <v>72814162348</v>
      </c>
      <c r="E33" s="9">
        <v>4731610529.5499973</v>
      </c>
      <c r="F33" s="9">
        <v>3713692048.2400002</v>
      </c>
      <c r="G33" s="9">
        <v>3340739836.2600002</v>
      </c>
      <c r="H33" s="10">
        <f t="shared" si="1"/>
        <v>5.1002331531209394E-2</v>
      </c>
      <c r="I33" s="9">
        <f t="shared" si="3"/>
        <v>949076252.57000113</v>
      </c>
      <c r="J33" s="10">
        <f t="shared" si="4"/>
        <v>0.34329408594730049</v>
      </c>
      <c r="K33" s="10">
        <f t="shared" si="2"/>
        <v>4.3083362151647472E-4</v>
      </c>
      <c r="L33" s="44"/>
      <c r="M33" s="37"/>
    </row>
    <row r="34" spans="2:14" ht="21" thickBot="1">
      <c r="B34" s="47" t="s">
        <v>155</v>
      </c>
      <c r="C34" s="48">
        <v>0</v>
      </c>
      <c r="D34" s="48">
        <v>2446284275</v>
      </c>
      <c r="E34" s="48">
        <v>0</v>
      </c>
      <c r="F34" s="48">
        <v>0</v>
      </c>
      <c r="G34" s="48">
        <v>0</v>
      </c>
      <c r="H34" s="49">
        <f t="shared" si="1"/>
        <v>0</v>
      </c>
      <c r="I34" s="48">
        <f t="shared" si="3"/>
        <v>0</v>
      </c>
      <c r="J34" s="49" t="str">
        <f t="shared" si="4"/>
        <v>0.0%</v>
      </c>
      <c r="K34" s="50">
        <f t="shared" si="2"/>
        <v>0</v>
      </c>
      <c r="L34" s="32"/>
      <c r="M34" s="37"/>
    </row>
    <row r="35" spans="2:14" ht="21" thickBot="1">
      <c r="B35" s="59" t="s">
        <v>156</v>
      </c>
      <c r="C35" s="60">
        <f>C15+C26</f>
        <v>137048817622.07004</v>
      </c>
      <c r="D35" s="60">
        <f t="shared" ref="D35:G35" si="5">D15+D26</f>
        <v>1622833406287</v>
      </c>
      <c r="E35" s="60">
        <f t="shared" si="5"/>
        <v>110429498776.31003</v>
      </c>
      <c r="F35" s="60">
        <f t="shared" si="5"/>
        <v>133070988855.27977</v>
      </c>
      <c r="G35" s="60">
        <f t="shared" si="5"/>
        <v>125908292099.53978</v>
      </c>
      <c r="H35" s="61">
        <f>IFERROR(F35/D35,"-")</f>
        <v>8.1999167838023912E-2</v>
      </c>
      <c r="I35" s="60">
        <f>F35-C35</f>
        <v>-3977828766.7902679</v>
      </c>
      <c r="J35" s="61">
        <f t="shared" si="4"/>
        <v>-2.9024903941598745E-2</v>
      </c>
      <c r="K35" s="62">
        <f>F35/$N$12</f>
        <v>1.5437859494695921E-2</v>
      </c>
      <c r="L35" s="63"/>
      <c r="M35" s="24"/>
      <c r="N35" s="24"/>
    </row>
    <row r="36" spans="2:14">
      <c r="B36" s="64"/>
      <c r="C36" s="5"/>
      <c r="D36" s="5"/>
      <c r="E36" s="65"/>
      <c r="F36" s="66"/>
      <c r="G36" s="65"/>
      <c r="H36" s="4"/>
      <c r="I36" s="5"/>
      <c r="J36" s="4"/>
      <c r="K36" s="4">
        <f t="shared" si="2"/>
        <v>0</v>
      </c>
      <c r="L36" s="67"/>
      <c r="M36" s="6"/>
      <c r="N36" s="24"/>
    </row>
    <row r="37" spans="2:14" ht="15.75">
      <c r="B37" s="68" t="s">
        <v>157</v>
      </c>
      <c r="F37" s="6"/>
      <c r="J37" s="6"/>
    </row>
    <row r="38" spans="2:14">
      <c r="B38" s="69" t="s">
        <v>31</v>
      </c>
      <c r="F38" s="70"/>
      <c r="G38" s="70"/>
    </row>
    <row r="39" spans="2:14">
      <c r="B39" s="71" t="s">
        <v>32</v>
      </c>
      <c r="F39" s="72"/>
      <c r="G39" s="73"/>
    </row>
    <row r="40" spans="2:14" ht="15.75">
      <c r="B40" s="68" t="s">
        <v>158</v>
      </c>
      <c r="F40" s="6"/>
    </row>
    <row r="41" spans="2:14">
      <c r="H41" s="6"/>
      <c r="I41" s="6"/>
    </row>
    <row r="42" spans="2:14">
      <c r="E42" s="74"/>
      <c r="F42" s="75"/>
      <c r="G42" s="76"/>
      <c r="H42" s="24"/>
      <c r="I42" s="77"/>
      <c r="J42" s="24"/>
    </row>
    <row r="43" spans="2:14">
      <c r="F43" s="78"/>
      <c r="G43" s="78"/>
      <c r="H43" s="78"/>
    </row>
    <row r="44" spans="2:14">
      <c r="F44" s="78"/>
      <c r="G44" s="78"/>
      <c r="H44" s="78"/>
    </row>
    <row r="45" spans="2:14">
      <c r="F45" s="78"/>
      <c r="G45" s="78"/>
      <c r="H45" s="78"/>
    </row>
    <row r="46" spans="2:14">
      <c r="F46" s="78"/>
      <c r="G46" s="78"/>
      <c r="H46" s="78"/>
    </row>
    <row r="47" spans="2:14">
      <c r="F47" s="78"/>
      <c r="G47" s="78"/>
      <c r="H47" s="78"/>
    </row>
    <row r="48" spans="2:14">
      <c r="F48" s="78"/>
      <c r="G48" s="78"/>
      <c r="H48" s="78"/>
    </row>
    <row r="49" spans="6:8">
      <c r="F49" s="78"/>
      <c r="G49" s="78"/>
      <c r="H49" s="78"/>
    </row>
    <row r="50" spans="6:8">
      <c r="F50" s="78"/>
      <c r="G50" s="78"/>
      <c r="H50" s="78"/>
    </row>
    <row r="51" spans="6:8">
      <c r="F51" s="78"/>
      <c r="G51" s="78"/>
      <c r="H51" s="78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D853-9758-47DE-AB62-C25444DD08A8}">
  <dimension ref="B1:O43"/>
  <sheetViews>
    <sheetView showGridLines="0" tabSelected="1" workbookViewId="0">
      <selection activeCell="O26" sqref="O26"/>
    </sheetView>
  </sheetViews>
  <sheetFormatPr defaultColWidth="11.42578125" defaultRowHeight="15"/>
  <cols>
    <col min="1" max="16384" width="11.42578125" style="2"/>
  </cols>
  <sheetData>
    <row r="1" spans="2:15" ht="18" customHeight="1"/>
    <row r="2" spans="2:15" ht="18" customHeight="1">
      <c r="B2" s="384" t="s">
        <v>126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2:15" ht="18" customHeight="1">
      <c r="B3" s="384" t="s">
        <v>1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2:15" ht="18" customHeight="1">
      <c r="B4" s="385" t="s">
        <v>2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2:15" ht="18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2:15" ht="15.75">
      <c r="H7" s="79" t="s">
        <v>159</v>
      </c>
      <c r="I7" s="80"/>
      <c r="J7" s="80"/>
    </row>
    <row r="8" spans="2:15" ht="15.75">
      <c r="H8" s="81" t="s">
        <v>160</v>
      </c>
      <c r="I8" s="80"/>
      <c r="J8" s="80"/>
    </row>
    <row r="9" spans="2:15" ht="15.75">
      <c r="H9" s="82" t="s">
        <v>161</v>
      </c>
      <c r="I9" s="80"/>
      <c r="J9" s="80"/>
    </row>
    <row r="28" spans="3:6" ht="15.75">
      <c r="C28" s="68"/>
      <c r="D28" s="68"/>
      <c r="E28" s="68"/>
      <c r="F28" s="68"/>
    </row>
    <row r="29" spans="3:6">
      <c r="C29" s="69"/>
      <c r="D29" s="69"/>
      <c r="E29" s="69"/>
      <c r="F29" s="69"/>
    </row>
    <row r="30" spans="3:6" ht="15.75">
      <c r="C30" s="68"/>
      <c r="D30" s="68"/>
      <c r="E30" s="68"/>
      <c r="F30" s="68"/>
    </row>
    <row r="41" spans="2:2" ht="15.75">
      <c r="B41" s="68" t="s">
        <v>157</v>
      </c>
    </row>
    <row r="42" spans="2:2">
      <c r="B42" s="69" t="s">
        <v>31</v>
      </c>
    </row>
    <row r="43" spans="2:2" ht="15.75">
      <c r="B43" s="68" t="s">
        <v>158</v>
      </c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6112-0D74-4C9E-AA7F-5892DEF9FC42}">
  <dimension ref="B1:O42"/>
  <sheetViews>
    <sheetView showGridLines="0" workbookViewId="0">
      <selection activeCell="M18" sqref="M18"/>
    </sheetView>
  </sheetViews>
  <sheetFormatPr defaultColWidth="11.42578125" defaultRowHeight="15"/>
  <cols>
    <col min="1" max="16384" width="11.42578125" style="2"/>
  </cols>
  <sheetData>
    <row r="1" spans="2:15" ht="18" customHeight="1"/>
    <row r="2" spans="2:15" ht="18" customHeight="1">
      <c r="B2" s="384" t="s">
        <v>126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2:15" ht="18" customHeight="1">
      <c r="B3" s="384" t="s">
        <v>1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2:15" ht="18" customHeight="1">
      <c r="B4" s="385" t="s">
        <v>2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2:15" ht="18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2:15" ht="15.75">
      <c r="H7" s="79" t="s">
        <v>162</v>
      </c>
      <c r="I7" s="80"/>
      <c r="J7" s="80"/>
    </row>
    <row r="8" spans="2:15" ht="15.75">
      <c r="H8" s="81" t="s">
        <v>160</v>
      </c>
      <c r="I8" s="80"/>
      <c r="J8" s="80"/>
    </row>
    <row r="9" spans="2:15" ht="15.75">
      <c r="H9" s="82" t="s">
        <v>161</v>
      </c>
      <c r="I9" s="80"/>
      <c r="J9" s="80"/>
    </row>
    <row r="28" spans="3:6" ht="15.75">
      <c r="C28" s="68"/>
      <c r="D28" s="68"/>
      <c r="E28" s="68"/>
      <c r="F28" s="68"/>
    </row>
    <row r="29" spans="3:6">
      <c r="C29" s="69"/>
      <c r="D29" s="69"/>
      <c r="E29" s="69"/>
      <c r="F29" s="69"/>
    </row>
    <row r="30" spans="3:6" ht="15.75">
      <c r="C30" s="68"/>
      <c r="D30" s="68"/>
      <c r="E30" s="68"/>
      <c r="F30" s="68"/>
    </row>
    <row r="40" spans="2:2" ht="15.75">
      <c r="B40" s="68" t="s">
        <v>157</v>
      </c>
    </row>
    <row r="41" spans="2:2">
      <c r="B41" s="69" t="s">
        <v>31</v>
      </c>
    </row>
    <row r="42" spans="2:2" ht="15.75">
      <c r="B42" s="68" t="s">
        <v>158</v>
      </c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0AE2-1AF4-4CC6-8E0A-1F81D30CFFBE}">
  <dimension ref="A1:N321"/>
  <sheetViews>
    <sheetView showGridLines="0" zoomScale="70" zoomScaleNormal="70" workbookViewId="0">
      <selection activeCell="G44" sqref="G44"/>
    </sheetView>
  </sheetViews>
  <sheetFormatPr defaultColWidth="11.42578125" defaultRowHeight="15"/>
  <cols>
    <col min="1" max="2" width="11.42578125" style="1"/>
    <col min="3" max="3" width="110.28515625" style="1" customWidth="1"/>
    <col min="4" max="4" width="29.28515625" style="1" customWidth="1"/>
    <col min="5" max="5" width="26" style="1" customWidth="1"/>
    <col min="6" max="6" width="30.85546875" style="1" customWidth="1"/>
    <col min="7" max="7" width="25.85546875" style="1" customWidth="1"/>
    <col min="8" max="8" width="26" style="1" customWidth="1"/>
    <col min="9" max="9" width="23" style="1" customWidth="1"/>
    <col min="10" max="10" width="17.5703125" style="1" customWidth="1"/>
    <col min="11" max="11" width="21.5703125" style="1" customWidth="1"/>
    <col min="12" max="12" width="11.42578125" style="1"/>
    <col min="13" max="13" width="36.7109375" style="1" customWidth="1"/>
    <col min="14" max="14" width="24.28515625" style="1" customWidth="1"/>
    <col min="15" max="16384" width="11.42578125" style="1"/>
  </cols>
  <sheetData>
    <row r="1" spans="1:14">
      <c r="A1" s="2"/>
      <c r="B1" s="2"/>
      <c r="C1" s="15"/>
      <c r="D1" s="15"/>
      <c r="E1" s="15"/>
      <c r="F1" s="15"/>
      <c r="G1" s="15"/>
      <c r="H1" s="2"/>
      <c r="I1" s="2"/>
      <c r="J1" s="2"/>
    </row>
    <row r="2" spans="1:14" s="270" customFormat="1" ht="22.15" customHeight="1">
      <c r="A2" s="2"/>
      <c r="C2" s="444" t="s">
        <v>0</v>
      </c>
      <c r="D2" s="444"/>
      <c r="E2" s="444"/>
      <c r="F2" s="444"/>
      <c r="G2" s="444"/>
      <c r="H2" s="444"/>
      <c r="I2" s="444"/>
      <c r="J2" s="444"/>
      <c r="K2" s="444"/>
      <c r="L2" s="17"/>
      <c r="M2" s="17"/>
      <c r="N2" s="17"/>
    </row>
    <row r="3" spans="1:14" s="270" customFormat="1" ht="24" customHeight="1">
      <c r="A3" s="2"/>
      <c r="C3" s="444" t="s">
        <v>1</v>
      </c>
      <c r="D3" s="444"/>
      <c r="E3" s="444"/>
      <c r="F3" s="444"/>
      <c r="G3" s="444"/>
      <c r="H3" s="444"/>
      <c r="I3" s="444"/>
      <c r="J3" s="444"/>
      <c r="K3" s="444"/>
      <c r="L3" s="17"/>
      <c r="M3" s="17"/>
      <c r="N3" s="17"/>
    </row>
    <row r="4" spans="1:14" s="270" customFormat="1" ht="28.9" customHeight="1" thickBot="1">
      <c r="A4" s="2"/>
      <c r="C4" s="445" t="s">
        <v>2</v>
      </c>
      <c r="D4" s="445"/>
      <c r="E4" s="445"/>
      <c r="F4" s="445"/>
      <c r="G4" s="445"/>
      <c r="H4" s="445"/>
      <c r="I4" s="445"/>
      <c r="J4" s="445"/>
      <c r="K4" s="445"/>
      <c r="L4" s="16"/>
      <c r="M4" s="16"/>
      <c r="N4" s="16"/>
    </row>
    <row r="5" spans="1:14" ht="24" thickBot="1">
      <c r="D5" s="177"/>
      <c r="E5" s="177"/>
      <c r="F5" s="177"/>
      <c r="G5" s="177"/>
      <c r="H5" s="177"/>
      <c r="I5" s="177"/>
      <c r="J5" s="177"/>
      <c r="K5" s="177"/>
      <c r="M5" s="269" t="s">
        <v>5</v>
      </c>
      <c r="N5" s="268">
        <v>8619782353959.0947</v>
      </c>
    </row>
    <row r="6" spans="1:14" ht="23.25">
      <c r="C6" s="452" t="s">
        <v>163</v>
      </c>
      <c r="D6" s="452"/>
      <c r="E6" s="452"/>
      <c r="F6" s="452"/>
      <c r="G6" s="452"/>
      <c r="H6" s="452"/>
      <c r="I6" s="452"/>
      <c r="J6" s="452"/>
      <c r="K6" s="452"/>
      <c r="M6" s="2"/>
      <c r="N6" s="267"/>
    </row>
    <row r="7" spans="1:14" ht="23.25">
      <c r="C7" s="453" t="s">
        <v>161</v>
      </c>
      <c r="D7" s="453"/>
      <c r="E7" s="453"/>
      <c r="F7" s="453"/>
      <c r="G7" s="453"/>
      <c r="H7" s="453"/>
      <c r="I7" s="453"/>
      <c r="J7" s="453"/>
      <c r="K7" s="453"/>
      <c r="M7" s="2"/>
      <c r="N7" s="267"/>
    </row>
    <row r="8" spans="1:14">
      <c r="C8" s="266"/>
      <c r="M8" s="263"/>
    </row>
    <row r="9" spans="1:14" ht="15.75" thickBot="1">
      <c r="C9" s="266"/>
      <c r="D9" s="265"/>
      <c r="E9" s="265"/>
      <c r="F9" s="265"/>
      <c r="G9" s="265"/>
      <c r="H9" s="265"/>
      <c r="I9" s="265"/>
      <c r="J9" s="265"/>
      <c r="K9" s="264"/>
      <c r="M9" s="263"/>
    </row>
    <row r="10" spans="1:14" ht="25.15" customHeight="1" thickBot="1">
      <c r="C10" s="446" t="s">
        <v>6</v>
      </c>
      <c r="D10" s="262">
        <v>2025</v>
      </c>
      <c r="E10" s="449">
        <v>2026</v>
      </c>
      <c r="F10" s="450"/>
      <c r="G10" s="450"/>
      <c r="H10" s="451"/>
      <c r="I10" s="454" t="s">
        <v>164</v>
      </c>
      <c r="J10" s="455"/>
      <c r="K10" s="454" t="s">
        <v>128</v>
      </c>
    </row>
    <row r="11" spans="1:14" ht="18.75" customHeight="1">
      <c r="C11" s="447"/>
      <c r="D11" s="432" t="s">
        <v>129</v>
      </c>
      <c r="E11" s="428" t="s">
        <v>40</v>
      </c>
      <c r="F11" s="435" t="s">
        <v>131</v>
      </c>
      <c r="G11" s="438" t="s">
        <v>132</v>
      </c>
      <c r="H11" s="441" t="s">
        <v>133</v>
      </c>
      <c r="I11" s="422"/>
      <c r="J11" s="423"/>
      <c r="K11" s="422"/>
    </row>
    <row r="12" spans="1:14" ht="15" customHeight="1" thickBot="1">
      <c r="C12" s="447"/>
      <c r="D12" s="423"/>
      <c r="E12" s="426"/>
      <c r="F12" s="436"/>
      <c r="G12" s="439"/>
      <c r="H12" s="442"/>
      <c r="I12" s="424"/>
      <c r="J12" s="425"/>
      <c r="K12" s="422"/>
    </row>
    <row r="13" spans="1:14" ht="21" thickBot="1">
      <c r="C13" s="447"/>
      <c r="D13" s="425"/>
      <c r="E13" s="427"/>
      <c r="F13" s="437"/>
      <c r="G13" s="440"/>
      <c r="H13" s="443"/>
      <c r="I13" s="261" t="s">
        <v>43</v>
      </c>
      <c r="J13" s="14" t="s">
        <v>44</v>
      </c>
      <c r="K13" s="424"/>
    </row>
    <row r="14" spans="1:14" ht="21" thickBot="1">
      <c r="C14" s="448"/>
      <c r="D14" s="260">
        <v>1</v>
      </c>
      <c r="E14" s="13">
        <v>2</v>
      </c>
      <c r="F14" s="13">
        <v>3</v>
      </c>
      <c r="G14" s="260">
        <v>4</v>
      </c>
      <c r="H14" s="13">
        <v>5</v>
      </c>
      <c r="I14" s="13" t="s">
        <v>165</v>
      </c>
      <c r="J14" s="13" t="s">
        <v>166</v>
      </c>
      <c r="K14" s="12" t="s">
        <v>167</v>
      </c>
      <c r="N14" s="259"/>
    </row>
    <row r="15" spans="1:14" ht="20.25">
      <c r="C15" s="245" t="s">
        <v>168</v>
      </c>
      <c r="D15" s="244">
        <f>D17+D16</f>
        <v>742262829.7099998</v>
      </c>
      <c r="E15" s="244">
        <f>E17+E16</f>
        <v>8907795183</v>
      </c>
      <c r="F15" s="244">
        <f>F17+F16</f>
        <v>742316184.96999991</v>
      </c>
      <c r="G15" s="244">
        <f>G17+G16</f>
        <v>742316184.96999991</v>
      </c>
      <c r="H15" s="244">
        <f>H17+H16</f>
        <v>742316184.96999991</v>
      </c>
      <c r="I15" s="244">
        <f t="shared" ref="I15:I55" si="0">G15-D15</f>
        <v>53355.260000109673</v>
      </c>
      <c r="J15" s="243">
        <f t="shared" ref="J15:J55" si="1">IFERROR(I15/D15,"0.0%")</f>
        <v>7.1881896633508419E-5</v>
      </c>
      <c r="K15" s="243">
        <f t="shared" ref="K15:K55" si="2">G15/$N$5</f>
        <v>8.6117741085313087E-5</v>
      </c>
      <c r="L15" s="6"/>
      <c r="N15" s="258"/>
    </row>
    <row r="16" spans="1:14" ht="20.25">
      <c r="C16" s="257" t="s">
        <v>169</v>
      </c>
      <c r="D16" s="9">
        <v>250898248</v>
      </c>
      <c r="E16" s="9">
        <v>3010779124</v>
      </c>
      <c r="F16" s="9">
        <v>250898248</v>
      </c>
      <c r="G16" s="8">
        <v>250898248</v>
      </c>
      <c r="H16" s="9">
        <v>250898248</v>
      </c>
      <c r="I16" s="241">
        <f t="shared" si="0"/>
        <v>0</v>
      </c>
      <c r="J16" s="240">
        <f t="shared" si="1"/>
        <v>0</v>
      </c>
      <c r="K16" s="240">
        <f t="shared" si="2"/>
        <v>2.9107260218091423E-5</v>
      </c>
      <c r="L16" s="6"/>
    </row>
    <row r="17" spans="3:14" ht="20.25">
      <c r="C17" s="256" t="s">
        <v>170</v>
      </c>
      <c r="D17" s="9">
        <v>491364581.70999986</v>
      </c>
      <c r="E17" s="9">
        <v>5897016059</v>
      </c>
      <c r="F17" s="9">
        <v>491417936.96999991</v>
      </c>
      <c r="G17" s="8">
        <v>491417936.96999991</v>
      </c>
      <c r="H17" s="9">
        <v>491417936.96999991</v>
      </c>
      <c r="I17" s="157">
        <f t="shared" si="0"/>
        <v>53355.260000050068</v>
      </c>
      <c r="J17" s="248">
        <f t="shared" si="1"/>
        <v>1.0858588914644236E-4</v>
      </c>
      <c r="K17" s="158">
        <f t="shared" si="2"/>
        <v>5.7010480867221664E-5</v>
      </c>
      <c r="L17" s="6"/>
    </row>
    <row r="18" spans="3:14" ht="20.25">
      <c r="C18" s="245" t="s">
        <v>171</v>
      </c>
      <c r="D18" s="244">
        <f>SUM(D19:D42)</f>
        <v>74209678141.939987</v>
      </c>
      <c r="E18" s="244">
        <f>SUM(E19:E42)</f>
        <v>1069716331147</v>
      </c>
      <c r="F18" s="244">
        <f>SUM(F19:F42)</f>
        <v>64267485337.489998</v>
      </c>
      <c r="G18" s="244">
        <f>SUM(G19:G42)</f>
        <v>86172335241.349976</v>
      </c>
      <c r="H18" s="244">
        <f>SUM(H19:H42)</f>
        <v>86785652804.960007</v>
      </c>
      <c r="I18" s="244">
        <f t="shared" si="0"/>
        <v>11962657099.409988</v>
      </c>
      <c r="J18" s="243">
        <f t="shared" si="1"/>
        <v>0.16120076786385132</v>
      </c>
      <c r="K18" s="243">
        <f t="shared" si="2"/>
        <v>9.9970430461937057E-3</v>
      </c>
      <c r="L18" s="6"/>
    </row>
    <row r="19" spans="3:14" ht="20.25">
      <c r="C19" s="255" t="s">
        <v>172</v>
      </c>
      <c r="D19" s="9">
        <v>9142355077.8200169</v>
      </c>
      <c r="E19" s="9">
        <v>130289851958</v>
      </c>
      <c r="F19" s="9">
        <v>10193082679.040007</v>
      </c>
      <c r="G19" s="8">
        <v>9869019574.0699997</v>
      </c>
      <c r="H19" s="9">
        <v>9242693917.5800114</v>
      </c>
      <c r="I19" s="241">
        <f t="shared" si="0"/>
        <v>726664496.24998283</v>
      </c>
      <c r="J19" s="240">
        <f t="shared" si="1"/>
        <v>7.9483293972350835E-2</v>
      </c>
      <c r="K19" s="240">
        <f t="shared" si="2"/>
        <v>1.144926770632106E-3</v>
      </c>
      <c r="L19" s="6"/>
    </row>
    <row r="20" spans="3:14" ht="20.25">
      <c r="C20" s="254" t="s">
        <v>173</v>
      </c>
      <c r="D20" s="9">
        <v>5906102125</v>
      </c>
      <c r="E20" s="9">
        <v>81924855519</v>
      </c>
      <c r="F20" s="9">
        <v>7292834658.0699911</v>
      </c>
      <c r="G20" s="8">
        <v>8098205597.7099895</v>
      </c>
      <c r="H20" s="9">
        <v>7481565564.7499943</v>
      </c>
      <c r="I20" s="9">
        <f t="shared" si="0"/>
        <v>2192103472.7099895</v>
      </c>
      <c r="J20" s="10">
        <f t="shared" si="1"/>
        <v>0.37115908704507705</v>
      </c>
      <c r="K20" s="10">
        <f t="shared" si="2"/>
        <v>9.3949072785932432E-4</v>
      </c>
      <c r="L20" s="6"/>
    </row>
    <row r="21" spans="3:14" ht="20.25">
      <c r="C21" s="255" t="s">
        <v>174</v>
      </c>
      <c r="D21" s="9">
        <v>4831098252.7099962</v>
      </c>
      <c r="E21" s="9">
        <v>68686619634</v>
      </c>
      <c r="F21" s="9">
        <v>1667849135.0899994</v>
      </c>
      <c r="G21" s="8">
        <v>5435763185.8899994</v>
      </c>
      <c r="H21" s="9">
        <v>5229831047.1999969</v>
      </c>
      <c r="I21" s="9">
        <f t="shared" si="0"/>
        <v>604664933.18000317</v>
      </c>
      <c r="J21" s="10">
        <f t="shared" si="1"/>
        <v>0.12516096786912115</v>
      </c>
      <c r="K21" s="10">
        <f t="shared" si="2"/>
        <v>6.3061489985223758E-4</v>
      </c>
      <c r="L21" s="6"/>
    </row>
    <row r="22" spans="3:14" ht="20.25">
      <c r="C22" s="256" t="s">
        <v>175</v>
      </c>
      <c r="D22" s="9">
        <v>1104188621.9100001</v>
      </c>
      <c r="E22" s="9">
        <v>15186213375</v>
      </c>
      <c r="F22" s="9">
        <v>366136239.79999995</v>
      </c>
      <c r="G22" s="8">
        <v>965524706.60999942</v>
      </c>
      <c r="H22" s="9">
        <v>1099116370.8999991</v>
      </c>
      <c r="I22" s="9">
        <f t="shared" si="0"/>
        <v>-138663915.30000067</v>
      </c>
      <c r="J22" s="10">
        <f t="shared" si="1"/>
        <v>-0.12557991682629641</v>
      </c>
      <c r="K22" s="10">
        <f t="shared" si="2"/>
        <v>1.1201265495601878E-4</v>
      </c>
      <c r="L22" s="6"/>
      <c r="M22" s="6"/>
      <c r="N22" s="235"/>
    </row>
    <row r="23" spans="3:14" ht="20.25">
      <c r="C23" s="254" t="s">
        <v>176</v>
      </c>
      <c r="D23" s="9">
        <v>1450988353.4999988</v>
      </c>
      <c r="E23" s="9">
        <v>26273533371</v>
      </c>
      <c r="F23" s="9">
        <v>2048527626.6299989</v>
      </c>
      <c r="G23" s="8">
        <v>2364622155.5199995</v>
      </c>
      <c r="H23" s="9">
        <v>2378029855.7499995</v>
      </c>
      <c r="I23" s="9">
        <f t="shared" si="0"/>
        <v>913633802.0200007</v>
      </c>
      <c r="J23" s="10">
        <f t="shared" si="1"/>
        <v>0.62966308434949225</v>
      </c>
      <c r="K23" s="10">
        <f t="shared" si="2"/>
        <v>2.7432504191175088E-4</v>
      </c>
      <c r="L23" s="6"/>
      <c r="N23" s="235"/>
    </row>
    <row r="24" spans="3:14" ht="20.25">
      <c r="C24" s="255" t="s">
        <v>177</v>
      </c>
      <c r="D24" s="9">
        <v>23650916539.009998</v>
      </c>
      <c r="E24" s="9">
        <v>332030596342</v>
      </c>
      <c r="F24" s="9">
        <v>9836937423.239994</v>
      </c>
      <c r="G24" s="8">
        <v>26581724140.580009</v>
      </c>
      <c r="H24" s="9">
        <v>25529148539.380005</v>
      </c>
      <c r="I24" s="9">
        <f t="shared" si="0"/>
        <v>2930807601.5700111</v>
      </c>
      <c r="J24" s="10">
        <f t="shared" si="1"/>
        <v>0.12391940907389001</v>
      </c>
      <c r="K24" s="10">
        <f t="shared" si="2"/>
        <v>3.0838045613032139E-3</v>
      </c>
      <c r="L24" s="6"/>
      <c r="N24" s="235"/>
    </row>
    <row r="25" spans="3:14" ht="22.15" customHeight="1">
      <c r="C25" s="246" t="s">
        <v>178</v>
      </c>
      <c r="D25" s="9">
        <v>13731422490.430002</v>
      </c>
      <c r="E25" s="9">
        <v>180686724982</v>
      </c>
      <c r="F25" s="9">
        <v>13423014807.490002</v>
      </c>
      <c r="G25" s="8">
        <v>13748099612.349998</v>
      </c>
      <c r="H25" s="9">
        <v>13307184983.740002</v>
      </c>
      <c r="I25" s="9">
        <f t="shared" si="0"/>
        <v>16677121.919996262</v>
      </c>
      <c r="J25" s="10">
        <f t="shared" si="1"/>
        <v>1.214522525369767E-3</v>
      </c>
      <c r="K25" s="10">
        <f t="shared" si="2"/>
        <v>1.5949474183690323E-3</v>
      </c>
      <c r="L25" s="6"/>
      <c r="N25" s="235"/>
    </row>
    <row r="26" spans="3:14" ht="20.25">
      <c r="C26" s="254" t="s">
        <v>179</v>
      </c>
      <c r="D26" s="9">
        <v>338338183.58000028</v>
      </c>
      <c r="E26" s="9">
        <v>8634933410</v>
      </c>
      <c r="F26" s="9">
        <v>294146474.62</v>
      </c>
      <c r="G26" s="8">
        <v>343032546.58999991</v>
      </c>
      <c r="H26" s="9">
        <v>453149804.81999987</v>
      </c>
      <c r="I26" s="9">
        <f t="shared" si="0"/>
        <v>4694363.0099996328</v>
      </c>
      <c r="J26" s="10">
        <f t="shared" si="1"/>
        <v>1.3874765657035715E-2</v>
      </c>
      <c r="K26" s="10">
        <f t="shared" si="2"/>
        <v>3.9795963807884767E-5</v>
      </c>
      <c r="L26" s="6"/>
      <c r="N26" s="235"/>
    </row>
    <row r="27" spans="3:14" ht="20.25">
      <c r="C27" s="246" t="s">
        <v>180</v>
      </c>
      <c r="D27" s="9">
        <v>130730092.01999998</v>
      </c>
      <c r="E27" s="9">
        <v>2899510003</v>
      </c>
      <c r="F27" s="9">
        <v>179518512.08000001</v>
      </c>
      <c r="G27" s="8">
        <v>203250624.68000007</v>
      </c>
      <c r="H27" s="9">
        <v>179657516.08000004</v>
      </c>
      <c r="I27" s="8">
        <f t="shared" si="0"/>
        <v>72520532.660000086</v>
      </c>
      <c r="J27" s="7">
        <f t="shared" si="1"/>
        <v>0.55473480925038587</v>
      </c>
      <c r="K27" s="7">
        <f t="shared" si="2"/>
        <v>2.3579554138817249E-5</v>
      </c>
      <c r="L27" s="6"/>
      <c r="N27" s="235"/>
    </row>
    <row r="28" spans="3:14" ht="20.25">
      <c r="C28" s="249" t="s">
        <v>181</v>
      </c>
      <c r="D28" s="9">
        <v>1748092335.3399999</v>
      </c>
      <c r="E28" s="9">
        <v>18697509949</v>
      </c>
      <c r="F28" s="9">
        <v>2261655937.3000021</v>
      </c>
      <c r="G28" s="8">
        <v>2253029144.2800007</v>
      </c>
      <c r="H28" s="9">
        <v>1654392498.250001</v>
      </c>
      <c r="I28" s="9">
        <f t="shared" si="0"/>
        <v>504936808.94000077</v>
      </c>
      <c r="J28" s="10">
        <f t="shared" si="1"/>
        <v>0.28885019328329231</v>
      </c>
      <c r="K28" s="10">
        <f t="shared" si="2"/>
        <v>2.6137889006503474E-4</v>
      </c>
      <c r="L28" s="6"/>
      <c r="M28" s="11"/>
      <c r="N28" s="235"/>
    </row>
    <row r="29" spans="3:14" ht="21.75" customHeight="1">
      <c r="C29" s="246" t="s">
        <v>182</v>
      </c>
      <c r="D29" s="9">
        <v>4310865942.5899992</v>
      </c>
      <c r="E29" s="9">
        <v>73881683104</v>
      </c>
      <c r="F29" s="9">
        <v>6229646996.4199982</v>
      </c>
      <c r="G29" s="8">
        <v>6210131472.4200048</v>
      </c>
      <c r="H29" s="9">
        <v>5794745713.3100061</v>
      </c>
      <c r="I29" s="9">
        <f t="shared" si="0"/>
        <v>1899265529.8300056</v>
      </c>
      <c r="J29" s="10">
        <f t="shared" si="1"/>
        <v>0.44057633782249173</v>
      </c>
      <c r="K29" s="10">
        <f t="shared" si="2"/>
        <v>7.2045107607243361E-4</v>
      </c>
      <c r="L29" s="6"/>
      <c r="M29" s="253"/>
      <c r="N29" s="235"/>
    </row>
    <row r="30" spans="3:14" ht="22.15" customHeight="1">
      <c r="C30" s="249" t="s">
        <v>183</v>
      </c>
      <c r="D30" s="9">
        <v>1842943584.3900008</v>
      </c>
      <c r="E30" s="9">
        <v>21390709235</v>
      </c>
      <c r="F30" s="9">
        <v>3960213903.5199966</v>
      </c>
      <c r="G30" s="8">
        <v>3985544445.3499966</v>
      </c>
      <c r="H30" s="9">
        <v>7553946974.7299995</v>
      </c>
      <c r="I30" s="9">
        <f t="shared" si="0"/>
        <v>2142600860.9599957</v>
      </c>
      <c r="J30" s="10">
        <f t="shared" si="1"/>
        <v>1.1625970968987522</v>
      </c>
      <c r="K30" s="10">
        <f t="shared" si="2"/>
        <v>4.6237181888002341E-4</v>
      </c>
      <c r="L30" s="6"/>
      <c r="N30" s="235"/>
    </row>
    <row r="31" spans="3:14" ht="20.25">
      <c r="C31" s="252" t="s">
        <v>184</v>
      </c>
      <c r="D31" s="9">
        <v>428670850.75999993</v>
      </c>
      <c r="E31" s="9">
        <v>10990734117</v>
      </c>
      <c r="F31" s="9">
        <v>378582931.39999998</v>
      </c>
      <c r="G31" s="8">
        <v>407741162.18999982</v>
      </c>
      <c r="H31" s="9">
        <v>505209912.25</v>
      </c>
      <c r="I31" s="9">
        <f t="shared" si="0"/>
        <v>-20929688.570000112</v>
      </c>
      <c r="J31" s="10">
        <f t="shared" si="1"/>
        <v>-4.8824613413516245E-2</v>
      </c>
      <c r="K31" s="10">
        <f t="shared" si="2"/>
        <v>4.7302953305163551E-5</v>
      </c>
      <c r="L31" s="6"/>
      <c r="N31" s="235"/>
    </row>
    <row r="32" spans="3:14" ht="20.25">
      <c r="C32" s="252" t="s">
        <v>185</v>
      </c>
      <c r="D32" s="9">
        <v>1044744987.25</v>
      </c>
      <c r="E32" s="9">
        <v>9308306981</v>
      </c>
      <c r="F32" s="9">
        <v>900101682.87</v>
      </c>
      <c r="G32" s="8">
        <v>900101682.87</v>
      </c>
      <c r="H32" s="9">
        <v>900101682.87</v>
      </c>
      <c r="I32" s="9">
        <f t="shared" si="0"/>
        <v>-144643304.38</v>
      </c>
      <c r="J32" s="10">
        <f t="shared" si="1"/>
        <v>-0.13844843109583438</v>
      </c>
      <c r="K32" s="10">
        <f t="shared" si="2"/>
        <v>1.0442278539162654E-4</v>
      </c>
      <c r="L32" s="6"/>
      <c r="N32" s="235"/>
    </row>
    <row r="33" spans="3:14" ht="20.25">
      <c r="C33" s="252" t="s">
        <v>186</v>
      </c>
      <c r="D33" s="9">
        <v>106491116.24999997</v>
      </c>
      <c r="E33" s="9">
        <v>1258285151</v>
      </c>
      <c r="F33" s="9">
        <v>48268373.51000002</v>
      </c>
      <c r="G33" s="8">
        <v>77298173.529999986</v>
      </c>
      <c r="H33" s="9">
        <v>95871359.299999982</v>
      </c>
      <c r="I33" s="9">
        <f t="shared" si="0"/>
        <v>-29192942.719999984</v>
      </c>
      <c r="J33" s="10">
        <f t="shared" si="1"/>
        <v>-0.27413500532256835</v>
      </c>
      <c r="K33" s="10">
        <f t="shared" si="2"/>
        <v>8.9675319347821673E-6</v>
      </c>
      <c r="L33" s="6"/>
      <c r="N33" s="235"/>
    </row>
    <row r="34" spans="3:14" ht="20.25">
      <c r="C34" s="252" t="s">
        <v>187</v>
      </c>
      <c r="D34" s="9">
        <v>345316264.43000007</v>
      </c>
      <c r="E34" s="9">
        <v>4419749461</v>
      </c>
      <c r="F34" s="9">
        <v>425504099.83000016</v>
      </c>
      <c r="G34" s="8">
        <v>429622074.40000021</v>
      </c>
      <c r="H34" s="9">
        <v>410467984.87000012</v>
      </c>
      <c r="I34" s="9">
        <f t="shared" si="0"/>
        <v>84305809.970000148</v>
      </c>
      <c r="J34" s="10">
        <f t="shared" si="1"/>
        <v>0.24414086057938922</v>
      </c>
      <c r="K34" s="10">
        <f t="shared" si="2"/>
        <v>4.9841406285934047E-5</v>
      </c>
      <c r="L34" s="6"/>
      <c r="N34" s="235"/>
    </row>
    <row r="35" spans="3:14" ht="20.25">
      <c r="C35" s="252" t="s">
        <v>188</v>
      </c>
      <c r="D35" s="9">
        <v>65447044.330000013</v>
      </c>
      <c r="E35" s="9">
        <v>758355375</v>
      </c>
      <c r="F35" s="9">
        <v>6169983.1500000004</v>
      </c>
      <c r="G35" s="8">
        <v>54613674.899999999</v>
      </c>
      <c r="H35" s="9">
        <v>60654891.460000001</v>
      </c>
      <c r="I35" s="8">
        <f t="shared" si="0"/>
        <v>-10833369.430000015</v>
      </c>
      <c r="J35" s="7">
        <f t="shared" si="1"/>
        <v>-0.16552878041941077</v>
      </c>
      <c r="K35" s="7">
        <f t="shared" si="2"/>
        <v>6.3358531175576321E-6</v>
      </c>
      <c r="L35" s="6"/>
      <c r="N35" s="235"/>
    </row>
    <row r="36" spans="3:14" ht="20.25">
      <c r="C36" s="252" t="s">
        <v>189</v>
      </c>
      <c r="D36" s="9">
        <v>1056002256.809999</v>
      </c>
      <c r="E36" s="9">
        <v>16250725153</v>
      </c>
      <c r="F36" s="9">
        <v>537789994.06999993</v>
      </c>
      <c r="G36" s="8">
        <v>867118562.04999959</v>
      </c>
      <c r="H36" s="9">
        <v>1033061135.5999997</v>
      </c>
      <c r="I36" s="9">
        <f t="shared" si="0"/>
        <v>-188883694.75999939</v>
      </c>
      <c r="J36" s="10">
        <f t="shared" si="1"/>
        <v>-0.17886675292776791</v>
      </c>
      <c r="K36" s="10">
        <f t="shared" si="2"/>
        <v>1.0059634065490402E-4</v>
      </c>
      <c r="L36" s="6"/>
      <c r="N36" s="235"/>
    </row>
    <row r="37" spans="3:14" ht="21" customHeight="1">
      <c r="C37" s="251" t="s">
        <v>190</v>
      </c>
      <c r="D37" s="9">
        <v>629699098.51000035</v>
      </c>
      <c r="E37" s="9">
        <v>23276233658</v>
      </c>
      <c r="F37" s="9">
        <v>1617134555.6000006</v>
      </c>
      <c r="G37" s="8">
        <v>1746636778.45</v>
      </c>
      <c r="H37" s="9">
        <v>1772533175.7300003</v>
      </c>
      <c r="I37" s="9">
        <f t="shared" si="0"/>
        <v>1116937679.9399996</v>
      </c>
      <c r="J37" s="10">
        <f t="shared" si="1"/>
        <v>1.7737641400200628</v>
      </c>
      <c r="K37" s="10">
        <f t="shared" si="2"/>
        <v>2.0263119261332207E-4</v>
      </c>
      <c r="L37" s="6"/>
      <c r="N37" s="235"/>
    </row>
    <row r="38" spans="3:14" ht="24.6" customHeight="1">
      <c r="C38" s="246" t="s">
        <v>191</v>
      </c>
      <c r="D38" s="9">
        <v>229846799.14000005</v>
      </c>
      <c r="E38" s="9">
        <v>0</v>
      </c>
      <c r="F38" s="9">
        <v>0</v>
      </c>
      <c r="G38" s="9">
        <v>0</v>
      </c>
      <c r="H38" s="9">
        <v>0</v>
      </c>
      <c r="I38" s="9">
        <f t="shared" si="0"/>
        <v>-229846799.14000005</v>
      </c>
      <c r="J38" s="10">
        <f t="shared" si="1"/>
        <v>-1</v>
      </c>
      <c r="K38" s="10">
        <f t="shared" si="2"/>
        <v>0</v>
      </c>
      <c r="L38" s="6"/>
      <c r="N38" s="235"/>
    </row>
    <row r="39" spans="3:14" ht="20.25">
      <c r="C39" s="239" t="s">
        <v>192</v>
      </c>
      <c r="D39" s="9">
        <v>222086665.15999994</v>
      </c>
      <c r="E39" s="9">
        <v>2886533263</v>
      </c>
      <c r="F39" s="9">
        <v>118588856.40999995</v>
      </c>
      <c r="G39" s="8">
        <v>213264409.38999993</v>
      </c>
      <c r="H39" s="9">
        <v>223756148.08000001</v>
      </c>
      <c r="I39" s="9">
        <f t="shared" si="0"/>
        <v>-8822255.7700000107</v>
      </c>
      <c r="J39" s="10">
        <f t="shared" si="1"/>
        <v>-3.9724383108027277E-2</v>
      </c>
      <c r="K39" s="10">
        <f t="shared" si="2"/>
        <v>2.4741275432789422E-5</v>
      </c>
      <c r="L39" s="6"/>
      <c r="N39" s="235"/>
    </row>
    <row r="40" spans="3:14" ht="20.25">
      <c r="C40" s="246" t="s">
        <v>193</v>
      </c>
      <c r="D40" s="9">
        <v>273506720.23999983</v>
      </c>
      <c r="E40" s="9">
        <v>10596192158</v>
      </c>
      <c r="F40" s="9">
        <v>25497527.57</v>
      </c>
      <c r="G40" s="8">
        <v>213207742.15000007</v>
      </c>
      <c r="H40" s="9">
        <v>254888441.06000003</v>
      </c>
      <c r="I40" s="9">
        <f t="shared" si="0"/>
        <v>-60298978.089999765</v>
      </c>
      <c r="J40" s="10">
        <f t="shared" si="1"/>
        <v>-0.22046616637824445</v>
      </c>
      <c r="K40" s="10">
        <f t="shared" si="2"/>
        <v>2.4734701341046393E-5</v>
      </c>
      <c r="L40" s="6"/>
      <c r="N40" s="235"/>
    </row>
    <row r="41" spans="3:14" ht="20.25">
      <c r="C41" s="246" t="s">
        <v>194</v>
      </c>
      <c r="D41" s="9">
        <v>1619824740.7600002</v>
      </c>
      <c r="E41" s="9">
        <v>25212748733</v>
      </c>
      <c r="F41" s="9">
        <v>2439919106.8999991</v>
      </c>
      <c r="G41" s="8">
        <v>1188878776.0500002</v>
      </c>
      <c r="H41" s="9">
        <v>1607461888.6900003</v>
      </c>
      <c r="I41" s="9">
        <f t="shared" si="0"/>
        <v>-430945964.71000004</v>
      </c>
      <c r="J41" s="10">
        <f t="shared" si="1"/>
        <v>-0.26604480958094634</v>
      </c>
      <c r="K41" s="10">
        <f t="shared" si="2"/>
        <v>1.3792445414865308E-4</v>
      </c>
      <c r="L41" s="6"/>
      <c r="N41" s="235"/>
    </row>
    <row r="42" spans="3:14" ht="20.25">
      <c r="C42" s="250" t="s">
        <v>195</v>
      </c>
      <c r="D42" s="157">
        <v>0</v>
      </c>
      <c r="E42" s="157">
        <v>4175726215</v>
      </c>
      <c r="F42" s="157">
        <v>16363832.879999995</v>
      </c>
      <c r="G42" s="157">
        <v>15904999.32</v>
      </c>
      <c r="H42" s="157">
        <v>18183398.559999999</v>
      </c>
      <c r="I42" s="157">
        <f t="shared" si="0"/>
        <v>15904999.32</v>
      </c>
      <c r="J42" s="158" t="str">
        <f t="shared" si="1"/>
        <v>0.0%</v>
      </c>
      <c r="K42" s="158">
        <f t="shared" si="2"/>
        <v>1.8451741200512773E-6</v>
      </c>
      <c r="L42" s="6"/>
      <c r="N42" s="235"/>
    </row>
    <row r="43" spans="3:14" ht="20.25">
      <c r="C43" s="245" t="s">
        <v>196</v>
      </c>
      <c r="D43" s="244">
        <f>D44</f>
        <v>1076799488.5800002</v>
      </c>
      <c r="E43" s="244">
        <f>E44</f>
        <v>12921593863</v>
      </c>
      <c r="F43" s="244">
        <f>F44</f>
        <v>1092677182</v>
      </c>
      <c r="G43" s="244">
        <f>G44</f>
        <v>1092677182</v>
      </c>
      <c r="H43" s="244">
        <f>H44</f>
        <v>1092677182</v>
      </c>
      <c r="I43" s="244">
        <f t="shared" si="0"/>
        <v>15877693.419999838</v>
      </c>
      <c r="J43" s="243">
        <f t="shared" si="1"/>
        <v>1.4745264636908503E-2</v>
      </c>
      <c r="K43" s="243">
        <f t="shared" si="2"/>
        <v>1.2676389462410611E-4</v>
      </c>
      <c r="L43" s="6"/>
      <c r="N43" s="235"/>
    </row>
    <row r="44" spans="3:14" ht="20.25">
      <c r="C44" s="249" t="s">
        <v>197</v>
      </c>
      <c r="D44" s="241">
        <v>1076799488.5800002</v>
      </c>
      <c r="E44" s="9">
        <v>12921593863</v>
      </c>
      <c r="F44" s="9">
        <v>1092677182</v>
      </c>
      <c r="G44" s="8">
        <v>1092677182</v>
      </c>
      <c r="H44" s="9">
        <v>1092677182</v>
      </c>
      <c r="I44" s="157">
        <f t="shared" si="0"/>
        <v>15877693.419999838</v>
      </c>
      <c r="J44" s="248">
        <f t="shared" si="1"/>
        <v>1.4745264636908503E-2</v>
      </c>
      <c r="K44" s="158">
        <f t="shared" si="2"/>
        <v>1.2676389462410611E-4</v>
      </c>
      <c r="L44" s="6"/>
      <c r="N44" s="235"/>
    </row>
    <row r="45" spans="3:14" ht="20.25">
      <c r="C45" s="245" t="s">
        <v>198</v>
      </c>
      <c r="D45" s="244">
        <f>SUM(D46:D51)</f>
        <v>1285086840.4300001</v>
      </c>
      <c r="E45" s="244">
        <f>SUM(E46:E51)</f>
        <v>16665181182</v>
      </c>
      <c r="F45" s="244">
        <f>SUM(F46:F51)</f>
        <v>1374726803.95</v>
      </c>
      <c r="G45" s="244">
        <f>SUM(G46:G51)</f>
        <v>1371115957.8100002</v>
      </c>
      <c r="H45" s="244">
        <f>SUM(H46:H51)</f>
        <v>1358480235.3499999</v>
      </c>
      <c r="I45" s="244">
        <f t="shared" si="0"/>
        <v>86029117.380000114</v>
      </c>
      <c r="J45" s="243">
        <f t="shared" si="1"/>
        <v>6.6944205382426999E-2</v>
      </c>
      <c r="K45" s="243">
        <f t="shared" si="2"/>
        <v>1.5906619233607935E-4</v>
      </c>
      <c r="L45" s="6"/>
      <c r="N45" s="235"/>
    </row>
    <row r="46" spans="3:14" ht="20.25">
      <c r="C46" s="242" t="s">
        <v>199</v>
      </c>
      <c r="D46" s="9">
        <v>825118900</v>
      </c>
      <c r="E46" s="9">
        <v>10870891737</v>
      </c>
      <c r="F46" s="9">
        <v>905907631</v>
      </c>
      <c r="G46" s="9">
        <v>905907631</v>
      </c>
      <c r="H46" s="9">
        <v>905907631</v>
      </c>
      <c r="I46" s="241">
        <f t="shared" si="0"/>
        <v>80788731</v>
      </c>
      <c r="J46" s="240">
        <f t="shared" si="1"/>
        <v>9.7911623403608858E-2</v>
      </c>
      <c r="K46" s="240">
        <f t="shared" si="2"/>
        <v>1.0509634626492786E-4</v>
      </c>
      <c r="L46" s="6"/>
      <c r="N46" s="235"/>
    </row>
    <row r="47" spans="3:14" ht="20.25">
      <c r="C47" s="247" t="s">
        <v>200</v>
      </c>
      <c r="D47" s="9">
        <v>127110188</v>
      </c>
      <c r="E47" s="9">
        <v>1524248087</v>
      </c>
      <c r="F47" s="9">
        <v>127020660.99999999</v>
      </c>
      <c r="G47" s="8">
        <v>127020660.99999999</v>
      </c>
      <c r="H47" s="9">
        <v>127020660.99999999</v>
      </c>
      <c r="I47" s="8">
        <f t="shared" si="0"/>
        <v>-89527.000000014901</v>
      </c>
      <c r="J47" s="7">
        <f t="shared" si="1"/>
        <v>-7.0432591917820859E-4</v>
      </c>
      <c r="K47" s="7">
        <f t="shared" si="2"/>
        <v>1.4735947589402761E-5</v>
      </c>
      <c r="L47" s="6"/>
      <c r="N47" s="235"/>
    </row>
    <row r="48" spans="3:14" ht="20.25">
      <c r="C48" s="246" t="s">
        <v>201</v>
      </c>
      <c r="D48" s="9">
        <v>158364311</v>
      </c>
      <c r="E48" s="9">
        <v>1975371875</v>
      </c>
      <c r="F48" s="9">
        <v>164614308</v>
      </c>
      <c r="G48" s="8">
        <v>164614308</v>
      </c>
      <c r="H48" s="9">
        <v>164614308</v>
      </c>
      <c r="I48" s="9">
        <f t="shared" si="0"/>
        <v>6249997</v>
      </c>
      <c r="J48" s="10">
        <f t="shared" si="1"/>
        <v>3.946594381356542E-2</v>
      </c>
      <c r="K48" s="10">
        <f t="shared" si="2"/>
        <v>1.9097269657208005E-5</v>
      </c>
      <c r="L48" s="6"/>
      <c r="N48" s="235"/>
    </row>
    <row r="49" spans="3:14" ht="20.25">
      <c r="C49" s="239" t="s">
        <v>202</v>
      </c>
      <c r="D49" s="9">
        <v>33125962.979999993</v>
      </c>
      <c r="E49" s="9">
        <v>400000000</v>
      </c>
      <c r="F49" s="9">
        <v>25471150.91</v>
      </c>
      <c r="G49" s="8">
        <v>25474700.91</v>
      </c>
      <c r="H49" s="9">
        <v>25433209.32</v>
      </c>
      <c r="I49" s="8">
        <f t="shared" si="0"/>
        <v>-7651262.0699999928</v>
      </c>
      <c r="J49" s="7">
        <f t="shared" si="1"/>
        <v>-0.2309747817631593</v>
      </c>
      <c r="K49" s="7">
        <f t="shared" si="2"/>
        <v>2.9553763498795749E-6</v>
      </c>
      <c r="L49" s="6"/>
      <c r="N49" s="235"/>
    </row>
    <row r="50" spans="3:14" ht="20.25">
      <c r="C50" s="239" t="s">
        <v>203</v>
      </c>
      <c r="D50" s="9">
        <v>79323407.260000005</v>
      </c>
      <c r="E50" s="9">
        <v>1008000000</v>
      </c>
      <c r="F50" s="9">
        <v>83999989.690000027</v>
      </c>
      <c r="G50" s="8">
        <v>83999989.690000027</v>
      </c>
      <c r="H50" s="9">
        <v>83999989.690000027</v>
      </c>
      <c r="I50" s="8">
        <f t="shared" si="0"/>
        <v>4676582.4300000221</v>
      </c>
      <c r="J50" s="7">
        <f t="shared" si="1"/>
        <v>5.8955894502507808E-2</v>
      </c>
      <c r="K50" s="7">
        <f t="shared" si="2"/>
        <v>9.7450244380495936E-6</v>
      </c>
      <c r="L50" s="6"/>
      <c r="N50" s="235"/>
    </row>
    <row r="51" spans="3:14" ht="20.25">
      <c r="C51" s="239" t="s">
        <v>204</v>
      </c>
      <c r="D51" s="9">
        <v>62044071.190000013</v>
      </c>
      <c r="E51" s="9">
        <v>886669483</v>
      </c>
      <c r="F51" s="9">
        <v>67713063.350000009</v>
      </c>
      <c r="G51" s="8">
        <v>64098667.210000001</v>
      </c>
      <c r="H51" s="9">
        <v>51504436.339999996</v>
      </c>
      <c r="I51" s="8">
        <f t="shared" si="0"/>
        <v>2054596.0199999884</v>
      </c>
      <c r="J51" s="7">
        <f t="shared" si="1"/>
        <v>3.3115106416987332E-2</v>
      </c>
      <c r="K51" s="7">
        <f t="shared" si="2"/>
        <v>7.4362280366115355E-6</v>
      </c>
      <c r="L51" s="6"/>
      <c r="N51" s="235"/>
    </row>
    <row r="52" spans="3:14" ht="15.75" customHeight="1">
      <c r="C52" s="245" t="s">
        <v>205</v>
      </c>
      <c r="D52" s="244">
        <f>SUM(D53:D54)</f>
        <v>59734990321.409996</v>
      </c>
      <c r="E52" s="244">
        <f>SUM(E53:E54)</f>
        <v>514622504912</v>
      </c>
      <c r="F52" s="244">
        <f>SUM(F53:F54)</f>
        <v>42952293267.900002</v>
      </c>
      <c r="G52" s="244">
        <f>SUM(G53:G54)</f>
        <v>43692544289.149994</v>
      </c>
      <c r="H52" s="244">
        <f>SUM(H53:H54)</f>
        <v>35929165692.260002</v>
      </c>
      <c r="I52" s="244">
        <f t="shared" si="0"/>
        <v>-16042446032.260002</v>
      </c>
      <c r="J52" s="243">
        <f t="shared" si="1"/>
        <v>-0.26856028511835428</v>
      </c>
      <c r="K52" s="243">
        <f t="shared" si="2"/>
        <v>5.0688686204567405E-3</v>
      </c>
      <c r="L52" s="6"/>
      <c r="N52" s="235"/>
    </row>
    <row r="53" spans="3:14" ht="21" customHeight="1">
      <c r="C53" s="242" t="s">
        <v>206</v>
      </c>
      <c r="D53" s="9">
        <v>49321958131.299995</v>
      </c>
      <c r="E53" s="241">
        <v>362550018434</v>
      </c>
      <c r="F53" s="9">
        <v>32022742222.709999</v>
      </c>
      <c r="G53" s="8">
        <v>27777418374.629997</v>
      </c>
      <c r="H53" s="9">
        <v>20013612747.200001</v>
      </c>
      <c r="I53" s="241">
        <f t="shared" si="0"/>
        <v>-21544539756.669998</v>
      </c>
      <c r="J53" s="240">
        <f t="shared" si="1"/>
        <v>-0.43681436368191778</v>
      </c>
      <c r="K53" s="240">
        <f t="shared" si="2"/>
        <v>3.2225196917961317E-3</v>
      </c>
      <c r="L53" s="6"/>
      <c r="M53" s="238"/>
      <c r="N53" s="235"/>
    </row>
    <row r="54" spans="3:14" ht="20.25">
      <c r="C54" s="239" t="s">
        <v>207</v>
      </c>
      <c r="D54" s="9">
        <v>10413032190.109999</v>
      </c>
      <c r="E54" s="8">
        <v>152072486478</v>
      </c>
      <c r="F54" s="9">
        <v>10929551045.190001</v>
      </c>
      <c r="G54" s="8">
        <v>15915125914.52</v>
      </c>
      <c r="H54" s="9">
        <v>15915552945.059999</v>
      </c>
      <c r="I54" s="8">
        <f t="shared" si="0"/>
        <v>5502093724.4100018</v>
      </c>
      <c r="J54" s="7">
        <f t="shared" si="1"/>
        <v>0.52838535634565054</v>
      </c>
      <c r="K54" s="7">
        <f t="shared" si="2"/>
        <v>1.8463489286606094E-3</v>
      </c>
      <c r="L54" s="6"/>
      <c r="M54" s="238"/>
      <c r="N54" s="235"/>
    </row>
    <row r="55" spans="3:14" ht="21" thickBot="1">
      <c r="C55" s="237" t="s">
        <v>208</v>
      </c>
      <c r="D55" s="168">
        <f>D15+D18+D43+D45+D52</f>
        <v>137048817622.06998</v>
      </c>
      <c r="E55" s="168">
        <f>E15+E18+E43+E45+E52</f>
        <v>1622833406287</v>
      </c>
      <c r="F55" s="168">
        <f>F15+F18+F43+F45+F52</f>
        <v>110429498776.31</v>
      </c>
      <c r="G55" s="168">
        <f>G15+G18+G43+G45+G52</f>
        <v>133070988855.27997</v>
      </c>
      <c r="H55" s="168">
        <f>H15+H18+H43+H45+H52</f>
        <v>125908292099.54001</v>
      </c>
      <c r="I55" s="168">
        <f t="shared" si="0"/>
        <v>-3977828766.7900085</v>
      </c>
      <c r="J55" s="169">
        <f t="shared" si="1"/>
        <v>-2.9024903941596864E-2</v>
      </c>
      <c r="K55" s="236">
        <f t="shared" si="2"/>
        <v>1.5437859494695944E-2</v>
      </c>
      <c r="L55" s="6"/>
      <c r="N55" s="235"/>
    </row>
    <row r="56" spans="3:14">
      <c r="C56" s="234"/>
      <c r="D56" s="5"/>
      <c r="E56" s="5"/>
      <c r="F56" s="5"/>
      <c r="G56" s="5"/>
      <c r="H56" s="5"/>
      <c r="I56" s="5"/>
      <c r="J56" s="4"/>
      <c r="K56" s="4"/>
    </row>
    <row r="57" spans="3:14" ht="20.25">
      <c r="C57" s="231" t="s">
        <v>209</v>
      </c>
      <c r="G57" s="233"/>
    </row>
    <row r="58" spans="3:14" ht="18.75">
      <c r="C58" s="3" t="s">
        <v>210</v>
      </c>
    </row>
    <row r="59" spans="3:14" ht="18.75">
      <c r="C59" s="232" t="s">
        <v>211</v>
      </c>
    </row>
    <row r="60" spans="3:14" ht="18.75">
      <c r="C60" s="232" t="s">
        <v>212</v>
      </c>
    </row>
    <row r="61" spans="3:14" ht="18.75">
      <c r="C61" s="231" t="s">
        <v>213</v>
      </c>
    </row>
    <row r="62" spans="3:14" ht="18.75">
      <c r="C62" s="3"/>
    </row>
    <row r="64" spans="3:14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321" spans="2:2">
      <c r="B321" s="1" t="s">
        <v>34</v>
      </c>
    </row>
  </sheetData>
  <mergeCells count="14">
    <mergeCell ref="E11:E13"/>
    <mergeCell ref="F11:F13"/>
    <mergeCell ref="G11:G13"/>
    <mergeCell ref="H11:H13"/>
    <mergeCell ref="C2:K2"/>
    <mergeCell ref="C3:K3"/>
    <mergeCell ref="C4:K4"/>
    <mergeCell ref="C10:C14"/>
    <mergeCell ref="E10:H10"/>
    <mergeCell ref="C6:K6"/>
    <mergeCell ref="C7:K7"/>
    <mergeCell ref="I10:J12"/>
    <mergeCell ref="K10:K13"/>
    <mergeCell ref="D11:D13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0B69-1EE4-4580-A390-154DD712E184}">
  <dimension ref="C1:L28"/>
  <sheetViews>
    <sheetView showGridLines="0" workbookViewId="0">
      <selection activeCell="I32" sqref="I32"/>
    </sheetView>
  </sheetViews>
  <sheetFormatPr defaultColWidth="11.5703125" defaultRowHeight="15"/>
  <cols>
    <col min="1" max="2" width="11.5703125" style="2"/>
    <col min="3" max="3" width="23.42578125" style="2" customWidth="1"/>
    <col min="4" max="16384" width="11.5703125" style="2"/>
  </cols>
  <sheetData>
    <row r="1" spans="3:12">
      <c r="D1" s="178"/>
      <c r="E1" s="178"/>
      <c r="F1" s="178"/>
      <c r="G1" s="178"/>
      <c r="H1" s="178"/>
      <c r="L1" s="1"/>
    </row>
    <row r="2" spans="3:12" ht="15.75">
      <c r="C2" s="456" t="s">
        <v>0</v>
      </c>
      <c r="D2" s="456"/>
      <c r="E2" s="456"/>
      <c r="F2" s="456"/>
      <c r="G2" s="456"/>
      <c r="H2" s="456"/>
      <c r="I2" s="456"/>
    </row>
    <row r="3" spans="3:12" ht="15.75">
      <c r="C3" s="456" t="s">
        <v>1</v>
      </c>
      <c r="D3" s="456"/>
      <c r="E3" s="456"/>
      <c r="F3" s="456"/>
      <c r="G3" s="456"/>
      <c r="H3" s="456"/>
      <c r="I3" s="456"/>
    </row>
    <row r="4" spans="3:12" ht="15.75">
      <c r="C4" s="457" t="s">
        <v>2</v>
      </c>
      <c r="D4" s="457"/>
      <c r="E4" s="457"/>
      <c r="F4" s="457"/>
      <c r="G4" s="457"/>
      <c r="H4" s="457"/>
      <c r="I4" s="457"/>
    </row>
    <row r="5" spans="3:12" ht="23.25">
      <c r="D5" s="178"/>
      <c r="E5" s="178"/>
      <c r="F5" s="178"/>
      <c r="G5" s="178"/>
      <c r="H5" s="178"/>
      <c r="L5" s="177"/>
    </row>
    <row r="6" spans="3:12" ht="15.75">
      <c r="C6" s="414" t="s">
        <v>214</v>
      </c>
      <c r="D6" s="414"/>
      <c r="E6" s="414"/>
      <c r="F6" s="414"/>
      <c r="G6" s="414"/>
      <c r="H6" s="414"/>
      <c r="I6" s="414"/>
      <c r="J6" s="414"/>
    </row>
    <row r="7" spans="3:12" ht="15.75">
      <c r="C7" s="458" t="s">
        <v>161</v>
      </c>
      <c r="D7" s="458"/>
      <c r="E7" s="458"/>
      <c r="F7" s="458"/>
      <c r="G7" s="458"/>
      <c r="H7" s="458"/>
      <c r="I7" s="458"/>
      <c r="J7" s="458"/>
    </row>
    <row r="22" spans="3:3" ht="23.45" customHeight="1"/>
    <row r="26" spans="3:3">
      <c r="C26" s="175" t="s">
        <v>215</v>
      </c>
    </row>
    <row r="27" spans="3:3">
      <c r="C27" s="176" t="s">
        <v>210</v>
      </c>
    </row>
    <row r="28" spans="3:3">
      <c r="C28" s="175" t="s">
        <v>216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2ADB-547E-4E8C-90DF-4D0CB489CCF3}">
  <dimension ref="A1:Q52"/>
  <sheetViews>
    <sheetView showGridLines="0" topLeftCell="D1" zoomScale="90" zoomScaleNormal="90" workbookViewId="0">
      <selection activeCell="E13" sqref="E13"/>
    </sheetView>
  </sheetViews>
  <sheetFormatPr defaultColWidth="11.42578125" defaultRowHeight="15"/>
  <cols>
    <col min="1" max="1" width="17.42578125" style="78" customWidth="1"/>
    <col min="2" max="2" width="30.85546875" style="78" customWidth="1"/>
    <col min="3" max="3" width="15.5703125" style="78" customWidth="1"/>
    <col min="4" max="4" width="5.140625" style="78" customWidth="1"/>
    <col min="5" max="16384" width="11.42578125" style="78"/>
  </cols>
  <sheetData>
    <row r="1" spans="1:17" ht="21"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20.25">
      <c r="G2" s="459" t="s">
        <v>0</v>
      </c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17" ht="20.25">
      <c r="G3" s="459" t="s">
        <v>1</v>
      </c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17" ht="20.25">
      <c r="G4" s="460" t="s">
        <v>2</v>
      </c>
      <c r="H4" s="460"/>
      <c r="I4" s="460"/>
      <c r="J4" s="460"/>
      <c r="K4" s="460"/>
      <c r="L4" s="460"/>
      <c r="M4" s="460"/>
      <c r="N4" s="460"/>
      <c r="O4" s="460"/>
      <c r="P4" s="460"/>
      <c r="Q4" s="460"/>
    </row>
    <row r="5" spans="1:17" ht="21">
      <c r="G5" s="134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21">
      <c r="F6" s="2"/>
      <c r="G6" s="134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>
      <c r="A7" s="78" t="s">
        <v>217</v>
      </c>
      <c r="B7" s="78" t="s">
        <v>218</v>
      </c>
      <c r="C7" s="78" t="s">
        <v>219</v>
      </c>
    </row>
    <row r="8" spans="1:17">
      <c r="A8" s="78" t="s">
        <v>220</v>
      </c>
      <c r="B8" s="173" t="s">
        <v>221</v>
      </c>
      <c r="C8" s="172">
        <v>100556019.98999999</v>
      </c>
    </row>
    <row r="9" spans="1:17">
      <c r="A9" s="78" t="s">
        <v>220</v>
      </c>
      <c r="B9" s="173" t="s">
        <v>222</v>
      </c>
      <c r="C9" s="172">
        <v>10912830.290000001</v>
      </c>
    </row>
    <row r="10" spans="1:17">
      <c r="A10" s="78" t="s">
        <v>220</v>
      </c>
      <c r="B10" s="173" t="s">
        <v>223</v>
      </c>
      <c r="C10" s="172">
        <v>110803502.92999999</v>
      </c>
    </row>
    <row r="11" spans="1:17">
      <c r="A11" s="78" t="s">
        <v>220</v>
      </c>
      <c r="B11" s="173" t="s">
        <v>224</v>
      </c>
      <c r="C11" s="172">
        <v>28035790.43</v>
      </c>
    </row>
    <row r="12" spans="1:17">
      <c r="A12" s="78" t="s">
        <v>220</v>
      </c>
      <c r="B12" s="174" t="s">
        <v>225</v>
      </c>
      <c r="C12" s="172">
        <v>1297840948.96</v>
      </c>
    </row>
    <row r="13" spans="1:17">
      <c r="A13" s="78" t="s">
        <v>220</v>
      </c>
      <c r="B13" s="173" t="s">
        <v>226</v>
      </c>
      <c r="C13" s="172">
        <v>176255730.70000002</v>
      </c>
    </row>
    <row r="14" spans="1:17">
      <c r="A14" s="78" t="s">
        <v>220</v>
      </c>
      <c r="B14" s="173" t="s">
        <v>227</v>
      </c>
      <c r="C14" s="172">
        <v>123259217.21000001</v>
      </c>
    </row>
    <row r="15" spans="1:17">
      <c r="A15" s="78" t="s">
        <v>220</v>
      </c>
      <c r="B15" s="173" t="s">
        <v>228</v>
      </c>
      <c r="C15" s="172">
        <v>26442248.969999999</v>
      </c>
    </row>
    <row r="16" spans="1:17">
      <c r="A16" s="78" t="s">
        <v>220</v>
      </c>
      <c r="B16" s="173" t="s">
        <v>229</v>
      </c>
      <c r="C16" s="172">
        <v>75469486.590000004</v>
      </c>
    </row>
    <row r="17" spans="1:3">
      <c r="A17" s="78" t="s">
        <v>220</v>
      </c>
      <c r="B17" s="174" t="s">
        <v>230</v>
      </c>
      <c r="C17" s="172">
        <v>409020871.55999994</v>
      </c>
    </row>
    <row r="18" spans="1:3">
      <c r="A18" s="78" t="s">
        <v>220</v>
      </c>
      <c r="B18" s="174" t="s">
        <v>231</v>
      </c>
      <c r="C18" s="172">
        <v>74597155.019999996</v>
      </c>
    </row>
    <row r="19" spans="1:3">
      <c r="A19" s="78" t="s">
        <v>220</v>
      </c>
      <c r="B19" s="173" t="s">
        <v>232</v>
      </c>
      <c r="C19" s="172">
        <v>16063861.719999999</v>
      </c>
    </row>
    <row r="20" spans="1:3">
      <c r="A20" s="78" t="s">
        <v>220</v>
      </c>
      <c r="B20" s="173" t="s">
        <v>233</v>
      </c>
      <c r="C20" s="172">
        <v>100479642.99000001</v>
      </c>
    </row>
    <row r="21" spans="1:3">
      <c r="A21" s="78" t="s">
        <v>220</v>
      </c>
      <c r="B21" s="173" t="s">
        <v>234</v>
      </c>
      <c r="C21" s="172">
        <v>29232762.869999997</v>
      </c>
    </row>
    <row r="22" spans="1:3">
      <c r="A22" s="78" t="s">
        <v>220</v>
      </c>
      <c r="B22" s="174" t="s">
        <v>235</v>
      </c>
      <c r="C22" s="172">
        <v>254781771.45000005</v>
      </c>
    </row>
    <row r="23" spans="1:3">
      <c r="A23" s="78" t="s">
        <v>220</v>
      </c>
      <c r="B23" s="173" t="s">
        <v>236</v>
      </c>
      <c r="C23" s="172">
        <v>58307834.829999998</v>
      </c>
    </row>
    <row r="24" spans="1:3">
      <c r="A24" s="78" t="s">
        <v>220</v>
      </c>
      <c r="B24" s="174" t="s">
        <v>237</v>
      </c>
      <c r="C24" s="172">
        <v>85219498.689999998</v>
      </c>
    </row>
    <row r="25" spans="1:3">
      <c r="A25" s="78" t="s">
        <v>220</v>
      </c>
      <c r="B25" s="173" t="s">
        <v>238</v>
      </c>
      <c r="C25" s="172">
        <v>399161447.66999996</v>
      </c>
    </row>
    <row r="26" spans="1:3">
      <c r="A26" s="78" t="s">
        <v>220</v>
      </c>
      <c r="B26" s="173" t="s">
        <v>239</v>
      </c>
      <c r="C26" s="172">
        <v>331801321.97000003</v>
      </c>
    </row>
    <row r="27" spans="1:3">
      <c r="A27" s="78" t="s">
        <v>220</v>
      </c>
      <c r="B27" s="173" t="s">
        <v>240</v>
      </c>
      <c r="C27" s="172">
        <v>54158802.960000008</v>
      </c>
    </row>
    <row r="28" spans="1:3">
      <c r="A28" s="78" t="s">
        <v>220</v>
      </c>
      <c r="B28" s="173" t="s">
        <v>241</v>
      </c>
      <c r="C28" s="172">
        <v>76658530.229999989</v>
      </c>
    </row>
    <row r="29" spans="1:3">
      <c r="A29" s="78" t="s">
        <v>220</v>
      </c>
      <c r="B29" s="173" t="s">
        <v>242</v>
      </c>
      <c r="C29" s="172">
        <v>55573438.970000006</v>
      </c>
    </row>
    <row r="30" spans="1:3">
      <c r="A30" s="78" t="s">
        <v>220</v>
      </c>
      <c r="B30" s="173" t="s">
        <v>243</v>
      </c>
      <c r="C30" s="172">
        <v>51441544.879999995</v>
      </c>
    </row>
    <row r="31" spans="1:3">
      <c r="A31" s="78" t="s">
        <v>220</v>
      </c>
      <c r="B31" s="173" t="s">
        <v>244</v>
      </c>
      <c r="C31" s="172">
        <v>277434635.83000004</v>
      </c>
    </row>
    <row r="32" spans="1:3">
      <c r="A32" s="78" t="s">
        <v>220</v>
      </c>
      <c r="B32" s="173" t="s">
        <v>245</v>
      </c>
      <c r="C32" s="172">
        <v>47319322.769999996</v>
      </c>
    </row>
    <row r="33" spans="1:3">
      <c r="A33" s="78" t="s">
        <v>220</v>
      </c>
      <c r="B33" s="173" t="s">
        <v>246</v>
      </c>
      <c r="C33" s="172">
        <v>23986295.969999999</v>
      </c>
    </row>
    <row r="34" spans="1:3">
      <c r="A34" s="78" t="s">
        <v>220</v>
      </c>
      <c r="B34" s="173" t="s">
        <v>247</v>
      </c>
      <c r="C34" s="172">
        <v>88193830.980000004</v>
      </c>
    </row>
    <row r="35" spans="1:3">
      <c r="A35" s="78" t="s">
        <v>220</v>
      </c>
      <c r="B35" s="173" t="s">
        <v>248</v>
      </c>
      <c r="C35" s="172">
        <v>27427794.550000001</v>
      </c>
    </row>
    <row r="36" spans="1:3">
      <c r="A36" s="78" t="s">
        <v>220</v>
      </c>
      <c r="B36" s="174" t="s">
        <v>249</v>
      </c>
      <c r="C36" s="172">
        <v>575446554.92000008</v>
      </c>
    </row>
    <row r="37" spans="1:3">
      <c r="A37" s="78" t="s">
        <v>220</v>
      </c>
      <c r="B37" s="174" t="s">
        <v>250</v>
      </c>
      <c r="C37" s="172">
        <v>82740661.409999996</v>
      </c>
    </row>
    <row r="38" spans="1:3">
      <c r="A38" s="78" t="s">
        <v>220</v>
      </c>
      <c r="B38" s="173" t="s">
        <v>251</v>
      </c>
      <c r="C38" s="172">
        <v>1667527875.3900001</v>
      </c>
    </row>
    <row r="39" spans="1:3">
      <c r="A39" s="78" t="s">
        <v>220</v>
      </c>
      <c r="B39" s="173" t="s">
        <v>252</v>
      </c>
      <c r="C39" s="172">
        <v>92437708.539999992</v>
      </c>
    </row>
    <row r="50" spans="10:10">
      <c r="J50" s="123" t="s">
        <v>253</v>
      </c>
    </row>
    <row r="51" spans="10:10">
      <c r="J51" s="1" t="s">
        <v>254</v>
      </c>
    </row>
    <row r="52" spans="10:10">
      <c r="J52" s="123" t="s">
        <v>255</v>
      </c>
    </row>
  </sheetData>
  <mergeCells count="3">
    <mergeCell ref="G2:Q2"/>
    <mergeCell ref="G3:Q3"/>
    <mergeCell ref="G4:Q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2176ac-cccf-46d9-9564-a55966a26443">
      <Terms xmlns="http://schemas.microsoft.com/office/infopath/2007/PartnerControls"/>
    </lcf76f155ced4ddcb4097134ff3c332f>
    <TaxCatchAll xmlns="27b106c2-2eb6-4f76-8712-c370ecd06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d98b649813ee6ba0af171d4fbac3a98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a8acdaf60c1f3fd0940dea6868c91b06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D4ABC-2614-4D56-9696-FCBCC68734E0}"/>
</file>

<file path=customXml/itemProps2.xml><?xml version="1.0" encoding="utf-8"?>
<ds:datastoreItem xmlns:ds="http://schemas.openxmlformats.org/officeDocument/2006/customXml" ds:itemID="{E39FCE68-9948-4D98-8856-F4CC3FEBA362}"/>
</file>

<file path=customXml/itemProps3.xml><?xml version="1.0" encoding="utf-8"?>
<ds:datastoreItem xmlns:ds="http://schemas.openxmlformats.org/officeDocument/2006/customXml" ds:itemID="{EE3F717D-4E50-4B56-A0AD-68D295E3A594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Katherine M. Peguero F.</cp:lastModifiedBy>
  <cp:revision/>
  <dcterms:created xsi:type="dcterms:W3CDTF">2026-05-11T13:51:20Z</dcterms:created>
  <dcterms:modified xsi:type="dcterms:W3CDTF">2026-06-17T19:32:40Z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0x0101007BF2051731F90E4A81F5ABF3E3054ABB</vt:lpwstr>
  </property>
</Properties>
</file>