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Mayo/01.05.2026/"/>
    </mc:Choice>
  </mc:AlternateContent>
  <xr:revisionPtr revIDLastSave="6" documentId="8_{99CAD4A5-82F2-4BD5-B34C-23D0BB2DA902}" xr6:coauthVersionLast="47" xr6:coauthVersionMax="47" xr10:uidLastSave="{A20E87BC-ABE9-467F-9500-E7F91C57E5EA}"/>
  <bookViews>
    <workbookView xWindow="-120" yWindow="-120" windowWidth="29040" windowHeight="15720" tabRatio="875" activeTab="1" xr2:uid="{00000000-000D-0000-FFFF-FFFF00000000}"/>
  </bookViews>
  <sheets>
    <sheet name="Dinámica " sheetId="143"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 sheetId="13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localSheetId="6" hidden="1">'Proyectos de Inversión'!#REF!</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[81]!base-flow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[118]!goafrica</definedName>
    <definedName name="goasia" localSheetId="7">[118]!goasia</definedName>
    <definedName name="goasia">[118]!goasia</definedName>
    <definedName name="GOB" localSheetId="8">#REF!</definedName>
    <definedName name="GOB" localSheetId="7">#REF!</definedName>
    <definedName name="GOB">#REF!</definedName>
    <definedName name="goeeup" localSheetId="7">[118]!goeeup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[118]!goeurope</definedName>
    <definedName name="golamerica" localSheetId="7">[118]!golamerica</definedName>
    <definedName name="golamerica">[118]!golamerica</definedName>
    <definedName name="gomeast" localSheetId="7">[118]!gomeast</definedName>
    <definedName name="gomeast">[118]!gomeast</definedName>
    <definedName name="gooecd" localSheetId="7">[118]!gooecd</definedName>
    <definedName name="gooecd">[118]!gooecd</definedName>
    <definedName name="goopec" localSheetId="7">[118]!goopec</definedName>
    <definedName name="goopec">[118]!goopec</definedName>
    <definedName name="gosummary" localSheetId="7">[118]!gosummary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71" l="1"/>
  <c r="D48" i="138"/>
  <c r="D37" i="138"/>
  <c r="D34" i="138"/>
  <c r="D33" i="138"/>
  <c r="D31" i="138"/>
  <c r="D29" i="138"/>
  <c r="D23" i="138"/>
  <c r="D20" i="138"/>
  <c r="D19" i="138"/>
  <c r="D17" i="138"/>
  <c r="D16" i="138"/>
  <c r="D28" i="91"/>
  <c r="D26" i="91"/>
  <c r="D24" i="91"/>
  <c r="D23" i="91"/>
  <c r="D21" i="91"/>
  <c r="D20" i="91"/>
  <c r="D18" i="91"/>
  <c r="D16" i="91"/>
  <c r="E79" i="131"/>
  <c r="E77" i="131"/>
  <c r="E76" i="131"/>
  <c r="E71" i="131"/>
  <c r="E66" i="131"/>
  <c r="E56" i="131"/>
  <c r="E49" i="131"/>
  <c r="E40" i="131"/>
  <c r="E30" i="131"/>
  <c r="E20" i="131"/>
  <c r="E14" i="131"/>
  <c r="D153" i="130"/>
  <c r="D152" i="130"/>
  <c r="D151" i="130" s="1"/>
  <c r="D149" i="130"/>
  <c r="D148" i="130"/>
  <c r="D143" i="130"/>
  <c r="D134" i="130"/>
  <c r="D122" i="130"/>
  <c r="D115" i="130"/>
  <c r="D108" i="130"/>
  <c r="D104" i="130"/>
  <c r="D103" i="130"/>
  <c r="D94" i="130"/>
  <c r="D80" i="130"/>
  <c r="D75" i="130"/>
  <c r="D74" i="130"/>
  <c r="D71" i="130"/>
  <c r="D69" i="130"/>
  <c r="D67" i="130"/>
  <c r="D61" i="130"/>
  <c r="D58" i="130"/>
  <c r="D52" i="130"/>
  <c r="D50" i="130"/>
  <c r="D44" i="130"/>
  <c r="D40" i="130"/>
  <c r="D39" i="130"/>
  <c r="D31" i="130"/>
  <c r="D26" i="130"/>
  <c r="D23" i="130"/>
  <c r="D17" i="130"/>
  <c r="D16" i="130"/>
  <c r="D15" i="3"/>
  <c r="D22" i="3"/>
  <c r="D29" i="3"/>
  <c r="D30" i="3"/>
  <c r="G23" i="138"/>
  <c r="D14" i="71"/>
  <c r="E14" i="71"/>
  <c r="D25" i="71"/>
  <c r="D24" i="71"/>
  <c r="F45" i="138"/>
  <c r="F37" i="138" s="1"/>
  <c r="F24" i="138"/>
  <c r="E27" i="138"/>
  <c r="G56" i="138"/>
  <c r="E56" i="138"/>
  <c r="G55" i="138"/>
  <c r="E55" i="138"/>
  <c r="G54" i="138"/>
  <c r="E54" i="138"/>
  <c r="G53" i="138"/>
  <c r="E53" i="138"/>
  <c r="G52" i="138"/>
  <c r="E52" i="138"/>
  <c r="G51" i="138"/>
  <c r="E51" i="138"/>
  <c r="G50" i="138"/>
  <c r="E50" i="138"/>
  <c r="G49" i="138"/>
  <c r="E49" i="138"/>
  <c r="F48" i="138"/>
  <c r="G48" i="138"/>
  <c r="C48" i="138"/>
  <c r="G47" i="138"/>
  <c r="E47" i="138"/>
  <c r="G46" i="138"/>
  <c r="E46" i="138"/>
  <c r="G45" i="138"/>
  <c r="G44" i="138"/>
  <c r="E44" i="138"/>
  <c r="G43" i="138"/>
  <c r="E43" i="138"/>
  <c r="G42" i="138"/>
  <c r="E42" i="138"/>
  <c r="G41" i="138"/>
  <c r="E41" i="138"/>
  <c r="G40" i="138"/>
  <c r="E40" i="138"/>
  <c r="G39" i="138"/>
  <c r="E39" i="138"/>
  <c r="G38" i="138"/>
  <c r="E38" i="138"/>
  <c r="G37" i="138"/>
  <c r="C37" i="138"/>
  <c r="G36" i="138"/>
  <c r="E36" i="138"/>
  <c r="G35" i="138"/>
  <c r="E35" i="138"/>
  <c r="F34" i="138"/>
  <c r="G34" i="138"/>
  <c r="C34" i="138"/>
  <c r="C33" i="138"/>
  <c r="G32" i="138"/>
  <c r="E32" i="138"/>
  <c r="E31" i="138" s="1"/>
  <c r="F31" i="138"/>
  <c r="G31" i="138"/>
  <c r="C31" i="138"/>
  <c r="G30" i="138"/>
  <c r="F30" i="138"/>
  <c r="F29" i="138" s="1"/>
  <c r="G29" i="138"/>
  <c r="C29" i="138"/>
  <c r="G28" i="138"/>
  <c r="E28" i="138"/>
  <c r="G27" i="138"/>
  <c r="G26" i="138"/>
  <c r="E26" i="138"/>
  <c r="G25" i="138"/>
  <c r="F25" i="138"/>
  <c r="G24" i="138"/>
  <c r="C23" i="138"/>
  <c r="G22" i="138"/>
  <c r="E22" i="138"/>
  <c r="G21" i="138"/>
  <c r="E21" i="138"/>
  <c r="F20" i="138"/>
  <c r="G20" i="138"/>
  <c r="C20" i="138"/>
  <c r="C19" i="138" s="1"/>
  <c r="G18" i="138"/>
  <c r="E18" i="138"/>
  <c r="E17" i="138" s="1"/>
  <c r="E16" i="138" s="1"/>
  <c r="C17" i="138"/>
  <c r="C16" i="138" s="1"/>
  <c r="C57" i="138" s="1"/>
  <c r="F16" i="138"/>
  <c r="D57" i="138" l="1"/>
  <c r="F23" i="138"/>
  <c r="F19" i="138" s="1"/>
  <c r="G16" i="138"/>
  <c r="E23" i="138"/>
  <c r="E34" i="138"/>
  <c r="F33" i="138"/>
  <c r="E37" i="138"/>
  <c r="D15" i="91"/>
  <c r="D33" i="91" s="1"/>
  <c r="E48" i="138"/>
  <c r="E20" i="138"/>
  <c r="E19" i="138" s="1"/>
  <c r="G17" i="138"/>
  <c r="G33" i="138"/>
  <c r="G19" i="138" l="1"/>
  <c r="F57" i="138"/>
  <c r="E33" i="138"/>
  <c r="G57" i="138"/>
  <c r="E57" i="138" l="1"/>
  <c r="D49" i="131"/>
  <c r="E13" i="131"/>
  <c r="E81" i="131" s="1"/>
  <c r="E21" i="71"/>
  <c r="D28" i="71"/>
  <c r="F18" i="71"/>
  <c r="D27" i="71"/>
  <c r="D26" i="71"/>
  <c r="D71" i="131"/>
  <c r="G30" i="71"/>
  <c r="G18" i="71"/>
  <c r="G16" i="71"/>
  <c r="F30" i="71"/>
  <c r="F17" i="71" l="1"/>
  <c r="F16" i="71"/>
  <c r="G15" i="71" l="1"/>
  <c r="F15" i="71"/>
  <c r="G17" i="71"/>
  <c r="C108" i="130"/>
  <c r="D15" i="4"/>
  <c r="D18" i="4"/>
  <c r="D44" i="4"/>
  <c r="D46" i="4"/>
  <c r="D48" i="4"/>
  <c r="D50" i="4"/>
  <c r="D52" i="4"/>
  <c r="D54" i="4"/>
  <c r="D56" i="4"/>
  <c r="D59" i="4"/>
  <c r="D58" i="4" s="1"/>
  <c r="G22" i="71"/>
  <c r="C58" i="130"/>
  <c r="E22" i="71" l="1"/>
  <c r="E25" i="71" s="1"/>
  <c r="E20" i="71"/>
  <c r="G14" i="71"/>
  <c r="F14" i="71"/>
  <c r="E32" i="71"/>
  <c r="E28" i="71" s="1"/>
  <c r="F21" i="71"/>
  <c r="G21" i="71"/>
  <c r="D14" i="4"/>
  <c r="D62" i="4" s="1"/>
  <c r="D14" i="3"/>
  <c r="D56" i="131"/>
  <c r="D79" i="131"/>
  <c r="D77" i="131"/>
  <c r="D76" i="131" s="1"/>
  <c r="D66" i="131"/>
  <c r="D40" i="131"/>
  <c r="D30" i="131"/>
  <c r="D20" i="131"/>
  <c r="D14" i="131"/>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G25" i="71" l="1"/>
  <c r="F20" i="71"/>
  <c r="G20" i="71"/>
  <c r="F22" i="71"/>
  <c r="E19" i="71"/>
  <c r="E27" i="71" s="1"/>
  <c r="G27" i="71" s="1"/>
  <c r="G28" i="71"/>
  <c r="F28" i="71"/>
  <c r="D33" i="3"/>
  <c r="G32" i="71"/>
  <c r="F32" i="71"/>
  <c r="D15" i="130"/>
  <c r="D155" i="130" s="1"/>
  <c r="D13" i="131"/>
  <c r="C16" i="130"/>
  <c r="C103" i="130"/>
  <c r="C39" i="130"/>
  <c r="C74" i="130"/>
  <c r="G19" i="71" l="1"/>
  <c r="E26" i="71"/>
  <c r="G26" i="71" s="1"/>
  <c r="F24" i="71"/>
  <c r="G24" i="71"/>
  <c r="D81" i="131"/>
  <c r="C15" i="130"/>
  <c r="C155" i="130" s="1"/>
  <c r="C59" i="4" l="1"/>
  <c r="C30" i="3" l="1"/>
  <c r="C16" i="91" l="1"/>
  <c r="C18" i="91"/>
  <c r="C21" i="91"/>
  <c r="C20" i="91" s="1"/>
  <c r="C28" i="91"/>
  <c r="C26" i="91" l="1"/>
  <c r="C24" i="91"/>
  <c r="C23" i="91" l="1"/>
  <c r="C15" i="91"/>
  <c r="C33" i="91" l="1"/>
  <c r="C29" i="3" l="1"/>
  <c r="C22" i="3" l="1"/>
  <c r="F25" i="71" l="1"/>
  <c r="C56" i="4"/>
  <c r="C18" i="4"/>
  <c r="C46" i="4"/>
  <c r="C58" i="4" l="1"/>
  <c r="C54" i="4" l="1"/>
  <c r="C52" i="4"/>
  <c r="C50" i="4"/>
  <c r="C48" i="4"/>
  <c r="C44" i="4"/>
  <c r="C15" i="4"/>
  <c r="C15" i="3"/>
  <c r="C14" i="3" l="1"/>
  <c r="C33" i="3" s="1"/>
  <c r="C14" i="4"/>
  <c r="D19" i="71" l="1"/>
  <c r="C62" i="4"/>
  <c r="F19" i="71" l="1"/>
  <c r="F26" i="7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<sst xmlns="http://schemas.openxmlformats.org/spreadsheetml/2006/main" count="2508" uniqueCount="2195">
  <si>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</si>
  <si>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</si>
  <si>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</si>
  <si>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</si>
  <si>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</si>
  <si>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</si>
  <si>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</si>
  <si>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</si>
  <si>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</si>
  <si>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</si>
  <si>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</si>
  <si>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</si>
  <si>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</si>
  <si>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</si>
  <si>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</si>
  <si>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</si>
  <si>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</si>
  <si>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</si>
  <si>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</si>
  <si>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</si>
  <si>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</si>
  <si>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</si>
  <si>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</si>
  <si>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</si>
  <si>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</si>
  <si>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</si>
  <si>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</si>
  <si>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</si>
  <si>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</si>
  <si>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</si>
  <si>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</si>
  <si>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</si>
  <si>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</si>
  <si>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</si>
  <si>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</si>
  <si>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</si>
  <si>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</si>
  <si>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</si>
  <si>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</si>
  <si>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</si>
  <si>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</si>
  <si>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</si>
  <si>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</si>
  <si>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</si>
  <si>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</si>
  <si>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</si>
  <si>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</si>
  <si>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</si>
  <si>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</si>
  <si>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</si>
  <si>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</si>
  <si>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</si>
  <si>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</si>
  <si>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</si>
  <si>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</si>
  <si>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</si>
  <si>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</si>
  <si>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</si>
  <si>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</si>
  <si>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</si>
  <si>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</si>
  <si>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</si>
  <si>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</si>
  <si>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</si>
  <si>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</si>
  <si>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</si>
  <si>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</si>
  <si>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</si>
  <si>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</si>
  <si>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</si>
  <si>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</si>
  <si>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</si>
  <si>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</si>
  <si>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</si>
  <si>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</si>
  <si>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</si>
  <si>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</si>
  <si>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</si>
  <si>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</si>
  <si>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</si>
  <si>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</si>
  <si>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</si>
  <si>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</si>
  <si>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</si>
  <si>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</si>
  <si>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</si>
  <si>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</si>
  <si>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</si>
  <si>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</si>
  <si>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</si>
  <si>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</si>
  <si>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</si>
  <si>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</si>
  <si>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</si>
  <si>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</si>
  <si>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</si>
  <si>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</si>
  <si>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</si>
  <si>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</si>
  <si>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</si>
  <si>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</si>
  <si>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</si>
  <si>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</si>
  <si>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</si>
  <si>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</si>
  <si>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</si>
  <si>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</si>
  <si>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</si>
  <si>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</si>
  <si>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</si>
  <si>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</si>
  <si>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</si>
  <si>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</si>
  <si>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</si>
  <si>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</si>
  <si>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</si>
  <si>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</si>
  <si>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</si>
  <si>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</si>
  <si>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</si>
  <si>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</si>
  <si>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</si>
  <si>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</si>
  <si>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</si>
  <si>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</si>
  <si>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</si>
  <si>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</si>
  <si>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</si>
  <si>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</si>
  <si>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</si>
  <si>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</si>
  <si>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</si>
  <si>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</si>
  <si>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</si>
  <si>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</si>
  <si>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</si>
  <si>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</si>
  <si>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</si>
  <si>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</si>
  <si>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</si>
  <si>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</si>
  <si>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</si>
  <si>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</si>
  <si>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</si>
  <si>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</si>
  <si>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</si>
  <si>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</si>
  <si>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</si>
  <si>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</si>
  <si>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</si>
  <si>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</si>
  <si>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</si>
  <si>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</si>
  <si>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</si>
  <si>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</si>
  <si>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</si>
  <si>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</si>
  <si>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</si>
  <si>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</si>
  <si>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</si>
  <si>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</si>
  <si>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</si>
  <si>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</si>
  <si>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</si>
  <si>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</si>
  <si>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</si>
  <si>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</si>
  <si>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</si>
  <si>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</si>
  <si>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</si>
  <si>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</si>
  <si>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</si>
  <si>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</si>
  <si>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</si>
  <si>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</si>
  <si>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</si>
  <si>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</si>
  <si>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</si>
  <si>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</si>
  <si>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</si>
  <si>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</si>
  <si>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</si>
  <si>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</si>
  <si>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</si>
  <si>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</si>
  <si>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</si>
  <si>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</si>
  <si>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</si>
  <si>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</si>
  <si>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</si>
  <si>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</si>
  <si>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</si>
  <si>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</si>
  <si>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</si>
  <si>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</si>
  <si>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</si>
  <si>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</si>
  <si>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</si>
  <si>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</si>
  <si>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</si>
  <si>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</si>
  <si>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</si>
  <si>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</si>
  <si>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</si>
  <si>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</si>
  <si>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</si>
  <si>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</si>
  <si>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</si>
  <si>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</si>
  <si>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</si>
  <si>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</si>
  <si>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</si>
  <si>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</si>
  <si>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</si>
  <si>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</si>
  <si>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</si>
  <si>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</si>
  <si>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</si>
  <si>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</si>
  <si>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</si>
  <si>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</si>
  <si>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</si>
  <si>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</si>
  <si>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</si>
  <si>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</si>
  <si>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</si>
  <si>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</si>
  <si>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</si>
  <si>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</si>
  <si>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</si>
  <si>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</si>
  <si>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</si>
  <si>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</si>
  <si>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</si>
  <si>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</si>
  <si>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</si>
  <si>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</si>
  <si>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</si>
  <si>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</si>
  <si>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</si>
  <si>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</si>
  <si>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</si>
  <si>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</si>
  <si>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</si>
  <si>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</si>
  <si>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</si>
  <si>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</si>
  <si>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</si>
  <si>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</si>
  <si>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</si>
  <si>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</si>
  <si>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</si>
  <si>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</si>
  <si>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</si>
  <si>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</si>
  <si>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</si>
  <si>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</si>
  <si>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</si>
  <si>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62-RECONSTRUCCIÓN DE INFRAESTRUCTURA VIAL URBANA EN LA CIRCUNSCRIPCIÓN 1 DEL DISTRITO NACIONAL</t>
  </si>
  <si>
    <t>02-REHABILITACIÓN PARA EL DESARROLLO TURÍSTICO Y SOCIAL DE LA CIUDAD COLONIAL, SANTO DOMINGO, D.N.</t>
  </si>
  <si>
    <t>02-AZUA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</si>
  <si>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</si>
  <si>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</si>
  <si>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</si>
  <si>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</si>
  <si>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43-CONSTRUCCIÓN CENTRO UNIVERSITARIO REGIONAL UASD NEYBA, PROVINCIA BAHORUCO</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</si>
  <si>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</si>
  <si>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</si>
  <si>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</si>
  <si>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43-RECONSTRUCCIÓN DE LA CARRETERA ENRIQUILLO - BARAHONA EN LA PROVINCIA BARAHONA</t>
  </si>
  <si>
    <t>53-RECONSTRUCCIÓN DE LA INFRAESTRUCTURA VIAL URBANA DEL MUNICIPIO DE CABRAL, PROVINCIA BARAHONA</t>
  </si>
  <si>
    <t>58-RECONSTRUCCIÓN DE INFRAESTRUCTURA VIAL URBANA DEL MUNICIPIO DE PARAISO, PROVINCIA BARAHONA</t>
  </si>
  <si>
    <t>05-DAJABON</t>
  </si>
  <si>
    <t>98-CONSTRUCCIÓN HOSPITAL MUNICIPAL DE DAJABÓN PROVINCIA DAJABÓN, REPÚBLICA DOMINICANA</t>
  </si>
  <si>
    <t>08-MANEJO DE PAISAJES PRODUCTIVOS INTEGRADOS DE LAS CUENCAS DE LOS RÍOS YAQUE DEL NORTE Y YUNA</t>
  </si>
  <si>
    <t>07-ELIAS PINA</t>
  </si>
  <si>
    <t>45-RECONSTRUCCIÓN CARRETERA MACASIAS GUAROA, CONSTRUCCION CALLES DE MACASIAS Y HELIPUERTO, PROV. ELIAS PIÑA</t>
  </si>
  <si>
    <t>98-RECONSTRUCCIÓN DE 22KM DEL TRAMO CARRETERO EL CERCADO-HONDO VALLE, PROVINCIAS SAN JUAN Y ELIAS PIÑA</t>
  </si>
  <si>
    <t>93-RECONSTRUCCIÓN HOSPITAL TEOFILO HERNANDEZ, EL SEIBO</t>
  </si>
  <si>
    <t>09-ESPAILLAT</t>
  </si>
  <si>
    <t>57-RECONSTRUCCIÓN DE LA INFRAESTRUCTURA VIAL URBANA DEL MUNICIPIO DE MOCA, PROVINCIA ESPAILLAT</t>
  </si>
  <si>
    <t>51-CONSTRUCCIÓN DE UNIDAD TRAUMATOLOGICA Y DE EMERGENCIA EN EL HOSPITAL GENERAL NUESTRA SENORA DE LA ALTAGRACIA PROVINCIA LA ALTAGRACIA</t>
  </si>
  <si>
    <t>12-LA ROMANA</t>
  </si>
  <si>
    <t>10-CONSTRUCCIÓN 4 ESTANCIAS INFANTILES EN LA PROVINCIA DE LA ROMANA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</si>
  <si>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</si>
  <si>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</si>
  <si>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</si>
  <si>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</si>
  <si>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</si>
  <si>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</si>
  <si>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</si>
  <si>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</si>
  <si>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</si>
  <si>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</si>
  <si>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</si>
  <si>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</si>
  <si>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</si>
  <si>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18-PUERTO PLATA</t>
  </si>
  <si>
    <t>46-RECONSTRUCCIÓN DE LA INFRAESTRUCTURA VIAL URBANA DEL MUNICIPIO VILLA ISABELA DE LA PROVINCIA PUERTO PLATA</t>
  </si>
  <si>
    <t>48-RECONSTRUCCIÓN DE LA INFRAESTRUCTURA VIAL URBANA DEL MUNICIPIO GUANANICO,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</si>
  <si>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</si>
  <si>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</si>
  <si>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</si>
  <si>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</si>
  <si>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</si>
  <si>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04-CONSTRUCCIÓN DE 250 VIVIENDAS EN LA PROVINCIA SAN CRISTOBAL</t>
  </si>
  <si>
    <t>11-CONSTRUCCIÓN Y EQUIPAMIENTO CIUDAD SANITARIA SAN CRISTÓBAL</t>
  </si>
  <si>
    <t>23-CONSTRUCCIÓN DE DESTACAMENTOS POLICIALES EN LA PROVINCIA SAN JUAN</t>
  </si>
  <si>
    <t>23-SAN PEDRO DE MACORIS</t>
  </si>
  <si>
    <t>23-RECONSTRUCCIÓN CARRETERA DE LOS LLANOS-AL PUERTO, PROVINCIA SAN PEDRO DE MACORIS</t>
  </si>
  <si>
    <t>73-REPARACIÓN HOSPITAL EN LA PROVINCIA SAN PEDRO DE MACORÍS</t>
  </si>
  <si>
    <t>24-SANCHEZ RAMIREZ</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</si>
  <si>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</si>
  <si>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</si>
  <si>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</si>
  <si>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</si>
  <si>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</si>
  <si>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26-SANTIAGO RODRIGUEZ</t>
  </si>
  <si>
    <t>44-CONSTRUCCIÓN CENTRO UNIVESITARIO REGIONAL UASD PROVINCIA SANTIAGO RODRIGUEZ</t>
  </si>
  <si>
    <t>39-CONSTRUCCIÓN DE PUENTE VEHICULAR TIPO TABLERO LOS CHIVOS, D.M GUATAPANAL, MUNICIPIO MAO, PROVINCIA VALVERDE</t>
  </si>
  <si>
    <t>52-CONSTRUCCIÓN UNIDAD TRAUMATOLOGICA Y DE EMERGENCIA EN HOSPITAL LUIS BOGAERT PROVINCIA VALVERDE</t>
  </si>
  <si>
    <t>55-RECONSTRUCCIÓN DE LA INFRAESTRUCTURA VIAL URBANA DEL MUNICIPIO LAGUNA SALADA, PROVINCIA VALVERDE.</t>
  </si>
  <si>
    <t>64-RECONSTRUCCIÓN DE INFRAESTRUCTURA VIAL URBANA DEL MUNICIPIO ESPERANZA, PROVINCIA VALVERDE</t>
  </si>
  <si>
    <t>28-MONSENOR NOUEL</t>
  </si>
  <si>
    <t>18-REMODELACIÓN CENTRO COMUNAL SIMON BOLIVAR DEL SECTOR CARACOL BANANA, MUNICIPIO BONAO, PROVINCIA MONSEÑOR NOUEL</t>
  </si>
  <si>
    <t>29-MONTE PLATA</t>
  </si>
  <si>
    <t>19-CONSTRUCCIÓN DE 1 ESTANCIA INFANTIL EN LA PROVINCIA DE MONTE PLATA</t>
  </si>
  <si>
    <t>47-RECONSTRUCCIÓN DE LA INFRAESTRUCTURA VIAL URBANA DEL MUNICIPIO DE MONTE PLATA, PROVINCIA MONTE PLATA</t>
  </si>
  <si>
    <t>30-HATO MAYOR</t>
  </si>
  <si>
    <t>06-RECONSTRUCCIÓN CARRETERA HATO MAYOR - EL PUERTO, PROVINCIA HATO MAYOR</t>
  </si>
  <si>
    <t>38-CONSTRUCCIÓN EXTENSION UASD HATO MAYOR</t>
  </si>
  <si>
    <t>31-SAN JOSE DE OCOA</t>
  </si>
  <si>
    <t>02-AMPLIACIÓN DEL SERVICIO DE LA LINEA 1 DEL METRO DE SANTO DOMINGO</t>
  </si>
  <si>
    <t>04-CONSTRUCCIÓN DE LA LÍNEA 1B DEL METRO DE SANTO DOMINGO, TRAMO VILLA MELLA - PUNTA, SANTO DOMINGO NORTE</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</si>
  <si>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</si>
  <si>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</si>
  <si>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</si>
  <si>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Total general</t>
  </si>
  <si>
    <t>3-FINANCIAMIENTO</t>
  </si>
  <si>
    <t>4.3.04-Servicios de radio, televisión y servicios editoriales</t>
  </si>
  <si>
    <t>2.9.01-Comercio de distribución almacenamiento y depósito</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</si>
  <si>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</si>
  <si>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</si>
  <si>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</si>
  <si>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</si>
  <si>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</si>
  <si>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</si>
  <si>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</si>
  <si>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</si>
  <si>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</si>
  <si>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</si>
  <si>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</si>
  <si>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</si>
  <si>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</si>
  <si>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</si>
  <si>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</si>
  <si>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</si>
  <si>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</si>
  <si>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</si>
  <si>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</si>
  <si>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</si>
  <si>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</si>
  <si>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</si>
  <si>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</si>
  <si>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</si>
  <si>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</si>
  <si>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</si>
  <si>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</si>
  <si>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</si>
  <si>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</si>
  <si>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</si>
  <si>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</si>
  <si>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</si>
  <si>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</si>
  <si>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</si>
  <si>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</si>
  <si>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</si>
  <si>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</si>
  <si>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</si>
  <si>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13-AMPLIACIÓN DEL PLANTEL EDUCATIVO PARA INICIAL MERCEDES ADRIANA DE LA PAZ, MUNICIPIO LAS YAYAS DE VIAJAMA, PROVINCIA AZUA.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</si>
  <si>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</si>
  <si>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</si>
  <si>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</si>
  <si>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</si>
  <si>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08-AMPLIACIÓN DEL PLANTEL EDUCATIVO PARA INICIAL BARRIO LAS 100, MUNICIPIO JIMANÍ, PROVINCIA INDEPENDENCIA.</t>
  </si>
  <si>
    <t>16-AMPLIACIÓN DEL PLANTEL EDUCATIVO PARA INICIAL NERY CUETO BELÉN DE DELMA, MUNICIPIO LA ROMANA, PROVINCIA LA ROMANA.</t>
  </si>
  <si>
    <t>03-AMPLIACIÓN DEL PLANTEL EDUCATIVO PARA INICIAL FRANCISCO DEL ROSARIO SÁNCHEZ, MUNICIPIO SAN JUAN, PROVINCIA SAN JUAN.</t>
  </si>
  <si>
    <t>29-AMPLIACIÓN DEL PLANTEL EDUCATIVO PARA INICIAL MARINA SEPÚLVEDA, MUNICIPIO EL PEÑÓN, PROVINCIA BARAHONA.</t>
  </si>
  <si>
    <t>30-AMPLIACIÓN DEL PLANTEL EDUCATIVO PARA INICIAL ANAIMA TEJADA CHAPMAN, MUNICIPIO BARAHONA, PROVINCIA BARAHONA.</t>
  </si>
  <si>
    <t>35-AMPLIACIÓN DEL PLANTEL EDUCATIVO PARA INICIAL MATÍAS RAMÓN MELLA, MUNICIPIO VICENTE NOBLE, PROVINCIA BARAHONA.</t>
  </si>
  <si>
    <t>58-AMPLIACIÓN DEL PLANTEL EDUCATIVO PARA INICIAL FÉLIX MARÍA MORILLO MONTERO, MUNICIPIO HONDO VALLE, PROVINCIA ELÍAS PIÑA.</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</si>
  <si>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</si>
  <si>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</si>
  <si>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</si>
  <si>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</si>
  <si>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</si>
  <si>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68-AMPLIACIÓN DEL PLANTEL EDUCATIVO PARA INICIAL PROF. LORENZO PÉREZ POCHE, MUNICIPIO VILLA ALTAGRACIA, PROVINCIA SAN CRISTÓBAL.</t>
  </si>
  <si>
    <t>70-AMPLIACIÓN DEL PLANTEL EDUCATIVO PARA INICIAL LA CUCHILLA,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</si>
  <si>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</si>
  <si>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</si>
  <si>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75-AMPLIACIÓN DEL PLANTEL EDUCATIVO PARA INICIAL LOS GUZMÁN, MUNICIPIO YAGUATE,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</si>
  <si>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</si>
  <si>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</si>
  <si>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</si>
  <si>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</si>
  <si>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</si>
  <si>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</si>
  <si>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</si>
  <si>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</si>
  <si>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</si>
  <si>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</si>
  <si>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</si>
  <si>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</si>
  <si>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</si>
  <si>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</si>
  <si>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</si>
  <si>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</si>
  <si>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</si>
  <si>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55-AMPLIACIÓN DEL PLANTEL EDUCATIVO PARA INICIAL CLUB ROTARIO MAGUANA, MUNICIPIO SAN JUAN, PROVINCIA SAN JUAN.</t>
  </si>
  <si>
    <t>22-REMODELACIÓN CENTRO DE CONVENCIONES Y EVANGELIZACIÓN MONSEÑOR REYNALDO CONNORS, MUNICIPIO SAN JUAN DE LA MAGUANA, PROVINCIA SAN JUAN</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</si>
  <si>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</si>
  <si>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</si>
  <si>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</si>
  <si>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</si>
  <si>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</si>
  <si>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</si>
  <si>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58-CONSTRUCCIÓN DESTACAMENTO POLICIAL EL CAFE, MUNICIPIO SANTO DOMINGO OESTE, PROVINCIA SANTO DOMINGO</t>
  </si>
  <si>
    <t>84-HUMANIZACION DEL SISTEMA PENITENCIARIO DE LA REPÚBLICA DOMINICANA</t>
  </si>
  <si>
    <t>99-AMPLIACIÓN DEL PLANTEL EDUCATIVO PARA INICIAL ENRIQUETA OMLER, MUNICIPIO SOSÚA, PROVINCIA PUERTO PLATA.</t>
  </si>
  <si>
    <t>4.5.05-Familia e hijos</t>
  </si>
  <si>
    <t>90-CONSTRUCCIÓN DE LA CIUDAD SANITARIA DR. LUIS E. AYBAR, DISTRITO NACIONAL</t>
  </si>
  <si>
    <t>40-CONSTRUCCIÓN EDIFICIO DE ASOCIACIÓN DOMINICANA DE PRENSA TURÍSTICA ADOMPRETUR, MUNICIPIO PUERTO PLATA</t>
  </si>
  <si>
    <t>3.1.03-Ordenación de aguas residuales, drenaje y alcantarillado</t>
  </si>
  <si>
    <t>36-RECONSTRUCCIÓN DE LA INFRAESTRUCTURA VIAL URBANA DEL MUNICIPIO GUAYABAL, PROVINCIA AZUA</t>
  </si>
  <si>
    <t>38-RECONSTRUCCIÓN DE LA INFRAESTRUCTURA VIAL URBANA DEL MUNICIPIO LA DESCUBIERTA, PROVINCIA INDEPENDENCIA</t>
  </si>
  <si>
    <t>24-RECONSTRUCCIÓN DE LA INFRAESTRUCTURA VIAL URBANA DEL MUNICIPIO VILLA MONTELLANO, PROVINCIA PUERTO PLATA</t>
  </si>
  <si>
    <t>12-RECONSTRUCCIÓN DE LA INFRAESTRUCTURA VIAL URBANA DEL MUNICIPIO SÁNCHEZ, PROVINCIA SAMANÁ</t>
  </si>
  <si>
    <t>18-RECONSTRUCCIÓN DE LA INFRAESTRUCTURA VIAL URBANA DEL MUNICIPIO VALLEJUELO, PROVINCIA SAN JUAN</t>
  </si>
  <si>
    <t>19-RECONSTRUCCIÓN DE LA INFRAESTRUCTURA VIAL URBANA DEL MUNICIPIO LAS MATAS DE FARFÁN, PROVINCIA SAN JUAN.</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</si>
  <si>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</si>
  <si>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</si>
  <si>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</si>
  <si>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15-RECONSTRUCCIÓN DE LA INFRAESTRUCTURA VIAL URBANA DEL MUNICIPIO EL VALLE, PROVINCIA HATO MAYOR</t>
  </si>
  <si>
    <t>25-REPARACIÓN DEL HOGAR DE ANCIANOS SAN FRANCISCO DE ASÍS, DISTRITO NACIONAL</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</si>
  <si>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</si>
  <si>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</si>
  <si>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</si>
  <si>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38-CONSTRUCCIÓN PASARELA PEATONAL Y OBRAS ANEXAS ALREDEDOR DEL RÍO SALADO, MUNICIPIO LA ROMANA, PROVINCIA LA ROMANA</t>
  </si>
  <si>
    <t>17-RECONSTRUCCIÓN DE LA INFRAESTRUCTURA VIAL URBANA DEL MUNICIPIO LAS MATAS DE SANTA CRUZ, PROVINCIA MONTE CRISTI</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</si>
  <si>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</si>
  <si>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</si>
  <si>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</si>
  <si>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</si>
  <si>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</si>
  <si>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16-RECONSTRUCCIÓN DE LA INFRAESTRUCTURA VIAL URBANA DEL MUNICIPIO DE SABANA LA MAR, PROVINCIA HATO MAYOR</t>
  </si>
  <si>
    <t>42-RECONSTRUCCIÓN CAMINO VECINAL LOS ALGARROBOS-PRINGAMOSALA FUENTEMATA GALLINA-GUACHUPITA-HOYONCITO-EL PUERTO, PROV. HATO MAYOR</t>
  </si>
  <si>
    <t>01-MEJORAMIENTO DE 100,000 VIVIENDAS EN LA REPÚBLICA DOMINICANA</t>
  </si>
  <si>
    <t>51-RECONSTRUCCIÓN AVENIDA ECOLÓGICA HASTA LA CIUDAD JUAN BOSCH, SANTO DOMINGO</t>
  </si>
  <si>
    <t>96-RECONSTRUCCIÓN DE LA INFRAESTRUCTURA VIAL URBANA DEL MUNICIPIO DE LOS ALCARRIZOS, PROVINCIA SANTO DOMINGO</t>
  </si>
  <si>
    <t>02-FORTALECIMIENTO DE LA CRIANZA OVICAPRINA EN LA REGIÓN FRONTERIZA DE LA RD</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</si>
  <si>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</si>
  <si>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</si>
  <si>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</si>
  <si>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</si>
  <si>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</si>
  <si>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</si>
  <si>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</si>
  <si>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</si>
  <si>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</si>
  <si>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</si>
  <si>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70-CONSTRUCCIÓN LA CASA DEL MANÍ, MUNICIPIO EL PINO, PROVINCIA DAJABON</t>
  </si>
  <si>
    <t>42-CONSTRUCCIÓN CAPILLA SABANA REY LA ROMERA, DISTRITO MUNICIPAL EL RANCHITO, MUNICIPIO LA VEGA</t>
  </si>
  <si>
    <t>66-CONSTRUCCIÓN DESTACAMENTO POLICIAL EN LA COMUNIDAD SAN JOSE DE PASTRANA, MUNICIPIO CABRERA, PROVINCIA MARIA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</si>
  <si>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</si>
  <si>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</si>
  <si>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</si>
  <si>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</si>
  <si>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56-RECONSTRUCCIÓN DE LA INFRAESTRUCTURA VIAL URBANA DEL MUNICIPIO VILLA LA MATA, PROVINCIA SANCHEZ RAMIREZ</t>
  </si>
  <si>
    <t>41-REMODELACIÓN PARQUE CENTRAL D.M. AMINA, MUNICIPIO MAO, PROVINCIA VALVERDE</t>
  </si>
  <si>
    <t>46-CONSTRUCCIÓN CAMPO DE BÉISBOL EN EL MUNICIPIO PERALVILLO, PROVINCIA MONTE PLATA.</t>
  </si>
  <si>
    <t>51-CONSTRUCCIÓN CAMPO DE BÉISBOL SABANA DE PAYABO, MUNICIPIO MONTE PLATA, PROVINCIA MONTE PLATA.</t>
  </si>
  <si>
    <t>65-CONSTRUCCIÓN CANCHA DE BALONCESTO MELLA FANÍ, PARAJE LA LUISA PRIETA, MUNICIPIO MONTE PLATA, PROVINCIA MONTE PLATA.</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</si>
  <si>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</si>
  <si>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</si>
  <si>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</si>
  <si>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09-GESTION DE LA PARTE ALTA Y MEDIA DE LA CUENCA DEL RÍO YAQUE DEL NORTE EN LA VERTIENTE NORTE DE LA CORDILLERA CENTRAL.</t>
  </si>
  <si>
    <t>2.1.4-GRATIFICACIONES Y BONIFICACIONES</t>
  </si>
  <si>
    <t>56-CONSTRUCCIÓN DE TERMINAL DE CRUCEROS EN EL PUERTO DEL MUNICIPIO SANTA CRUZ DE BARAHONA, PROVINCIA BARAHONA</t>
  </si>
  <si>
    <t>86-RECONSTRUCCIÓN DEL CENTRO PSICOSOCIAL EMAUS, MUNICIPIO HIGÜEY, PROVINCIA LA ALTAGRACIA</t>
  </si>
  <si>
    <t>87-REHABILITACIÓN DEL CENTRO PSICOSOCIAL MOCA, MUNICIPIO MOCA, PROVINCIA ESPAILLAT</t>
  </si>
  <si>
    <t>18-CONSTRUCCIÓN DE 1 ESTANCIA INFANTIL EN LA PROVINCIA DE MONTE CRISTI</t>
  </si>
  <si>
    <t>57-RECONSTRUCCIÓN DE LAS CALLES DEL CASCO URBANO EN EL MUNICIPIO SAN FELIPE, PROVINCIA PUERTO PLATA.</t>
  </si>
  <si>
    <t>50-REMODELACIÓN PARROQUIA SANTA BARBARA DE SAMANA, PROVINCIA SAMANA</t>
  </si>
  <si>
    <t>61-RECONSTRUCCIÓN DEL CAMINO DE ACCESO A LA PLAYA CALETA, DISTRITO MUNICIPAL CALETA, PROVINCIA LA ROMANA</t>
  </si>
  <si>
    <t>63-RECONSTRUCCIÓN DEL FRENTE MARITIMO EN EL MUNICIPIO DE PEDERNALES, PROVINCIA PEDERNALES.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</si>
  <si>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</si>
  <si>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</si>
  <si>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</si>
  <si>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</si>
  <si>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</si>
  <si>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</si>
  <si>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</si>
  <si>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</si>
  <si>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</si>
  <si>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</si>
  <si>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</si>
  <si>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</si>
  <si>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13-RECONSTRUCCIÓN ENTRADA DE ACCESO A LA PROVINCIA SAMANÁ</t>
  </si>
  <si>
    <t>71-CONSTRUCCIÓN DE 2 ESTANCIAS INFANTILES EN LA PROVINCIA DE PERAVIA (FASE 3)</t>
  </si>
  <si>
    <t>16-CONSTRUCCIÓN DEL EDIFICIO DE PARQUEOS DE LA DIRECCIÓN GENERAL DE IMPUESTOS INTERNOS (DGII), SECTOR GAZCUE, DISTRITO NACIONAL</t>
  </si>
  <si>
    <t>% del PIB</t>
  </si>
  <si>
    <t xml:space="preserve"> </t>
  </si>
  <si>
    <t>72-RECONSTRUCCIÓN DE LA INFRAESTRUCTURA VIAL URBANA DEL MUNICIPIO SANTO DOMINGO NORTE, PROVINCIA SANTO DOMINGO</t>
  </si>
  <si>
    <t>33-RECONSTRUCCIÓN DEL PARQUE NACIONAL SUBMARINO LA CALETA Y SU ENTORNO, DISTRITO MUNICIPAL LA CALETA, PROVINCIA SANTO DOMINGO</t>
  </si>
  <si>
    <t>86-CONSTRUCCIÓN CLUB DEPORTIVO MIL FLORES, MUNICIPIO SANTO DOMINGO ESTE, PROVINCIA SANTO DOMINGO</t>
  </si>
  <si>
    <t>83-RECONSTRUCCIÓN DE LA INFRAESTRUCTURA VIAL URBANA DEL MUNICIPIO BOCA CHICA, PROVINCIA SANTO DOMINGO</t>
  </si>
  <si>
    <t>78-RECONSTRUCCIÓN CLUB DEPORTIVO Y CULTURAL VILLA FARO, MUNICIPIO SANTO DOMINGO ESTE, PROVINCIA SANTO DOMINGO</t>
  </si>
  <si>
    <t>48-CONSTRUCCIÓN CAMPO DE BÉISBOL LAS CAOBAS, SECTOR LAS CAOBAS, MUNICIPIO SANTO DOMINGO OESTE</t>
  </si>
  <si>
    <t>23-REPARACIÓN DE 8 LOTES DE VIVIENDAS EN EL SECTOR INVIVIENDA, MUNICIPIO SANTO DOMINGO ESTE, PROVINCIA SANTO DOMINGO</t>
  </si>
  <si>
    <t>20-REPARACIÓN INSTALACIONES DEPORTIVAS PARQUE MIRADOR DEL ESTE, SANTO DOMINGO ESTE</t>
  </si>
  <si>
    <t>35-RECONSTRUCCIÓN DE LA INFRAESTRUCTURA VIAL URBANA DEL MUNICIPIO SAN JOSE DE OCOA, PROVINCIA SAN JOSE DE OCOA</t>
  </si>
  <si>
    <t>34-RECONSTRUCCIÓN DE LA INFRAESTRUCTURA VIAL URBANA DEL MUNICIPIO VILLA LOS ALMÁCIGOS, PROVINCIA SANTIAGO RODRÍGUEZ</t>
  </si>
  <si>
    <t>02-CONSTRUCCIÓN DE 2,000 VIVIENDAS EN EL DISTRITO MUNICIPAL HATO DEL YAQUE, PROVINCIA SANTIAGO</t>
  </si>
  <si>
    <t>33-RECONSTRUCCIÓN DE LA INFRAESTRUCTURA VIAL URBANA DEL MUNICIPIO SABANA IGLESIA, PROVINCIA SANTIAGO</t>
  </si>
  <si>
    <t>30-RECONSTRUCCIÓN DE LA INFRAESTRUCTURA VIAL URBANA DEL MUNICIPIO LICEY AL MEDIO, PROVINCIA SANTIAGO</t>
  </si>
  <si>
    <t>29-RECONSTRUCCIÓN DE LA INFRAESTRUCTURA VIAL URBANA DEL MUNICIPIO BISONÓ, PROVINCIA SANTIAGO</t>
  </si>
  <si>
    <t>13-RESTAURACIÓN CASA DE ARTE DEL CENTRO HISTORICO DE SANTIAGO DE LOS CABALLEROS, PROVINCIA SANTIAGO</t>
  </si>
  <si>
    <t>35-HABILITACIÓN ESTACION DEPURADORA AGUAS RESIDUALES JUAN DOLIO, MUNICIPIO GUAYACANES, PROVINCIA DE SAN PEDRO DE MACORIS</t>
  </si>
  <si>
    <t>52-CONSTRUCCIÓN CANCHA DE BALONCESTO EL TOCONAL, MUNICIPIO SAN PEDRO DE MACORÍS</t>
  </si>
  <si>
    <t>23-CONSTRUCCIÓN DE 4 ESTANCIAS INFANTILES EN LA PROVINCIA DE SAN PEDRO DE MACORIS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</si>
  <si>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</si>
  <si>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</si>
  <si>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</si>
  <si>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37-AMPLIACIÓN DEL PLANTEL EDUCATIVO PARA INICIAL PROF. LINADO FULCAR FULCAR,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</si>
  <si>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</si>
  <si>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</si>
  <si>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</si>
  <si>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</si>
  <si>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</si>
  <si>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</si>
  <si>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</si>
  <si>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60-RECONSTRUCCIÓN DE LA INFRAESTRUCTURA VIAL URBANA DEL MUNICIPIO SABANA GRANDE DE PALENQUE, PROVINCIA SAN CRISTÓBAL.</t>
  </si>
  <si>
    <t>05-RECONSTRUCCIÓN DE PLAZA DE VENDEDORES EN EL PUEBLO LOS PESCADORES, MUNICIPIO LAS TERRENAS, PROVINCIA SAMANA</t>
  </si>
  <si>
    <t>66-RECONSTRUCCIÓN VÍA DE ACCESO A PLAYA TECO, DISTRITO MUNICIPAL MAIMÓN, PROVINCIA PUERTO PLATA</t>
  </si>
  <si>
    <t>50-RECONSTRUCCIÓN DE LA INFRAESTRUCTURA VIAL URBANA DEL MUNICIPIO ALTAMIRA, PROVINCIA PUERTO PLATA</t>
  </si>
  <si>
    <t>32-RECONSTRUCCIÓN DE LA INFRAESTRUCTURA VIAL URBANA DEL MUNICIPIO DE CABRERA, PROVINCIA MARÍA TRINIDAD SÁNCHEZ</t>
  </si>
  <si>
    <t>68-CONSTRUCCIÓN DESTACAMENTO POLICIAL EN EL COPEYITO, MUNICIPIO RIO SAN JUAN, PROVINCIA MARIA TRINIDAD SANCHEZ</t>
  </si>
  <si>
    <t>46-RECONSTRUCCIÓN DEL CAMINO DE ACCESO AL SALTO DE AGUAS BLANCAS, MUNICIPIO CONSTANZA, PROVINCIA LA VEGA.</t>
  </si>
  <si>
    <t>28-CONSTRUCCIÓN DE ESTACIONAMIENTO VEHICULAR PARA VISITANTES DE PLAYA BAYAHIBE, PROVINCIA LA ALTAGRACIA</t>
  </si>
  <si>
    <t>12-CONSTRUCCIÓN DEL PALACIO MUNICIPAL DE SAN RAFAEL DEL YUMA, PROVINCIA LA ALTAGRACIA</t>
  </si>
  <si>
    <t>25-RECONSTRUCCIÓN DE LA INFRAESTRUCTURA VIAL URBANA DEL MUNICIPIO GASPAR HERNANDEZ, PROVINCIA ESPAILLAT</t>
  </si>
  <si>
    <t>37-RECONSTRUCCIÓN DEL MUELLE TURISTICO DE MICHES, MUNICIPIO MICHES, PROVINCIA EL SEIBO.</t>
  </si>
  <si>
    <t>11-RECONSTRUCCIÓN DE LA INFRAESTRUCTURA VIAL URBANA DEL MUNICIPIO LOMA DE CABRERA, PROVINCIA DAJABÓN</t>
  </si>
  <si>
    <t>34-AMPLIACIÓN DEL PLANTEL EDUCATIVO PARA INICIAL PROF. RAFAEL ENRÍQUEZ MARRERO MATOS, MUNICIPIO VICENTE NOBLE, PROVINCIA BARAHONA.</t>
  </si>
  <si>
    <t>33-AMPLIACIÓN DEL PLANTEL EDUCATIVO PARA INICIAL LAS SALINAS, MUNICIPIO LAS SALINAS, PROVINCIA BARAHONA.</t>
  </si>
  <si>
    <t>04-RECONSTRUCCIÓN DE LA INFRAESTRUCTURA VIAL URBANA DEL MUNICIPIO LA CIENAGA, PROVINCIA BARAHONA</t>
  </si>
  <si>
    <t>05-RECONSTRUCCIÓN DE LA INFRAESTRUCTURA VIAL URBANA DEL MUNICIPIO DE VILLA JARAGUA, PROVINCIA BAHORUCO</t>
  </si>
  <si>
    <t>45-CONSTRUCCIÓN CENTRO UNIVERSITARIO REGIONAL UASD AZUA, PROVINCIA AZUA</t>
  </si>
  <si>
    <t>11-AMPLIACIÓN DEL PLANTEL EDUCATIVO PARA INICIAL MARÍA DEL CARMEN GERARDO, MUNICIPIO LAS YAYAS DE VIAJAMA, PROVINCIA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</si>
  <si>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</si>
  <si>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</si>
  <si>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</si>
  <si>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</si>
  <si>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31-REMODELACIÓN DE LAS OFICINAS DE LA CÁMARA DE CUENTAS DE LA REPÚBLICA DOMINICANA, DISTRITO NACIONAL.</t>
  </si>
  <si>
    <t>15-Remodelación Estadio Olímpico Félix Sánchez, Distrito Nacional</t>
  </si>
  <si>
    <t>10-REMODELACIÓN DE LA CINEMATECA DOMINICANA, PLAZA DE LA CULTURA JUAN PABLO DUARTE, DISTRITO NACIONAL</t>
  </si>
  <si>
    <t>05-AMPLIACIÓN DE LA CAPACIDAD DE TRANSPORTE DE LA LÍNEA 2 DEL METRO DE SANTO DOMINGO</t>
  </si>
  <si>
    <t>17-REPARACIÓN DE INSTALACIONES DEPORTIVAS DEL CENTRO OLÍMPICO JUAN PABLO DUARTE,DISTRITO NACIONAL.</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</si>
  <si>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</si>
  <si>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</si>
  <si>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</si>
  <si>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</si>
  <si>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</si>
  <si>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</si>
  <si>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</si>
  <si>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</si>
  <si>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</si>
  <si>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</si>
  <si>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</si>
  <si>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</si>
  <si>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</si>
  <si>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</si>
  <si>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</si>
  <si>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</si>
  <si>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</si>
  <si>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</si>
  <si>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</si>
  <si>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</si>
  <si>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</si>
  <si>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</si>
  <si>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19-REPARACIÓN DE 12 INSTALACIONES DEPORTIVAS DEL CENTRO OLÍMPICO JUAN PABLO DUARTE, DISTRITO NACIONAL</t>
  </si>
  <si>
    <t>40-RECONSTRUCCIÓN CAMINO VECINAL AGUAS AMARGAS - EL JOBO - LA BASTIDA , AZUA</t>
  </si>
  <si>
    <t>99-REMODELACIÓN CLUB RECREATIVO Y CULTURAL VILLA XARAGUA, MUNICIPIO VILLA JARAGUA, PROVINCIA BAHORUCO</t>
  </si>
  <si>
    <t>01-CONSTRUCCIÓN DE 1 ESTANCIA INFANTIL EN LA PROVINCIA DE DAJABON</t>
  </si>
  <si>
    <t>08-RECONSTRUCCIÓN CLUB DEPORTIVO Y CULTURAL GINANDIANA, MUNICIPIO EL SEIBO, PROVINCIA EL SEIBO</t>
  </si>
  <si>
    <t>03-REMODELACIÓN CLUB DEPORTIVO Y CULTURAL SAN MARTÍN DE PORRES, SECTOR PAPAGAYO, MUNICIPIO LA ROMANA, PROVINCIA LA ROMANA</t>
  </si>
  <si>
    <t>04-REMODELACIÓN CLUB ATLETICO Y CULTURAL HUGO KUNHARDT, BARRIO INVI, MUNICIPIO PUERTO PLATA, PROVINCIA PUERTO PLATA</t>
  </si>
  <si>
    <t>69-CONSTRUCCIÓN DE 1 ESTANCIAS INFANTILES EN LA PROVINCIA DE PUERTO PLATA (FASE 3)</t>
  </si>
  <si>
    <t>10-RECONSTRUCCIÓN DEL CAMINO VECINAL MONTELLANO-LOS LIRIOS-LOS ARACENA-LOS ABANICOS, SALCEDO , PROVINCIA HERMANAS MIRABAL</t>
  </si>
  <si>
    <t>36-AMPLIACIÓN DEL PLANTEL EDUCATIVO PARA INICIAL PROF. MANUEL DE JESÚS BOCIO, MUNICIPIO EL CERCADO, PROVINCIA SAN JUAN.</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</si>
  <si>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</si>
  <si>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</si>
  <si>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89-CONSTRUCCIÓN SEDE DE LA JUNTA DEL DISTRITO MUNICIPAL SANTIAGO OESTE, PROVINCIA SANTIAGO</t>
  </si>
  <si>
    <t>12-CONSTRUCCIÓN DE RELLENO SANITARIO EN EL MUNICIPIO BONAO, PROVINCIA MONSEÑOR NOUEL</t>
  </si>
  <si>
    <t>02-REMODELACIÓN CLUB DEPORTIVO Y CULTURAL RAMÓN MATÍAS MELLA, MUNICIPIO SANTO DOMINGO ESTE, PROVINCIA SANTO DOMINGO</t>
  </si>
  <si>
    <t>05-REMODELACIÓN CLUB DEPORTIVO Y CULTURAL LOS MINA, MUNICIPIO SANTO DOMINGO ESTE, PROVINCIA SANTO DOMINGO</t>
  </si>
  <si>
    <t xml:space="preserve">Incidencia positiva </t>
  </si>
  <si>
    <t>Incidencia negativa</t>
  </si>
  <si>
    <t>Ley núm. 99-25</t>
  </si>
  <si>
    <t>MINISTERIO DE HACIENDA Y ECONOMÍA</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</si>
  <si>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</si>
  <si>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</si>
  <si>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</si>
  <si>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</si>
  <si>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</si>
  <si>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</si>
  <si>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</si>
  <si>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</si>
  <si>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</si>
  <si>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</si>
  <si>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</si>
  <si>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</si>
  <si>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09-RECONSTRUCCIÓN CANCHA CLUB DEPORTIVO RAFAEL PAULINO, CRISTO REY, DISTRITO NACIONAL</t>
  </si>
  <si>
    <t>12-RECONSTRUCCIÓN CANCHA CLUB DEPORTIVO LOS GLADIADORES, SECTOR GUACHUPITA, DISTRITO NACIONAL.</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</si>
  <si>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</si>
  <si>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</si>
  <si>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</si>
  <si>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</si>
  <si>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</si>
  <si>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</si>
  <si>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52-RECONSTRUCCIÓN CALLES COLÓN, EUGENIO MARÍA DE HOSTOS Y CALLEJÓN DE REGINA, CIUDAD COLONIAL, DISTRITO NACIONAL.</t>
  </si>
  <si>
    <t>67-RESTAURACIÓN EDIFICIO DE LA DIRECCIÓN NACIONAL DE PATRIMONIO MONUMENTAL (DNPM), CIUDAD COLONIAL, DISTRITO NACIONAL</t>
  </si>
  <si>
    <t>74-CONSTRUCCIÓN DE 1 ESTANCIAS INFANTILES EN LA PROVINCIA DE BAHORUCO (FASE 3)</t>
  </si>
  <si>
    <t>02-RECONSTRUCCIÓN FORTALEZA BELLER ERD, MUNICIPIO DAJABON, PROVINCIA DAJABON</t>
  </si>
  <si>
    <t>05-CONSTRUCCIÓN DE 4 ESTANCIAS INFANTILES EN LA PROVINCIA DUARTE</t>
  </si>
  <si>
    <t>79-CONSTRUCCIÓN DE 1 ESTANCIAS INFANTILES EN LA PROVINCIA DE DUARTE (FASE 3)</t>
  </si>
  <si>
    <t>01-RECONSTRUCCIÓN DEL CAMINO VECINAL LOS LANOS - EL NARANJO, MUNICIPIO CASTILLO, PROVINCIA DUARTE</t>
  </si>
  <si>
    <t>02-AMPLIACIÓN DEL PLANTEL EDUCATIVO PARA INICIAL ANDRÉS TOLENTINO TOLENTINO, MUNICIPIO COMENDADOR, PROVINCIA ELÍAS PIÑA.</t>
  </si>
  <si>
    <t>57-AMPLIACIÓN DEL PLANTEL EDUCATIVO PARA INICIAL MARÍA TRINIDAD SÁNCHEZ, MUNICIPIO JUAN SANTIAGO, PROVINCIA ELÍAS PIÑA.</t>
  </si>
  <si>
    <t>22-AMPLIACIÓN DEL PLANTEL EDUCATIVO PARA INICIAL LA MINA, MUNICIPIO MICHES, PROVINCIA EL SEIBO.</t>
  </si>
  <si>
    <t>27-AMPLIACIÓN DEL PLANTEL EDUCATIVO PARA INICIAL FELICIA ESPINO BURGOS, MUNICIPIO MICHES, PROVINCIA EL SEIBO.</t>
  </si>
  <si>
    <t>15-AMPLIACIÓN DEL PLANTEL EDUCATIVO PARA INICIAL PEDRO LIVIO CEDEÑO, MUNICIPIO HIGÜEY, PROVINCIA LA ALTAGRACIA.</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</si>
  <si>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</si>
  <si>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</si>
  <si>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</si>
  <si>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</si>
  <si>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16-CONSTRUCCIÓN INSTALACIONES PARA EL CUERPO ESPECIALIZADO DE MITIGACION A EMERGENCIAS Y DESASTRES, CEMED - CENTRO DE MITIGACION CONSTANZA, PROVINCIA LA VEGA</t>
  </si>
  <si>
    <t>29-REHABILITACIÓN PISTA DE ATLETISMO, COMPLEJO DEPORTIVO DE LA VEGA, PROVINCIA LA VEGA</t>
  </si>
  <si>
    <t>70-RECONSTRUCCIÓN VIA DE ACCESO A JUMUNUCO TRAMO CALLE SABINA-ESCUELA COMPADRE PASCUAL, MUNICIPIO JARABACOA, PROVINCIA LA VEGA.</t>
  </si>
  <si>
    <t>69-RECONSTRUCCIÓN PLAZA DE VENDEDORES PLAYA MINO, MUNICIPIO RIO SAN JUAN, PROVINCIA MARIA TRINIDAD SANCHEZ</t>
  </si>
  <si>
    <t>68-CONSTRUCCIÓN DE INFRAESTRUCTURAS RECREATIVAS EN FRENTE MARÍTIMO DE PLAYA LINDA, MUNICIPIO NIZAO, PROVINCIA PERAVIA.</t>
  </si>
  <si>
    <t>10-REMODELACIÓN CLUB DEPORTIVO GUSTAVO BEHALL, CENTRO HISTORICO DE PUERTO PLATA, MUNICIPIO PUERTO PLATA</t>
  </si>
  <si>
    <t>20-CONSTRUCCIÓN 4 ESTANCIAS INFANTILES EN LA PROVINCIA DE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</si>
  <si>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</si>
  <si>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</si>
  <si>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</si>
  <si>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71-CONSTRUCCIÓN PLAZA DE VENDEDORES PLAYA TECO, DISTRITO MUNICIPAL MAIMÓN, PROVINCIA PUERTO PLATA</t>
  </si>
  <si>
    <t>09-CONSTRUCCIÓN DE 1 ESTANCIA INFANTIL EN LA PROVINCIA HERMANAS MIRABAL</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</si>
  <si>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</si>
  <si>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</si>
  <si>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</si>
  <si>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</si>
  <si>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</si>
  <si>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64-AMPLIACIÓN DEL PLANTEL EDUCATIVO PARA INICIAL SAN ANTONIO, MUNICIPIO SAN CRISTÓBAL, PROVINCIA SAN CRISTÓBAL.</t>
  </si>
  <si>
    <t>13-CONSTRUCCIÓN PLAZA DE VENDEDORES PLAYA PALENQUE, MUNICIPIO SABANA GRANDE DE PALENQUE, PROVINCIA SAN CRISTOBAL.</t>
  </si>
  <si>
    <t>39-RECONSTRUCCIÓN MALECON PLAYA GRINGO,MUNICIPIO HAINA, PROVINCIA SAN CRISTOBAL</t>
  </si>
  <si>
    <t>73-REMODELACIÓN INSTITUTO DE FORMACIÓN TURÍSTICA DEL CARIBE (IFTC), MUNICIPIO SAN CRISTÓBAL, PROVINCIA SAN CRISTÓBAL.</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</si>
  <si>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</si>
  <si>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</si>
  <si>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</si>
  <si>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</si>
  <si>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32-CONSTRUCCIÓN 1 ESTANCIA INFANTIL EN LA PROVINCIA DE SANCHEZ RAMIREZ</t>
  </si>
  <si>
    <t>82-CONSTRUCCIÓN DE 1 ESTANCIAS INFANTILES EN LA PROVINCIA DE MOSEÑOR NOUEL (FASE 3)</t>
  </si>
  <si>
    <t>28-REHABILITACIÓN CENTRO CONANI BOYA, DISTRITO MUNICIPAL DE BOYÁ, PROVINCIA MONTE PLATA</t>
  </si>
  <si>
    <t>37-RECONSTRUCCIÓN CARRETERA LA LUISA- PORTILLO, PROVINCIA MONTE PLATA</t>
  </si>
  <si>
    <t>58-CONSTRUCCIÓN VERJA PERIMETRAL DEL SANTUARIO NACIONAL SANTO CRISTO DE LOS MILAGROS, MUNICIPIO DE BAYAGUANA, PROVINCIA MONTE PLATA</t>
  </si>
  <si>
    <t>79-REMODELACIÓN DE LA PLAZA DE MUNICIPALIDAD DE MONTE PLATA, PROVINCIA DE MONTE PLATA</t>
  </si>
  <si>
    <t>12-CONSTRUCCIÓN DE 1 ESTANCIA INFANTIL EN LA PROVINCIA DE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</si>
  <si>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</si>
  <si>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</si>
  <si>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</si>
  <si>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</si>
  <si>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</si>
  <si>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</si>
  <si>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</si>
  <si>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</si>
  <si>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12-CONSTRUCCIÓN VERJA PERIMETRAL Y DEPÓSITOS DE MATERIAL RESERVADO EN LA INTENDENCIA DE MATERIAL BÉLICO DE LAS FFAA, MUNICIPIO PEDRO BRAND</t>
  </si>
  <si>
    <t>13-CONSTRUCCIÓN CENTRO DE MANTENIMIENTO Y OPERACIONES LOGÍSTICAS PARA EQUIPOS PESADOS DE ECO5RD EN LOS ALCARRIZOS, PROVINCIA SANTO DOMINGO</t>
  </si>
  <si>
    <t>14-RECONSTRUCCIÓN CANCHA CLUB DEPORTIVO Y CULTURAL ITALIA, SECTOR VILLA FARO, MUNICIPIO SANTO DOMINGO ESTE.</t>
  </si>
  <si>
    <t>22-RECONSTRUCCIÓN CANCHA CLUB DEPORTIVO Y CULTURAL EL PENSADOR, BARRIO EL PENSADOR, SECTOR VILLA DUARTE, MUNICIPIO SANTO DOMINGO ESTE.</t>
  </si>
  <si>
    <t>27-CONSTRUCCIÓN INFRAESTRUCTURA DEPORTIVA PARA BEISBOL SANTO DOMINGO OESTE, PROVINCIA SANTO DOMINGO</t>
  </si>
  <si>
    <t>30-RECONSTRUCCIÓN CANCHA CLUB DEPORTIVO Y CULTURAL LA UREÑA, MUNICIPIO SANTO DOMINGO ESTE, PROVINCIA SANTO DOMINGO</t>
  </si>
  <si>
    <t>31-CONSTRUCCIÓN DE 18 ESTANCIAS INFANTILES EN LA PROVINCIA SANTO DOMINGO</t>
  </si>
  <si>
    <t>78-RECONSTRUCCIÓN DE TRES PARQUES RECREATIVOS EN EL POLIGONO CENTRAL DEL MUNICIPIO DE BOCA CHICA, PROVINCIA SANTO DOMINGO".</t>
  </si>
  <si>
    <t>01-DIAGNOSTICO PARA LA GESTIÓN COSTERA SOSTENIBLE EN 25 PLAYAS PRIORIZADAS DE LA REPUBLICA DOMINICANA</t>
  </si>
  <si>
    <t>03-MEJORAMIENTO DE LA EFICIENCIA ENERGÉTICA GUBERNAMENTAL EN REPÚBLICA DOMINICANA</t>
  </si>
  <si>
    <t>Cifras preliminares</t>
  </si>
  <si>
    <t>Ingresos y fuentes financieras: Dirección General de Política y Legislación Tributaria, Ministerio de Hacienda y Economía</t>
  </si>
  <si>
    <t>Devengado</t>
  </si>
  <si>
    <t>% Devengado</t>
  </si>
  <si>
    <t>4 = (2/PIB)</t>
  </si>
  <si>
    <t>3= 2/1</t>
  </si>
  <si>
    <t>En RD$</t>
  </si>
  <si>
    <t>Tabla dinámica</t>
  </si>
  <si>
    <t>20-REMODELACIÓN DESTACAMENTO MILITAR SANTIAGO DE LA CRUZ, MUNICIPIO LOMA DE CABRERA, PROVINCIA DAJABÓN</t>
  </si>
  <si>
    <t>27-REMODELACIÓN PUESTO DE CHEQUEO MILITAR LA PEÑITA ERD, DISTRITO MUNICIPAL CAPOTILLO, MUNICIPIO LOMA DE CABRERA, PROVINCIA DAJABÓN</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</si>
  <si>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</si>
  <si>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</si>
  <si>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</si>
  <si>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</si>
  <si>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</si>
  <si>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</si>
  <si>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15-REMODELACIÓN DESTACAMENTO MILITAR PUERTO ESCONDIDO, ERD, D.M. DE PUERTO ESCONDIDO, PROVINCIA INDEPENDENCIA</t>
  </si>
  <si>
    <t>29-CONSTRUCCIÓN PUESTO MILITAR LA FLORIDA, MUNICIPIO DUVERGÉ, PROVINCIA INDEPENDENCIA</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</si>
  <si>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</si>
  <si>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</si>
  <si>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</si>
  <si>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</si>
  <si>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17-REMODELACIÓN DESTACAMENTO MILITAR VILLA BISONO, ERD, MUNICIPIO BISONO,PROVINCIA SANTIAGO</t>
  </si>
  <si>
    <t>22-CONSTRUCCIÓN DESTACAMENTO MILITAR LA BARRANQUITA, ERD, MUNICIPIO SANTIAGO, PROVINCIA SANTIAGO</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</si>
  <si>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</si>
  <si>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</si>
  <si>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</si>
  <si>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2.9.5-GASTOS DE INTERESES, RECARGOS MULTAS Y SANCIONES DE IMPUESTOS Y CONTRIBUCIONES SOCIALES</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</si>
  <si>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</si>
  <si>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</si>
  <si>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</si>
  <si>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</si>
  <si>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</si>
  <si>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</si>
  <si>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</si>
  <si>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</si>
  <si>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</si>
  <si>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62-CONSTRUCCIÓN PUENTE VEHICULAR TIPO TABLERO LAS LILAS, SECTOR RIVERA DEL OZAMA, MUNICIPIO SANTO DOMINGO ESTE</t>
  </si>
  <si>
    <t>0406 - OFICINA NACIONAL DE DEFENSA PÚBLICA</t>
  </si>
  <si>
    <t>46-RECONSTRUCCIÓN CANCHA MUNICIPIO LAS YAYAS DE VIAJAMA, PROVINCIA AZUA</t>
  </si>
  <si>
    <t>47-RECONSTRUCCIÓN CANCHA MUNICIPIO TABARA ARRIBA, PROVINCIA AZUA</t>
  </si>
  <si>
    <t>48-RECONSTRUCCIÓN CANCHA MUNICIPIO PADRE LAS CASAS, PROVINCIA AZUA.</t>
  </si>
  <si>
    <t>58-RECONSTRUCCIÓN CANCHA MUNICIPIO PUEBLO VIEJO, PROVINCIA AZUA</t>
  </si>
  <si>
    <t>62-RECONSTRUCCIÓN CANCHA MUNICIPAL GUAYABAL, MUNICIPIO GUAYABAL PROVINCIA AZUA</t>
  </si>
  <si>
    <t>85-CONSTRUCCIÓN DE PARADORES FOTOGRÁFICOS: LAS CIÉNEGAS, EL NUEVO CURRO, LAS CLAVELLINAS Y GUAYABAL, PROVINCIA AZUA.</t>
  </si>
  <si>
    <t>45-RECONSTRUCCIÓN CANCHA MUNICIPAL LOS RÍOS, MUNICIPIO LOS RÍOS, PROVINCIA BAHORUCO</t>
  </si>
  <si>
    <t>86-MEJORAMIENTO ENTORNO DEL BALNEARIO LAS MARIAS, MUNICIPIO DE NEYBA, PROVINCIA BAHORUCO.</t>
  </si>
  <si>
    <t>43-RECONSTRUCCIÓN CANCHA MUNICIPIO JAQUIMEYES, PROVINCIA BARAHONA</t>
  </si>
  <si>
    <t>44-RECONSTRUCCIÓN CANCHA MUNICIPAL EL PEÑON, PROVINCIA BARAHONA</t>
  </si>
  <si>
    <t>54-RECONSTRUCCIÓN CANCHA MUNICIPAL DE FUNDACION, PROVINCIA BARAHONA</t>
  </si>
  <si>
    <t>82-CONSTRUCCIÓN BOULEVARD TURÍSTICO MUNICIPIOS EL PEÑON Y FUNDACIÓN, PROVINCIA DE BARAHONA.</t>
  </si>
  <si>
    <t>41-RECONSTRUCCIÓN CANCHA MUNICIPIO EL PINO, PROVINCIA DAJABON</t>
  </si>
  <si>
    <t>50-RECONSTRUCCIÓN CANCHA MUNICIPAL EUGENIO MARIA DE HOSTOS, PROVINCIA DUARTE</t>
  </si>
  <si>
    <t>51-RECONSTRUCCIÓN CANCHA MUNICIPAL DE JUAN SANTIAGO, PROVINCIA ELIAS PIÑA</t>
  </si>
  <si>
    <t>53-RECONSTRUCCIÓN CANCHA MUNICIPAL DE PEDRO SANTANA, PROVINCIA ELIAS PIÑA</t>
  </si>
  <si>
    <t>77-CONSTRUCCIÓN DE 1 ESTANCIA INFANTIL EN LA PROVINCIA DE ELÍAS PIÑA (FASE 3)</t>
  </si>
  <si>
    <t>24-AMPLIACIÓN DEL PLANTEL EDUCATIVO PARA INICIAL JUAN SÁNCHEZ RAMÍREZ, MUNICIPIO EL SEIBO, PROVINCIA EL SEIBO.</t>
  </si>
  <si>
    <t>56-RECONSTRUCCIÓN CANCHA MUNICIPAL VERAGUA, D.M. VERAGUA, PROVINCIA ESPAILLAT</t>
  </si>
  <si>
    <t>59-RECONSTRUCCIÓN CANCHA MUNICIPAL SAN VÍCTOR, PROVINCIA ESPAILLAT</t>
  </si>
  <si>
    <t>55-RECONSTRUCCIÓN CANCHA MUNICIPAL LA DESCUBIERTA, MUNICIPIO LA DESCUBIERTA, PROVINCIA INDEPENDENCIA</t>
  </si>
  <si>
    <t>61-RECONSTRUCCIÓN CANCHA MUNICIPAL CRISTÓBAL, MUNICIPIO CRISTÓBAL, PROVINCIA INDEPENDENCIA</t>
  </si>
  <si>
    <t>81-RECONSTRUCCIÓN DEL CAMINO DE ACCESO A PLAYA UVERO ALTO DESDE EL DISTRITO MUNICIPAL LAS LAGUNAS DE NISIBON, PROVINCIA LA ALTAGRACIA</t>
  </si>
  <si>
    <t>52-RECONSTRUCCIÓN TECHADO CANCHA MUNICIPAL DE VILLA HERMOSA, PROVINCIA LA ROMANA</t>
  </si>
  <si>
    <t>48-CONSTRUCCIÓN DE MUELLE MARITIMO EN EL DISTRITO MUNICIPAL CALETA, PROVINCIA LA ROMANA</t>
  </si>
  <si>
    <t>74-RECONSTRUCCIÓN DEL PARQUE ANACAONA, MUNICIPIO DE CONSTANZA, PROVINCIA LA VEGA</t>
  </si>
  <si>
    <t>65-CONSTRUCCIÓN DE 1 ESTANCIAS INFANTILES EN LA PROVINCIA DE MARIA TRINIDAD SÁNCHEZ (FASE 3)</t>
  </si>
  <si>
    <t>49-RECONSTRUCCIÓN CANCHA MUNICIPIO MATANZAS, PROVINCIA PERAVIA</t>
  </si>
  <si>
    <t>01-RECONSTRUCCIÓN CANCHA DEPORTIVA CLUB MIRAMAR, SECTOR LOS 
COCOS MUNICIPIO SAN FELIPE PUERTO PLATA</t>
  </si>
  <si>
    <t>84-RECONSTRUCCIÓN DE PARQUE PLAZA DE LOS MARTIRES (LOS PALITOS), MUNICIPIO DE SALCEDO, PROVINCIA HERMANAS MIRABAL.</t>
  </si>
  <si>
    <t>83-CONSTRUCCIÓN DESTACAMENTO POLITUR EL LIMÓN, DISTRITO MUNICIPAL EL LIMÓN, PROVINCIA SAMANÁ.</t>
  </si>
  <si>
    <t>57-RECONSTRUCCIÓN CANCHA MUNICIPAL LOS CACAOS, MUNICIPIO LOS CACAOS, PROVINCIA SAN CRISTÓBAL</t>
  </si>
  <si>
    <t>78-AMPLIACIÓN DEL PLANTEL EDUCATIVO PARA INICIAL LOS PANCHOS, MUNICIPIO YAGUATE, PROVINCIA SAN CRISTÓBAL.</t>
  </si>
  <si>
    <t>25-AMPLIACIÓN DEL PLANTEL EDUCATIVO PARA INICIAL DOÑA LAURA VICINI VIUDA BARLETTA, MUNICIPIO GUAYACANES, PROVINCIA SAN PEDRO DE MACORÍS.</t>
  </si>
  <si>
    <t>40-REPARACIÓN DEL PABELLÓN DE LUCHA OLÍMPICA Y KARATE EN EL COMPLEJO DEPORTIVO DE SAN PEDRO DE MACORÍS</t>
  </si>
  <si>
    <t>80-MEJORAMIENTO ENTORNO DE LA PLAYA EL FARO, MUNICIPIO SAN PEDRO, PROVINCIA SAN PEDRO DE MACORIS.</t>
  </si>
  <si>
    <t>15-CONSTRUCCIÓN DE ESTACIÒN DE TRANSFERENCIA DE RESIDUOS SÒLIDOS PARA LOS DISTRITOS MUNICIPALES HATO DEL YAQUE Y LA CANELA ,PROVINCIA SANTIAGO</t>
  </si>
  <si>
    <t>39-REPARACIÓN DE ACERAS, CONTENES Y CAMINERIAS DEL COMPLEJO DEPORTIVO LA BARRANQUITA, SANTIAGO DE LOS CABALLEROS</t>
  </si>
  <si>
    <t>42-RECONSTRUCCIÓN CANCHA MUNICIPIO EL PUÑAL, PROVINCIA 
SANTIAGO</t>
  </si>
  <si>
    <t>63-RECONSTRUCCIÓN CANCHA DEPORTIVA LA JOYA, MUNICIPIO SABANA IGLESIA, PROVINCIA SANTIAGO</t>
  </si>
  <si>
    <t>05-REMODELACIÓN INFRAESTRUCTURAS DEL 1ER ESCUADRÓN DE CABALLERÍA AÉREA, ERD, SECCIÓN EL HIGUERO, MUNICIPIO SANTO DOMINGO NORTE, PROVINCIA SANTO DOMINGO</t>
  </si>
  <si>
    <t>60-RECONSTRUCCIÓN CANCHA DEPORTIVA GUANUMA, MUNICIPIO SANTO DOMINGO NORTE, PROVINCIA SANTO DOMINGO</t>
  </si>
  <si>
    <t>14-CONSTRUCCIÓN DE ESTACIÒN DE TRANSFERENCIA DE RESIDUOS SOLIDOS EN EL MUNICIPIO DE MAO, PROVINCIA VALVERDE.</t>
  </si>
  <si>
    <t>11-REHABILITACIÓN DEL EDIFICIO DE OFICINAS INSTITUCIONALES DEL MINISTERIO DE EDUCACIÓN (MINERD), SECTOR GAZCUE, DISTRITO NACIONAL.</t>
  </si>
  <si>
    <t>88-RESTAURACIÓN DEL PALACIO DE BORGELLA Y MUSEO DE LA CATEDRAL, CIUDAD COLONIAL, DISTRITO NACIONAL".</t>
  </si>
  <si>
    <t>87-CONSTRUCCIÓN DE LAS INFRAESTRUCTURAS DE SERVICIO DE LA PLAYA MONTE RIO, PROVINCIA DE AZUA</t>
  </si>
  <si>
    <t xml:space="preserve">Pres. Inicial  </t>
  </si>
  <si>
    <t>0202-MINISTERIO DE INTERIOR Y POLICÍA</t>
  </si>
  <si>
    <t>2.5.2-TRANSFERENCIAS DE CAPITAL AL GOBIERNO GENERAL NACIONAL</t>
  </si>
  <si>
    <t>2.5.4-TRANSFERENCIAS DE CAPITAL A EMPRESAS PÚBLICAS NO FINANCIERAS</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</si>
  <si>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</si>
  <si>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</si>
  <si>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</si>
  <si>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08-CONSTRUCCIÓN PUENTE  SOBRE EL RIO TABARA ARRIBA, PROVINCIA AZUA</t>
  </si>
  <si>
    <t>08-RECONSTRUCCIÓN CANCHA  CLUB DEPORTIVO 30 DE MAYO, DISTRITO NACIONAL</t>
  </si>
  <si>
    <t>10-RECONSTRUCCIÓN CANCHA CLUB  DEPORTIVO NUEVO HORIZONTE, ARROYO HONDO II, DISTRITO NACIONAL.</t>
  </si>
  <si>
    <t>11-RECONSTRUCCIÓN  CANCHA CLUB DEPORTIVO GENERAL ANTONIO DUVERGE, SECTOR HONDURAS, DISTRITO NACIONAL.</t>
  </si>
  <si>
    <t>14-REHABILITACIÓN EDIFICIOS DE VIVIENDAS LOS NOVA, SAN CRISTÓBAL   PROVINCIA SAN CRISTÓBAL</t>
  </si>
  <si>
    <t>16-RECONSTRUCCIÓN CANCHA CLUB DEPORTIVO Y CULTURAL MATRISA, URB. MARIA TRINIDAD SANCHEZ, LOS MINA,  MUNICIPO SANTO DOMINGO ESTE</t>
  </si>
  <si>
    <t>34-REPARACIÓN HOSPITAL DOCENTE PADRE BILLINI, DISTRITO NACIONAL,  PROV SANTO DOMINGO, REPÚBLICA DOMINICANA</t>
  </si>
  <si>
    <t>41-REMODELACIÓN DE LAS OFICINAS DEL  MINISTERIO DE LA VIVIENDA, HÁBITAT Y EDIFICACIONES, DISTRITO NACIONAL</t>
  </si>
  <si>
    <t>74-REMODELACIÓN  DE EDIFICIO SEDE CENTRAL DEL MINISTERIO DE OBRAS, PÚBLICAS Y COMUNICACIONES (MOPC), DISTRITO NACIONAL</t>
  </si>
  <si>
    <t>81-CONSTRUCCIÓN DE 1 ESTANCIA INFANTIL EN LA PROVINCIA DE INDEPENDENCIA  (FASE 3)</t>
  </si>
  <si>
    <t>44-CONSTRUCCIÓN  2 ESTANCIAS INFANTILES EN LA PROVINCIA DE BARAHONA (FASE 2)</t>
  </si>
  <si>
    <t>33-CONSTRUCCIÓN  IGLESIA CATÓLICA SAN ROQUE, LA GORRA, MUNICIPIO PARTIDO, PROVINCIA DAJABÓN</t>
  </si>
  <si>
    <t>70-CONSTRUCCIÓN  HOSPITAL REGIONAL EN SAN FRANCISCO DE MACORIS, PROV. DUARTE</t>
  </si>
  <si>
    <t>11-REPARACIÓN  DE VARIAS INFRAESTRUCTURAS DE LA FUERZA AÉREA DE REPÚBLICA DOMINICANA, BASE AÉREA SAN ISIDRO, MUNICIPIO SANTO DOMINGO ESTE</t>
  </si>
  <si>
    <t>77-RECONSTRUCCIÓN  DE LA INFRAESTRUCTURA VIAL URBANA DEL MUNICIPIO SANTIAGO DE LOS CABALLEROS, PROVINCIA SANTIAGO</t>
  </si>
  <si>
    <t>78-RECONSTRUCCIÓN DE LA INFRAESTRUCTURA VIAL URBANA  DEL MUNICIPIO SAN FERNANDO, PROVINCIA MONTE CRISTI</t>
  </si>
  <si>
    <t>22-RECONSTRUCCIÓN  PARQUE DEL HIGO Y SU ENTORNO, MUNICIPIO DE BÁNICA, PROVINCIA ELIAS PIÑA.</t>
  </si>
  <si>
    <t>01-CONSTRUCCIÓN CENTRO DE DESARROLLO DE CAPACIDADES EN COMENDADOR,  PROVINCIA ELÍAS PIÑA</t>
  </si>
  <si>
    <t>53-CONSTRUCCIÓN  PLAZA MULTIUSO SEIBANA,  MUNICIPIO DE SANTA CRUZ, PROVINCIA EL SEIBO.</t>
  </si>
  <si>
    <t>52-RECONSTRUCCIÓN  DE LA INFRAESTRUCTURA VIAL URBANA DEL MUNICIPIO SAN PEDRO DE MACORÍS, PROVINCIA SAN PEDRO DE MACORIS</t>
  </si>
  <si>
    <t>68-RECONSTRUCCIÓN CANCHA SECTOR DON BOSCO, MUNICIPIO MOCA, PROVINCIA ESPAILLAT</t>
  </si>
  <si>
    <t>53-CONSTRUCCIÓN  DE 1 ESTANCIA INFANTIL EN LA PROVINCIA HERMANAS MIRABAL (FASE 2)</t>
  </si>
  <si>
    <t>06-CONSTRUCCIÓN  INSTALACIONES PARA EL CUERPO ESPECIALIZADO DE MITIGACIÓN A EMERGENCIAS Y DESASTRES, CEMED - CENTRO DE MITIGACION HIGUAMO-YUMA, PROVINCIA LA ALTAGRACIA</t>
  </si>
  <si>
    <t>10-CONSTRUCCIÓN INSTALACIONES DE LA  AGENCIA INTERAGENCIAL, D.M. VERÓN-PUNTA CANA, PROVINCIA LA ALTAGRACIA</t>
  </si>
  <si>
    <t>38-REMODELACIÓN AREA DE ENTRENAMIENTO  COMPLEJO DEPORTIVO DE LA VEGA</t>
  </si>
  <si>
    <t>69-RECONSTRUCCIÓN DEL TECHADO DE BALONMANO Y FUTBOL SALA COMPLEJO DEPORTIVO DE LA VEGA</t>
  </si>
  <si>
    <t>70-REPARACIÓN ESTADIO MUNICIPAL DE BEISBOL JOSÉ RAFAEL CARRETERO GÓMEZ, MUNICIPIO LA VEGA, PROVINCIA LA VEGA</t>
  </si>
  <si>
    <t>16-CONSTRUCCIÓN  DE ESTACIÓN DE TRANSFERENCIA DE RESIDUOS SÓLIDOS EN EL MUNICIPIO DE GUAYUBIN, PROVINCIA MONTE CRISTI</t>
  </si>
  <si>
    <t>01-INVESTIGACIÓN POTENCIAL DE TIERRAS RARAS EN LA RESERVA FISCAL AVILA, PROVINCIA  PEDERNALES</t>
  </si>
  <si>
    <t>61-RECONSTRUCCIÓN  DE INFRAESTRUCTURA VIAL URBANA DEL MUNICIPIO DE BANÍ, PROVINCIA PERAVIA</t>
  </si>
  <si>
    <t>06-RECONSTRUCCIÓN  DE TRAMO CARRETERO DESDE LA ISABELA HASTA LA ZONA URBANA DEL MUNICIPIO LUPERÓN, MUNICIPIO LUPERON, PROVINCIA PUERTO PLATA.</t>
  </si>
  <si>
    <t>45-RECONSTRUCCIÓN DE LAS CALLES DEL MUNICIPIO SOSUA, PROVINCIA  PUERTO PLATA.</t>
  </si>
  <si>
    <t>02-RECONSTRUCCIÓN  DE LA INFRAESTRUCTURA VIAL URBANA DEL MUNICIPIO SANTO DOMINGO ESTE</t>
  </si>
  <si>
    <t>65-RECONSTRUCCIÓN POLIDEPORTIVO SALCEDO, PROVINCIA HERMANAS MIRABAL</t>
  </si>
  <si>
    <t>66-RECONSTRUCCIÓN MULTIUSO MANUEL OSIRIS HIDALGO, MUNICIPIO TENARES, PROVINCIA HERMANAS MIRABAL</t>
  </si>
  <si>
    <t>92-AMPLIACIÓN DEL PLANTEL EDUCATIVO PARA INICIAL LOS MONTONES  2, MUNICIPIO SAN CRISTÓBAL, PROVINCIA SAN CRISTÓBAL.</t>
  </si>
  <si>
    <t>54-CONSTRUCCIÓN  PARQUE URBANO EN EL MUNICIPIO  BAJOS DE HAINA, PROVINCIA SAN CRISTOBAL</t>
  </si>
  <si>
    <t>72-MEJORAMIENTO  ENTORNOS  BALNEARIOS CASCADA LAS TAÍNAS Y EL TABERNÁCULO, MUNICIPIO LOS CACAOS, PROVINCIA SAN CRISTOBAL.</t>
  </si>
  <si>
    <t>72-REPARACIÓN ESTADIO MUNICIPAL DE BEISBOL HERMANOS SUÁREZ, MUNICIPIO SAN JUAN DE LA MAGUANA, PROVINCIA SAN JUAN</t>
  </si>
  <si>
    <t>71-REPARACIÓN ESTADIO MUNICIPAL DE BEISBOL MANNY ACTA, MUNICIPIO CONSUELO, PROVINCIA SAN PEDRO DE MACORÍS</t>
  </si>
  <si>
    <t>11-RESTAURACIÓN  DEL EDIFICIO QUE  ALOJA LAS OFICINAS DE PATRINOMIO MOMUNENTAL DE SANTIAGO, PROVINCIA SANTIAGO.</t>
  </si>
  <si>
    <t>35-REMODELACIÓN MULTIUSO PUEBLO NUEVO, MUNICIPIO SANTIAGO DE LOS CABALLEROS, PROVINCIA  SANTIAGO</t>
  </si>
  <si>
    <t>01-REMODELACIÓN ANTIGUO EDIFICIO HOSPITAL DR. PEDRO EMILIO DE MARCHENA PARA ALOJAR OFICINAS GUBERNAMENTALES, MUNICIPIO BONAO, PROVINCIA MONSEÑOR NOUEL</t>
  </si>
  <si>
    <t>48-CONSTRUCCIÓN TEMPLOS, CASAS CURIALES Y OFICINAS PARROQUIALES,  PROVINCIA MONTE PLATA</t>
  </si>
  <si>
    <t>05-RESTAURACIÓN DE LA CUENCA  DEL RÍO OCOA Y SU  COSTA EN LA PROVINCIA SAN JOSÉ DE OCOA.</t>
  </si>
  <si>
    <t>03-CONSTRUCCIÓN LÍNEA 2C DEL METRO DE SANTO DOMINGO TRAMOS:  ALCARRIZOS- LUPERÓN</t>
  </si>
  <si>
    <t>03-RECONSTRUCCIÓN  DE DOS CANCHAS DEPORTIVAS EN EL MUNICIPIO PEDRO BRAND, PROVINCIA SANTO DOMINGO</t>
  </si>
  <si>
    <t>13-RECONSTRUCCIÓN CANCHA CLUB DEPORTIVO Y CULTURAL CANCINO II  MUNICIPIO SANTO DOMINGO ESTE, PROVINCIA SANTO DOMINGO.</t>
  </si>
  <si>
    <t>15-RECONSTRUCCIÓN  CANCHA PUEBLO NUEVO, BARRIO PUEBLO NUEVO, SECTOR VILLA DUARTE, MUNICIPIO  SANTO DOMINGO ESTE</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</si>
  <si>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</si>
  <si>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</si>
  <si>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</si>
  <si>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</si>
  <si>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</si>
  <si>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23-RECONSTRUCCIÓN  CANCHA CLUB DEPORTIVO LUCERNA INC., SECTOR CANCINO I, MUNICIPIO SANTO DOMINGO ESTE, PROVINCIA SANTO DOMINGO.</t>
  </si>
  <si>
    <t>45-CONSTRUCCIÓN CAMPO DE BÉISBOL EL CAFÉ DE HERRERA,  MUNICIPIO SANTO DOMINGO OESTE, PROVINCIA SANTO DOMINGO</t>
  </si>
  <si>
    <t>04-REMODELACIÓN  MALECON   MUNICIPIO  SANTO DOMINGO ESTE, PROVINCIA SANTO DOMINGO</t>
  </si>
  <si>
    <t>77-REMODELACIÓN  PARROQUIA SAN RAFAEL ARCANGEL, MUNICIPIO  BOCA CHICA, PROVINCIA SANTO DOMINGO.</t>
  </si>
  <si>
    <t>01-GESTION  INTEGRAL DE RESIDUOS SOLIDOS EN EL VERTEDERO DE DUQUESA , PROVINCIA SANTO DOMINGO</t>
  </si>
  <si>
    <t>21-MEJORAMIENTO  EN CAMBIO DE 25,000 PISOS DE TIERRA POR PISO DE CEMENTO A NIVEL NACIONAL</t>
  </si>
  <si>
    <t>64-RECONSTRUCCIÓN CANCHA SECTOR LOS RESTAURADORES, DISTRITO NACIONAL</t>
  </si>
  <si>
    <t>67-RECONSTRUCCIÓN POLIDEPORTIVO JOSÉ CHACHITO CARRASCO, MUNICIPIO SAN IGNACIO DE SABANETA.</t>
  </si>
  <si>
    <t>05-CONSTRUCCIÓN DE PLANTELES EDUCATIVOS EN LA PROVINCIA DISTRITO NACIONAL (FASE 3)</t>
  </si>
  <si>
    <t>05-RECONSTRUCCIÓN DE CALLES EN LA URBANIZACION ALTOS ARROYO HONDO III, AFECTADAS POR EL DISTURBIO TROPICAL NO. 22, DISTRITO NACIONAL</t>
  </si>
  <si>
    <t>08-REMODELACIÓN OFICINAS DEL TRIBUNAL CONSTITUCIONAL, DISTRITO NACIONAL</t>
  </si>
  <si>
    <t>10-AMPLIACIÓN DEL PLANTEL EDUCATIVO PARA INICIAL MADAME GERMAINE ROCOUR DE PELLERANO, SECTOR EL MILLÓN II, DISTRITO NACIONAL.</t>
  </si>
  <si>
    <t>10-CONSTRUCCIÓN DE PASO A DESNIVEL SOTERRADO EN LA INTERSECCIÓN DE LA AV. LUPERÓN CON AV. 27 DE FEBRERO, PROVINCIA SANTO DOMINGO</t>
  </si>
  <si>
    <t>12-AMPLIACIÓN INSTITUTO NACIONAL DEL CÁNCER ROSA EMILIA SÁNCHEZ PÉREZ DE TAVARES,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</si>
  <si>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</si>
  <si>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</si>
  <si>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</si>
  <si>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</si>
  <si>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15-REPARACIÓN DE PASO A DESNIVEL EN LA INTERSECCIÓN AVENIDA MÁXIMO GÓMEZ CON AVENIDA JOHN F. KENNEDY, AFECTADA POR EL DISTURBIO TROPICAL NO. 22, DISTRITO NACIONAL</t>
  </si>
  <si>
    <t>17-CONSTRUCCIÓN DE 80 VIVIENDAS EN EL SECTOR LOS RIOS, DISTRITO NACIONAL</t>
  </si>
  <si>
    <t>18-REMODELACIÓN DE  NUEVAS OFICINAS PARA LA JUNTA DE AVIACIÓN CIVIL, DISTRITO NACIONAL</t>
  </si>
  <si>
    <t>20-REHABILITACIÓN MUSEO TRAMPOLIN ZONA COLONIA, DISTRITO NACIONAL</t>
  </si>
  <si>
    <t>22-CONSTRUCCIÓN DE LA EXTENSIÓN DE LA AV. JACOBO MAJLUTA CON AV. REPÚBLICA DE COLOMBIA Y SU ENTORNO, DISTRITO NACIONAL.</t>
  </si>
  <si>
    <t>23-AMPLIACIÓN AVENIDA REPÚBLICA DE COLOMBIA, DESDE AUTOPOPISTA DUARTE HASTA AVENIDA LOS PRÓCERES, DISTRITO NACIONAL</t>
  </si>
  <si>
    <t>23-RECONSTRUCCIÓN DE PUENTE PEATONAL PRÓXIMO AL PUENTE JUAN PABLO DUARTE, SECTOR VILLA FRANCISCA, DISTRITO NACIONAL</t>
  </si>
  <si>
    <t>24-CONSTRUCCIÓN DE PASO A DESNIVEL EN LA INTERSECCIÓN AV. REPÚBLICA DE COLOMBIA CON AV. LOS PRÓCERES, DISTRITO NACIONAL</t>
  </si>
  <si>
    <t>31-AMPLIACIÓN DE PLANTELES EDUCATIVOS EN LA PROVINCIA DISTRITO NACIONAL (FASE 3)</t>
  </si>
  <si>
    <t>32-CONSTRUCCIÓN MURO DE GAVIÓN PARA PROTECCIÓN DE TALUD EN CARRETERA LA ISABELA (KM 7), AFECTADA POR EL DISTURBIO TROPICAL NO.22, DISTRITO NACIONAL</t>
  </si>
  <si>
    <t>33-CONSTRUCCIÓN  DE 8 ESTANCIAS INFANTILES DE LA PROVINCIA DISTRITO NACIONAL (FASE 2)</t>
  </si>
  <si>
    <t>33-REHABILITACIÓN Y CONSTRUCCIÓN LABORATORIO DE MECANICA DE SUELO DEL MINISTERIO DE OBRAS PÚBLICAS Y COMUNICACIONES</t>
  </si>
  <si>
    <t>35-CONSTRUCCIÓN DE PLANTELES EDUCATIVOS EN LA PROVINCIA DE DISTRITO NACIONAL (FASE 2)</t>
  </si>
  <si>
    <t>42-CONSTRUCCIÓN LABORATORIO NACIONAL DE TAMIZ NEONATAL Y ALTO RIESGO EN SANTO DOMINGO, DISTRITO NACIONAL (ETAPA II)</t>
  </si>
  <si>
    <t>43-AMPLIACIÓN CONSTRUCCIÓN TRES (3) EDIFICIOS DE PARQUEOS EN LA CIUDAD DE SANTO DOMINGO</t>
  </si>
  <si>
    <t>48-AMPLIACIÓN Y REHABILITACION DE 4 PLANTELES ESCOLARES EN EL DISTRITO NACIONAL</t>
  </si>
  <si>
    <t>49-CONSTRUCCIÓN DE 26 PLANTELES ESCOLARES EN EL DISTRITO NACIONAL</t>
  </si>
  <si>
    <t>53-RECONSTRUCCIÓN IGLESIA SAN MAURICIO MARTIR, JARDINES DEL NORTE, DISTRITO NACIONAL.</t>
  </si>
  <si>
    <t>57-CONSTRUCCIÓN DEL EDIFICIO DE PARQUEOS CENTRO DE LOS HEROES I,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</si>
  <si>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</si>
  <si>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</si>
  <si>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</si>
  <si>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</si>
  <si>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</si>
  <si>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01-CONSTRUCCIÓN DE ECO-HABITAT INTEGRAL PARA CIUDADANOS EN CONDICION DE POBREZA MULTIDIMENSIONAL EN LA PROVINCIA DE AZUA</t>
  </si>
  <si>
    <t>01-CONSTRUCCIÓN DE PLANTELES ESCOLARES EN LA PROVINCIA AZUA (FASE 3)</t>
  </si>
  <si>
    <t>10-AMPLIACIÓN DEL PLANTEL EDUCATIVO PARA INICIAL ÁNGEL RIVERA, MUNICIPIO AZUA, PROVINCIA AZUA</t>
  </si>
  <si>
    <t>11-CONSTRUCCIÓN DE 17 PLANTELES ESCOLARES EN LA PROVINCIA AZUA</t>
  </si>
  <si>
    <t>12-AMPLIACIÓN DEL PLANTEL EDUCATIVO PARA INICIAL NICOLÁS MAÑÓN, MUNICIPIO AZUA,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</si>
  <si>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</si>
  <si>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</si>
  <si>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</si>
  <si>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17-CONSTRUCCIÓN REHABILITACION Y REMODELACIÓN DE LA IGLESIA EL BUEN PASTOR, PROVINCIA AZUA.</t>
  </si>
  <si>
    <t>18-AMPLIACIÓN DEL PLANTEL EDUCATIVO PARA INICIAL LOS PARCELEROS, MUNICIPIO AZUA,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</si>
  <si>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</si>
  <si>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</si>
  <si>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</si>
  <si>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</si>
  <si>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</si>
  <si>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</si>
  <si>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</si>
  <si>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</si>
  <si>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</si>
  <si>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</si>
  <si>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</si>
  <si>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</si>
  <si>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</si>
  <si>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</si>
  <si>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</si>
  <si>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36-RECONSTRUCCIÓN DEL PUENTE AFECTADO POR LA VAGUADA DE ABRIL 2022, SOBRE EL RIO VIAJAMA, MUNICIPIO DE LAS YAYAS DE VIAJAMAS,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</si>
  <si>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</si>
  <si>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</si>
  <si>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</si>
  <si>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41-CONSTRUCCIÓN CENTRO DE CORRECCIÓN Y REHABILITACIÓN (CCR) AZUA,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</si>
  <si>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</si>
  <si>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</si>
  <si>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</si>
  <si>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DE 2 ESTANCIAS INFANTILES EN LA PROVINCIA AZUA (FASE 2)</t>
  </si>
  <si>
    <t>50-CONSTRUCCIÓN PUENTES DE HORMIGÓN POSTENSADO SOBRE RÍO IRABÓN EN LA CARRETERA EL BARRO-LA LOMA Y SOBRE EL RÍO TÁBARA EN LA CARRETERA SABANA YEGUA-LOS NEGROS, AFECTADOS POR LA TORMENTA TROPICAL MELISSA, PROVINCIA AZUA</t>
  </si>
  <si>
    <t>77-AMPLIACIÓN  Y REHABILITACION DE 18 PLANTELES ESCOLARES EN LA PROVINCIA BARAHONA</t>
  </si>
  <si>
    <t>93-RECONSTRUCCIÓN DE LA INFRAESTRUCTURA VIAL URBANA DEL MUNICIPIO LAS YAYAS DE VIAJAMA, PROVINCIA AZUA</t>
  </si>
  <si>
    <t>11-REHABILITACIÓN  Y MANTENIMIENTO DE CARRETERAS  (117 KM) Y CAMINOS VECINALES (884 KM) A NIVEL NACIONAL</t>
  </si>
  <si>
    <t>01-AMPLIACIÓN DEL PLANTEL EDUCATIVO PARA INICIAL ALERIS MAGDALENA MONTERO ARIAS,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</si>
  <si>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</si>
  <si>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</si>
  <si>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</si>
  <si>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05-AMPLIACIÓN DEL PLANTEL EDUCATIVO PARA INICIAL CRISTINO MATOS LEDESMA, MUNICIPIO TAMAYO, PROVINCIA BAHORUCO.</t>
  </si>
  <si>
    <t>06-AMPLIACIÓN DEL PLANTEL EDUCATIVO PARA INICIAL MARIE POUSSEPIN - FE Y ALEGRÍA, MUNICIPIO VILLA JARAGUA, PROVINCIA BAHORUCO.</t>
  </si>
  <si>
    <t>06-RECONSTRUCCIÓN DE LA INFRAESTRUCTURA VIAL URBANA DEL MUNICIPIO DE GALVAN,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</si>
  <si>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</si>
  <si>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</si>
  <si>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</si>
  <si>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</si>
  <si>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</si>
  <si>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</si>
  <si>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</si>
  <si>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</si>
  <si>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</si>
  <si>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</si>
  <si>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DE CORRECCIÓN Y REHABILITACIÓN (CCR) NEIBA, PROVINCIA BAHORUCO.</t>
  </si>
  <si>
    <t>44-AMPLIACIÓN DEL PLANTEL EDUCATIVO PARA INICIAL ENRIQUILLO, MUNICIPIO TAMAYO, PROVINCIA BAORUCO.</t>
  </si>
  <si>
    <t>45-AMPLIACIÓN DEL PLANTEL EDUCATIVO PARA INICIAL PEDRO MIR,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</si>
  <si>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</si>
  <si>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</si>
  <si>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</si>
  <si>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</si>
  <si>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</si>
  <si>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63-CONSTRUCCIÓN  DE 1 ESTANCIA INFANTIL EN LA PROVINCIA DE BAHORUCO (FASE 2)</t>
  </si>
  <si>
    <t>74-RECONSTRUCCIÓN DE LA INFRAESTRUCTURA VIAL URBANA DEL MUNICIPIO TAMAYO, PROVINCIA BAHORUCO</t>
  </si>
  <si>
    <t>75-RECONSTRUCCIÓN DE LA INFRAESTRUCTURA VIAL URBANA DEL MUNICIPIO LOS RIOS, PROVINCIA BAHORUCO</t>
  </si>
  <si>
    <t>94-RECONSTRUCCIÓN DE LA CARRETERA VILLA JARAGUA - LAS CAÑITAS, MUNICIPIO VILLA JARAGUA, PROVINCIA BAHORUCO</t>
  </si>
  <si>
    <t>02-CONSTRUCCIÓN DEL COMANDO NAVAL SUR, ARD, MUNICIPIO BARAHONA, PROVINCIA BARAHONA</t>
  </si>
  <si>
    <t>03-CONSTRUCCIÓN DE PLANTELES EDUCATIVOS EN LA PROVINCIA BARAHONA (FASE 3)</t>
  </si>
  <si>
    <t>03-RECONSTRUCCIÓN DE LA INFRAESTRUCTURA VIAL URBANA DEL MUNICIPIO JAQUIMEYES, PROVINCIA BARAHONA</t>
  </si>
  <si>
    <t>04-CONSTRUCCIÓN OBRAS COMPLEMENTARIAS PARA EL DESARROLLO COMUNITARIO DEL CENTRO POBLADO MONTEGRANDE, PROVINCIA BARAHONA</t>
  </si>
  <si>
    <t>05-CONSTRUCCIÓN INSTALACIONES PARA EL CUERPO ESPECIALIZADO DE MITIGACION A EMERGENCIAS Y DESASTRES, CEMED - CENTRO DE MITIGACION REGION ENRIQUILLO, PROVINCIA BARAHONA</t>
  </si>
  <si>
    <t>09-CONSTRUCCIÓN MERCADO MUNICIPAL DE CABRAL,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</si>
  <si>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</si>
  <si>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</si>
  <si>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</si>
  <si>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</si>
  <si>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</si>
  <si>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</si>
  <si>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</si>
  <si>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</si>
  <si>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</si>
  <si>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</si>
  <si>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25-AMPLIACIÓN DEL PLANTEL EDUCATIVO PARA INICIAL ISMAEL MIRANDA, MUNICIPIO ENRIQUILLO,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</si>
  <si>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</si>
  <si>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</si>
  <si>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</si>
  <si>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</si>
  <si>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32-AMPLIACIÓN DEL PLANTEL EDUCATIVO PARA INICIAL CATALINA POU, MUNICIPIO CABRAL, PROVINCIA BARAHONA.</t>
  </si>
  <si>
    <t>33-CONSTRUCCIÓN DE PLANTELES EDUCATIVOS EN LA PROVINCIA DE BARAHONA (FASE 2)</t>
  </si>
  <si>
    <t>34-CONSTRUCCIÓN DEL MATADERO DE LA PROVINCIA BARAHONA</t>
  </si>
  <si>
    <t>36-CONSTRUCCIÓN CENTRO DE CORRECCIÓN Y REHABILITACIÓN (CCR) BARAHONA,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</si>
  <si>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</si>
  <si>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</si>
  <si>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</si>
  <si>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</si>
  <si>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DEL PUENTE SOBRE EL RÍO LEMBA AFECTADO POR LA VAGUADA DE ABRIL 2022, PERPENDICULAR A LA CALLE RESTAURACIÓN, MUNICIPIO LAS SALINAS,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</si>
  <si>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</si>
  <si>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</si>
  <si>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</si>
  <si>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</si>
  <si>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72-RECONSTRUCCIÓN DE LA INFRAESTRUCTURA VIAL URBANA DEL MUNICIPIO LAS SALINAS, PROVINCIA BARAHONA</t>
  </si>
  <si>
    <t>04-CONSTRUCCIÓN DE PLANTELES EDUCATIVOS EN LA PROVINCIA DAJABÓN (FASE 3)</t>
  </si>
  <si>
    <t>09-AMPLIACIÓN DEL PLANTEL EDUCATIVO PARA INICIAL FRANCISCO JAVIER UREÑA CANELA, MUNICIPIO DAJABÓN, PROVINCIA DAJABÓN.</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</si>
  <si>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</si>
  <si>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</si>
  <si>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</si>
  <si>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</si>
  <si>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</si>
  <si>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</si>
  <si>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</si>
  <si>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16-REMODELACIÓN DESTACAMENTO MILITAR LA VIGIA, ERD, MUNICIPIO LOMA DE CABRERA, PROVINCIA DAJABON</t>
  </si>
  <si>
    <t>31-RECONSTRUCCIÓN PUENTE SOBRE EL RIO MASACRE, MUNICIPIO DAJABON, PROVINCIA DAJABON</t>
  </si>
  <si>
    <t>34-CONSTRUCCIÓN DE PLANTELES EDUCATIVOS EN LA PROVINCIA DE DAJABÓN (FASE 2)</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</si>
  <si>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</si>
  <si>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</si>
  <si>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</si>
  <si>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</si>
  <si>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</si>
  <si>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</si>
  <si>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</si>
  <si>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</si>
  <si>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</si>
  <si>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</si>
  <si>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</si>
  <si>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</si>
  <si>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12-REMODELACIÓN DESTACAMENTO MILITAR EL POZO ERD, MUNICIPIO SAN FRANCISCO DE MACORÍS, PROVINCIA DUARTE</t>
  </si>
  <si>
    <t>19-RECONSTRUCCIÓN DEL CAMINO VECINAL MATA LARGA, MUNICIPIO SAN FRANCISCO DE MACORÍS, PROVINCIA DUARTE</t>
  </si>
  <si>
    <t>25-REHABILITACIÓN DEL CAMINO VECINAL CRUCE DE PIMENTEL-CASA DE ALTO-SAN FELIPE ABAJO, MUNICIPIO PIMENTEL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</si>
  <si>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</si>
  <si>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</si>
  <si>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</si>
  <si>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</si>
  <si>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</si>
  <si>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</si>
  <si>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 PLANTELES EDUCATIVOS EN LA PROVINCIA DUARTE (FASE 3)</t>
  </si>
  <si>
    <t>32-AMPLIACIÓN DEL PLANTEL EDUCATIVO PARA INICIAL LUIS ALBERTO WEBER, MUNICIPIO EUGENIO MARÍA DE HOSTOS, PROVINCIA DUARTE.</t>
  </si>
  <si>
    <t>33-AMPLIACIÓN DEL PLANTEL EDUCATIVO PARA INICIAL CAOBETE, MUNICIPIO PIMENTEL,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</si>
  <si>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</si>
  <si>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</si>
  <si>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</si>
  <si>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</si>
  <si>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37-AMPLIACIÓN DEL PLANTEL EDUCATIVO PARA INICIAL PROF. ANA CRISTINA LÓPEZ SANTANA, MUNICIPIO VILLA RIVA, PROVINCIA DUARTE.</t>
  </si>
  <si>
    <t>38-AMPLIACIÓN DEL PLANTEL EDUCATIVO PARA INICIAL GUARINA GARCÍA AMPARO, MUNICIPIO VILLA RIVA, PROVINCIA DUARTE.</t>
  </si>
  <si>
    <t>39-AMPLIACIÓN DEL PLANTEL EDUCATIVO PARA INICIAL PROF. ASUNCIÓN NATALIA ACOSTA, MUNICIPIO VILLA RIVA, PROVINCIA DUARTE.</t>
  </si>
  <si>
    <t>40-CONSTRUCCIÓN  DE 2  ESTANCIAS INFANTILES EN LA PROVINCIA DUARTE (FASE 2)</t>
  </si>
  <si>
    <t>41-AMPLIACIÓN DEL PLANTEL EDUCATIVO PARA INICIAL DR. JOAQUÍN AMPARO BALAGUER RICARDO, MUNICIPIO VILLA RIVA, PROVINCIA DUARTE.</t>
  </si>
  <si>
    <t>42-AMPLIACIÓN DEL PLANTEL EDUCATIVO PARA INICIAL HUNGRÍA ESPINAL FRANCISCO, MUNICIPIO ARENOSO,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</si>
  <si>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</si>
  <si>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</si>
  <si>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44-AMPLIACIÓN DEL PLANTEL EDUCATIVO PARA INICIAL JOSÉ DEL CARMEN RODRÍGUEZ MOREL, MUNICIPIO VILLA RIVA, PROVINCIA DUARTE.</t>
  </si>
  <si>
    <t>45-AMPLIACIÓN DEL PLANTEL EDUCATIVO PARA INICIAL PROF. ERCILIA PEPÍN ESTRELLA, MUNICIPIO VILLA RIVA, PROVINCIA DUARTE.</t>
  </si>
  <si>
    <t>46-AMPLIACIÓN DEL PLANTEL EDUCATIVO PARA INICIAL MARÍA ALTAGRACIA PAULA, MUNICIPIO SAN FRANCISCO DE MACORÍS, PROVINCIA DUARTE.</t>
  </si>
  <si>
    <t>46-REHABILITACIÓN DEL CAMINO VECINAL CRUCE DE PIMENTEL-CASA DE ALTO-SAN FELIPE ABAJO, MUNICIPIO PIMENTEL PROVINCIA DUARTE</t>
  </si>
  <si>
    <t>47-AMPLIACIÓN DEL PLANTEL EDUCATIVO PARA INICIAL ANA EMILIA ABIGAIL MEJÍA, MUNICIPIO SAN FRANCISCO DE MACORÍS, PROVINCIA DUARTE.</t>
  </si>
  <si>
    <t>47-RECONSTRUCCIÓN DE LA CARRETERA LAS PAJAS - GUINEAL, MUNICIPIO SAN FRANCISCO DE MACORÍS,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</si>
  <si>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</si>
  <si>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</si>
  <si>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</si>
  <si>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</si>
  <si>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</si>
  <si>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</si>
  <si>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</si>
  <si>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</si>
  <si>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</si>
  <si>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</si>
  <si>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56-AMPLIACIÓN DEL PLANTEL EDUCATIVO PARA INICIAL GASTÓN FERNANDO DELIGNE, MUNICIPIO SAN FRANCISCO DE MACORÍS, PROVINCIA DUARTE.</t>
  </si>
  <si>
    <t>57-AMPLIACIÓN DEL PLANTEL EDUCATIVO PARA INICIAL JOSÉ CASTILLO REYES,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</si>
  <si>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</si>
  <si>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</si>
  <si>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</si>
  <si>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</si>
  <si>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</si>
  <si>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</si>
  <si>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</si>
  <si>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</si>
  <si>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</si>
  <si>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</si>
  <si>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74-RECONSTRUCCIÓN DE LOS PUENTES SOBRE RÍO CUABA Y ARROYO PATAO EN EL CAMINO VECINAL LA PEÑA - MAJAGUA - EL LLANO, AFECTADO POR EL DISTURBIO TROPICAL NO.22, MUNICIPIO SAN FRANCISCO DE MACORÍS,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</si>
  <si>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</si>
  <si>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</si>
  <si>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</si>
  <si>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</si>
  <si>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</si>
  <si>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</si>
  <si>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</si>
  <si>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</si>
  <si>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TRAMO VIAL CALLE 1, COMUNIDAD SANCHI PRÓXIMO AL PLAY SANTA LUISA,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</si>
  <si>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</si>
  <si>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</si>
  <si>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74-RECONSTRUCCIÓN DEL TRAMO CARRETERA LAS TARANAS PROXIMO AL PUENTE SOBRE EL RÍO BAIGUATE, PROVINCIA DUARTE</t>
  </si>
  <si>
    <t>09-CONSTRUCCIÓN DE 354 VIVIENDAS E INFRAESTRUCTURAS URBANAS RESILIENTES PARA LA COMUNIDAD BARRIO AZUL EN URBANIZACIÓN CORDERO TEJADA, SAN FRANCISCO DE MACORÍS, PROVINCIA DUARTE</t>
  </si>
  <si>
    <t>07-RECONSTRUCCIÓN DE LA INFRAESTRUCTURA VIAL URBANA DEL MUNICIPIO BANICA, PROVINCIA ELIAS PIÑA</t>
  </si>
  <si>
    <t>08-CONSTRUCCIÓN DE PLANTELES EDUCATIVOS EN LA PROVINCIA ELÍAS PIÑA (FASE 3)</t>
  </si>
  <si>
    <t>08-CONSTRUCCIÓN DE PLAZA COMUNITARIA EN EL MUNICIPIO DE BÁNICA,  PROVINCIA ELÍAS PIÑA</t>
  </si>
  <si>
    <t>08-RECONSTRUCCIÓN DE LA INFRAESTRUCTURA VIAL URBANA DEL MUNICIPIO EL LLANO, PROVINCIA ELIAS PIÑA</t>
  </si>
  <si>
    <t>09-REMODELACIÓN DESTACAMENTO MILITAR CAÑADA MIGUEL ERD, MUNICIPIO HONDO VALLE, PROVINCIA ELÍAS PIÑA</t>
  </si>
  <si>
    <t>11-REMODELACIÓN PUESTO MILITAR 204 ERD, MUNICIPIO DE HONDO VALLE, PROVINCIA ELÍAS PIÑA</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</si>
  <si>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</si>
  <si>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</si>
  <si>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</si>
  <si>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</si>
  <si>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</si>
  <si>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</si>
  <si>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</si>
  <si>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</si>
  <si>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</si>
  <si>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</si>
  <si>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</si>
  <si>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</si>
  <si>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44-RECONSTRUCCIÓN CARRETERA COMENDADOR - GUAROA, PROV. ELIAS PIÑA</t>
  </si>
  <si>
    <t>51-AMPLIACIÓN Y REHABILITACION DE 12 PLANTELES ESCOLARES  EN LA PROVINCIA ELIAS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</si>
  <si>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</si>
  <si>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</si>
  <si>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</si>
  <si>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</si>
  <si>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</si>
  <si>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</si>
  <si>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06-RECONSTRUCCIÓN CAMINO VECINAL BARRIO LOS FRANCESES-LOS ARTILES, MUNICIPIO MICHES, PROVINCIA EL SEIBO.</t>
  </si>
  <si>
    <t>07-CONSTRUCCIÓN DE PLANTELES EDUCATIVOS EN LA PROVINCIA EL SEIBO (FASE 3)</t>
  </si>
  <si>
    <t>07-RECONSTRUCCIÓN CAMINO VECINAL LA ISLA -AGUA CLARA, MUNICIPIO SANTA CRUZ DEL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</si>
  <si>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</si>
  <si>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</si>
  <si>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14-RECONSTRUCCIÓN CAMINO VECINAL GUACO-RIO CEDRO, MUNICIPIO MICHES, PROVINCIA EL SEIBO</t>
  </si>
  <si>
    <t>17-RECONSTRUCCIÓN DE LA CARRETERA CRUCE EL CERCADO - BEJUCAL, MUNICIPIO EL SEIBO, PROVINCIA EL SEIBO</t>
  </si>
  <si>
    <t>23-AMPLIACIÓN DEL PLANTEL EDUCATIVO PARA INICIAL BUENA VENTURA SORIANO, MUNICIPIO EL SEIBO, PROVINCIA EL SEIBO.</t>
  </si>
  <si>
    <t>25-AMPLIACIÓN DEL PLANTEL EDUCATIVO PARA INICIAL RAMÓN ANTONIO DORVILLE LEBRÓN, MUNICIPIO MICHES, PROVINCIA EL SEIBO.</t>
  </si>
  <si>
    <t>27-CONSTRUCCIÓN DE MUROS DE GAVIONES EN LOS MÁRGENES AGUAS ARRIBA Y AGUAS ABAJO DEL RÍO CUACÓN. AFECTADO POR EL HURACÁN FIONA, MUNICIPIO DE MICHES, PROVINCIA EL SEIBO</t>
  </si>
  <si>
    <t>30-RECONSTRUCCIÓN  TRAMO DE LA CARRETERA HATO MAYOR - VICENTILLO, PROVINCIA EL SEIBO</t>
  </si>
  <si>
    <t>34-AMPLIACIÓN DEL PLANTEL EDUCATIVO PARA INICIAL CAÑADA DEL AGUA, MUNICIPIO EL SEIBO, PROVINCIA EL SEIBO.</t>
  </si>
  <si>
    <t>35-AMPLIACIÓN DEL PLANTEL EDUCATIVO PARA INICIAL EL JOBO, MUNICIPIO EL SEIBO, PROVINCIA EL SEIBO.</t>
  </si>
  <si>
    <t>36-AMPLIACIÓN DEL PLANTEL EDUCATIVO PARA INICIAL PROF. GUILLERMO LIZARDO EUSEBIO, MUNICIPIO EL SEIBO, PROVINCIA EL SEIBO.</t>
  </si>
  <si>
    <t>37-AMPLIACIÓN DEL PLANTEL EDUCATIVO PARA INICIAL PASO CIBAO, MUNICIPIO EL SEIBO, PROVINCIA EL SEIBO.</t>
  </si>
  <si>
    <t>53-RECONSTRUCCIÓN CAMINO VECINAL EL CUEY-LAS MESETAS AFECTADO POR LA VAGUADA DE ABRIL 2022, MUNICIPIO DE SANTA CRUZ DEL SEIBO, PROVINCIA EL SEIBO</t>
  </si>
  <si>
    <t>55-CONSTRUCCIÓN  DE 1 ESTANCIA INFANTIL EN LA PROVINCIA DE EL SEIBO (FASE 2)</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</si>
  <si>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</si>
  <si>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</si>
  <si>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</si>
  <si>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</si>
  <si>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</si>
  <si>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</si>
  <si>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</si>
  <si>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</si>
  <si>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</si>
  <si>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</si>
  <si>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</si>
  <si>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</si>
  <si>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</si>
  <si>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</si>
  <si>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</si>
  <si>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</si>
  <si>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</si>
  <si>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</si>
  <si>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</si>
  <si>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</si>
  <si>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</si>
  <si>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</si>
  <si>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</si>
  <si>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09-CONSTRUCCIÓN DE PLANTELES EDUCATIVOS EN LA PROVINCIA ESPAILLAT (FASE 3)</t>
  </si>
  <si>
    <t>13-REMODELACIÓN DESTACAMENTO MILITAR DE ARROYO FRÍO ERD, MUNICIPIO MOCA,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</si>
  <si>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</si>
  <si>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</si>
  <si>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</si>
  <si>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19-AMPLIACIÓN DEL PLANTEL EDUCATIVO PARA INICIAL PROF. MÉLIDA PÉREZ RODRÍGUEZ,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</si>
  <si>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</si>
  <si>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</si>
  <si>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</si>
  <si>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</si>
  <si>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23-RECONSTRUCCIÓN DE LA CARRETERA PRINCIPAL DEL DISTRITO MUNICIPAL MONTE DE LA JAGUA - AEROPUERTO DEL CIBAO,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</si>
  <si>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</si>
  <si>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</si>
  <si>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</si>
  <si>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</si>
  <si>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</si>
  <si>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</si>
  <si>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29-AMPLIACIÓN DEL PLANTEL EDUCATIVO PARA INICIAL AMADO MARÍA TEJADA SÁNCHEZ, MUNICIPIO MOCA, PROVINCIA ESPAILLAT.</t>
  </si>
  <si>
    <t>37-CONSTRUCCIÓN DE PLANTELES EDUCATIVOS EN LA PROVINCIA DE ESPAILLAT (FASE 2)</t>
  </si>
  <si>
    <t>52-RECONSTRUCCIÓN DEL CAMINO VECINAL EL CACIQUE AFECTADO POR LA VAGUADA DE ABRIL 2022, MUNICIPIO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</si>
  <si>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</si>
  <si>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</si>
  <si>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</si>
  <si>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88-CONSTRUCCIÓN  DEL TRAMO DE CARRETERA ENLACE VIAL ESTANCIA NUEVA HASTA EL CRUCE DE CHERO MUNICIPIO MOCA,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</si>
  <si>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</si>
  <si>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</si>
  <si>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10-AMPLIACIÓN DEL PLANTEL EDUCATIVO PARA INICIAL NUESTRA SEÑORA DEL CARMEN, MUNICIPIO DUVERGÉ, PROVINCIA INDEPENDENCIA.</t>
  </si>
  <si>
    <t>20-CONSTRUCCIÓN DE 3 PLANTELES ESCOLARES EN LA PROVINCIA INDEPENDENCIA</t>
  </si>
  <si>
    <t>22-RECONSTRUCCIÓN DEL CAMINO VECINAL BATEY 6-BATEY 9, AFECTADO POR LA TORMENTA TROPICAL MELISSA, MUNICIPIOS CRISTÓBAL Y TAMAYO, PROVINCIAS INDEPENDENCIA Y BAHORUCO</t>
  </si>
  <si>
    <t>41-CONSTRUCCIÓN DE PLANTELES EDUCATIVOS EN LA PROVINCIA DE INDEPENDENCIA (FASE 2)</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</si>
  <si>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</si>
  <si>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</si>
  <si>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</si>
  <si>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</si>
  <si>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</si>
  <si>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</si>
  <si>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</si>
  <si>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</si>
  <si>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</si>
  <si>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</si>
  <si>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</si>
  <si>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</si>
  <si>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87-RECONSTRUCCIÓN DE LA INFRAESTRUCTURA VIAL URBANA DEL MUNICIPIO CRISTÓBAL, PROVINCIA INDEPENDENCIA</t>
  </si>
  <si>
    <t>90-RECONSTRUCCIÓN DE LA INFRAESTRUCTURA VIAL URBANA DEL MUNICIPIO POSTRER RÍO,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</si>
  <si>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</si>
  <si>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</si>
  <si>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</si>
  <si>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</si>
  <si>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</si>
  <si>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</si>
  <si>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</si>
  <si>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</si>
  <si>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09-AMPLIACIÓN DEL PLANTEL EDUCATIVO PARA INICIAL HERMANAS MIRABAL, MUNICIPIO HIGÜEY, PROVINCIA LA ALTAGRACIA.</t>
  </si>
  <si>
    <t>10-AMPLIACIÓN DEL PLANTEL EDUCATIVO PARA INICIAL BEJUCALITO, MUNICIPIO HIGÜEY, PROVINCIA LA ALTAGRACIA.</t>
  </si>
  <si>
    <t>10-CONSTRUCCIÓN DE CANALIZACION Y PROTECCION DE LOS MARGENES DEL RIO QUISIBANI, AFECTADO POR EL HURACAN FIONA, MUNICIPIO HIGUEY,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</si>
  <si>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</si>
  <si>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</si>
  <si>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</si>
  <si>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</si>
  <si>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</si>
  <si>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</si>
  <si>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</si>
  <si>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</si>
  <si>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</si>
  <si>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</si>
  <si>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20-RECONSTRUCCIÓN  DE CALLES ADYACENTES A LA ESCUELA CANDIDO ELIGIO GUERRERO, AFECTADAS POR LA TORMENTA FRANKLIN, MUNICIPIO SALVALEON DE HIGÜEY, PROVINCIA LA ALTAGRACIA</t>
  </si>
  <si>
    <t>21-AMPLIACIÓN Y REHABILITACION DE 10 PLANTELES ESCOLARES EN LA PROVINCIA LA ALTAGRACIA</t>
  </si>
  <si>
    <t>22-CONSTRUCCIÓN  IGLESIA SAN FRANCISCO DE ASÍS, MUNICIPIO HIGÜEY, PROVINCIA LA ALTAGRACIA</t>
  </si>
  <si>
    <t>23-CONSTRUCCIÓN DE 12 PLANTELES ESCOLARES EN LA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</si>
  <si>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</si>
  <si>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</si>
  <si>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</si>
  <si>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32-CONSTRUCCIÓN IGLESIA CATÓLICA SAN JUAN PABLO II, DISTRITO MUNICIPAL VERÓN-PUNTA CANA, PROVINCIA LA ALTAGRACIA.</t>
  </si>
  <si>
    <t>38-AMPLIACIÓN DE PLANTELES EDUCATIVOS EN LA PROVINCIA DE LA ALTAGRACIA (FASE 3)</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</si>
  <si>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</si>
  <si>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</si>
  <si>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</si>
  <si>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</si>
  <si>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</si>
  <si>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</si>
  <si>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</si>
  <si>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</si>
  <si>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</si>
  <si>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87-RECONSTRUCCIÓN DEL CAMINO VECINAL BENERITO - SANTA CRUZ DEL GATO AFECTADO POR LA TORMENTA FRANKLIN, MUNICIPIO SAN RAFAEL DEL YUMA, PROVINCIA LA ALTAGRACIA</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</si>
  <si>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</si>
  <si>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</si>
  <si>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</si>
  <si>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</si>
  <si>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13-CONSTRUCCIÓN DE PLANTELES EDUCATIVOS EN LA PROVINCIA LA ROMANA (FASE 3)</t>
  </si>
  <si>
    <t>17-AMPLIACIÓN DEL PLANTEL EDUCATIVO PARA INICIAL ERVIDO CREALES, MUNICIPIO VILLA HERMOSA, PROVINCIA LA ROMANA.</t>
  </si>
  <si>
    <t>18-AMPLIACIÓN DEL PLANTEL EDUCATIVO PARA INICIAL SALOMÉ UREÑA, MUNICIPIO LA ROMANA, PROVINCIA LA ROMANA.</t>
  </si>
  <si>
    <t>19-AMPLIACIÓN DEL PLANTEL EDUCATIVO PARA INICIAL BATEY 18, MUNICIPIO GUAYMATE,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</si>
  <si>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</si>
  <si>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</si>
  <si>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</si>
  <si>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</si>
  <si>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32-AMPLIACIÓN DEL PLANTEL EDUCATIVO PARA INICIAL PAULINA JIMÉNEZ, MUNICIPIO LA ROMANA, PROVINCIA LA ROMANA.</t>
  </si>
  <si>
    <t>33-AMPLIACIÓN DEL PLANTEL EDUCATIVO PARA INICIAL BATEY CENTRAL, MUNICIPIO LA ROMANA, PROVINCIA LA ROMANA.</t>
  </si>
  <si>
    <t>38-AMPLIACIÓN DEL PLANTEL EDUCATIVO PARA INICIAL PROF. TOMASA CIPRIÁN, MUNICIPIO VILLA HERMOSA,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</si>
  <si>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</si>
  <si>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</si>
  <si>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</si>
  <si>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</si>
  <si>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64-RECONSTRUCCIÓN  DE LA INFRAESTRUCTURA VIAL URBANA DEL MUNICIPIO GUAYMATE, PROVINCIA LA ROMANA</t>
  </si>
  <si>
    <t>89-CONSTRUCCIÓN DEL BADEN TUBULAR PRÓXIMO AL PUENTE LA CUCHILLA AFECTADO POR LA VAGUADA DE ABRIL 2022, EN LA COMUNIDAD DE CHAVÓN, MUNICIPIO DE GUAYMATE,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</si>
  <si>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</si>
  <si>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</si>
  <si>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</si>
  <si>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</si>
  <si>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</si>
  <si>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</si>
  <si>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</si>
  <si>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</si>
  <si>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</si>
  <si>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</si>
  <si>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</si>
  <si>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</si>
  <si>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</si>
  <si>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13-CONSTRUCCIÓN PUENTE SOBRE EL RIO CAMU, COMUNIDAD SABANETA, PROVINCIA LA VEGA</t>
  </si>
  <si>
    <t>14-CONSTRUCCIÓN DE 3 ESTANCIAS INFANTIESL EN LA PROVINCIA DE LA VEGA</t>
  </si>
  <si>
    <t>14-CONSTRUCCIÓN DE PLANTELES EDUCATIVOS EN LA PROVINCIA LA VEGA (FASE 3)</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</si>
  <si>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</si>
  <si>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</si>
  <si>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</si>
  <si>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</si>
  <si>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18-AMPLIACIÓN DEL PLANTEL EDUCATIVO PARA INICIAL LAS CABUYAS, MUNICIPIO LA VEGA, PROVINCIA LA VEGA.</t>
  </si>
  <si>
    <t>19-AMPLIACIÓN DEL PLANTEL EDUCATIVO PARA INICIAL NICANOR RAMÍREZ, MUNICIPIO LA VEGA, PROVINCIA LA VEGA.</t>
  </si>
  <si>
    <t>20-AMPLIACIÓN DE PLANTELES EDUCATIVOS EN LA PROVINCIA DE LA VEGA (FASE 2)</t>
  </si>
  <si>
    <t>20-AMPLIACIÓN DEL PLANTEL EDUCATIVO PARA INICIAL LA GUAMA ABAJO, MUNICIPIO LA VEGA, PROVINCIA LA VEGA.</t>
  </si>
  <si>
    <t>21-AMPLIACIÓN DEL PLANTEL EDUCATIVO PARA INICIAL PROF. ANARDO VINICIO HERRERA, MUNICIPIO LA VEGA, PROVINCIA LA VEGA.</t>
  </si>
  <si>
    <t>22-AMPLIACIÓN DEL PLANTEL EDUCATIVO PARA INICIAL ANA LUISA SUAREZ CARABALLO,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</si>
  <si>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</si>
  <si>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</si>
  <si>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</si>
  <si>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25-AMPLIACIÓN DEL PLANTEL EDUCATIVO PARA INICIAL ERNESTO CONCEPCIÓN LUCIANO, MUNICIPIO LA VEGA, PROVINCIA LA VEGA.</t>
  </si>
  <si>
    <t>26-AMPLIACIÓN DEL PLANTEL EDUCATIVO PARA INICIAL CUTUPÚ,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</si>
  <si>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</si>
  <si>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</si>
  <si>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28-RECONSTRUCCIÓN DE LA CARRETERA CUTUPÚ - ARROYO HONDO - CRUCE CARRETERA RAMÓN CÁCERES, AFECTADA POR LA TORMENTA FRANKLIN, MUNICIPIO LA VEGA, PROVINCIA LA VEGA</t>
  </si>
  <si>
    <t>29-AMPLIACIÓN DEL PLANTEL EDUCATIVO PARA INICIAL LA FRONTERA, MUNICIPIO JIMA ABAJO, PROVINCIA LA VEGA.</t>
  </si>
  <si>
    <t>30-AMPLIACIÓN DEL PLANTEL EDUCATIVO PARA INICIAL PUERTO ARTURO - SAN JUAN BOSCO FE Y ALEGRÍA,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</si>
  <si>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</si>
  <si>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</si>
  <si>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</si>
  <si>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</si>
  <si>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</si>
  <si>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</si>
  <si>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43-CONSTRUCCIÓN  DE 3 ESTANCIAS INFANTIESL EN LA PROVINCIA DE LA VEGA (FASE 2)</t>
  </si>
  <si>
    <t>43-RECONSTRUCCIÓN CARRETERA CRUCE AUTOPISTA DUARTE-PRESA DE TAVERAS-LOS COCOS-BAITOA, PROVINCIAS LA VEGA Y SANTIAGO</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</si>
  <si>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</si>
  <si>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</si>
  <si>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</si>
  <si>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</si>
  <si>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</si>
  <si>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58-CONSTRUCCIÓN MURO DE GAVIONES EN EL PUENTE EN LA CARRETERA JARABACOA-MANABAO-LA CIENAGA AFECTADO POR LA VAGUADA DE ABRIL 2022, MUNICIPIO JARABACOA,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</si>
  <si>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</si>
  <si>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</si>
  <si>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</si>
  <si>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</si>
  <si>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77-CONSTRUCCIÓN DE PUENTE SOBRE RIO GRANDE AFECTADO POR LA VAGUADA DE ABRIL 2022, CARRETERA JARABACOA-MANABAO, MUNICIPIO JARABACOA, PROVINCIA LA VEGA</t>
  </si>
  <si>
    <t>78-RECONSTRUCCIÓN CARRETERA SABANA REY - LOS SOLARES AFECTADO POR LA VAGUADA DE ABRIL 2022, MUNICIPIO LA VEGA, PROVINCIA LA VEGA</t>
  </si>
  <si>
    <t>85-CONSTRUCCIÓN CAMINO VECINAL MANABAO-LA CIÉNEGA, DISTRITO MUNICIPAL MANABAO, PROVINCIA LA VEGA</t>
  </si>
  <si>
    <t>02-CONSTRUCCIÓN DE ECO-HÁBITAT INTEGRAL PARA CIUDADANOS EN CONDICIÓN DE POBREZA MULTIDIMENSIONAL, PROVINCIA MARÍA TRINIDAD SÁNCHEZ</t>
  </si>
  <si>
    <t>08-RECONSTRUCCIÓN CAMINO VECINAL CRUCE DE PIRULOS - LA TRAVESIA, MUNICIPIO NAGUA, PROVINCIA MARIA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</si>
  <si>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</si>
  <si>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</si>
  <si>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</si>
  <si>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</si>
  <si>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12-AMPLIACIÓN DEL PLANTEL EDUCATIVO PARA INICIAL LA LOMETA DE LAS GORDAS,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</si>
  <si>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</si>
  <si>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</si>
  <si>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</si>
  <si>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</si>
  <si>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16-AMPLIACIÓN DEL PLANTEL EDUCATIVO PARA INICIAL LOS JENGIBRES, MUNICIPIO NAGUA, PROVINCIA MARÍA TRINIDAD SÁNCHEZ.</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</si>
  <si>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</si>
  <si>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</si>
  <si>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</si>
  <si>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31-REHABILITACIÓN DE LA INFRAESTRUCTURA VIAL URBANA DE LOS SECTORES DEL MUNICIPIO DE NAGUA, PROVINCIA MARÍA TRINIDAD SÁNCHEZ</t>
  </si>
  <si>
    <t>45-AMPLIACIÓN Y REHABILITACION DE 9 PLANTELES ESCOLARES EN LA PROVINCIA MARIA TRINIDAD SANCHEZ</t>
  </si>
  <si>
    <t>58-CONSTRUCCIÓN  DE 1 ESTANCIA INFANTIL EN LA PROVINCIA DE MARIA TRINIDAD SANCHEZ (FASE 2)</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</si>
  <si>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</si>
  <si>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</si>
  <si>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</si>
  <si>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</si>
  <si>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</si>
  <si>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</si>
  <si>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</si>
  <si>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</si>
  <si>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</si>
  <si>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</si>
  <si>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85-RECONSTRUCCIÓN DEL CAMINO VECINAL LA CANTERA - CARAQUEÑO - PALMARITO, AFECTADO POR LA TORMENTA FRANKLIN, PROVINCIAS ESPAILLAT Y MARÍA TRINIDAD SÁNCHEZ</t>
  </si>
  <si>
    <t>97-RECONSTRUCCIÓN DE LA INFRAESTRUCTURA VIAL URBANA DEL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</si>
  <si>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</si>
  <si>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</si>
  <si>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</si>
  <si>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</si>
  <si>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</si>
  <si>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</si>
  <si>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</si>
  <si>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</si>
  <si>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08-REMODELACIÓN DESTACAMENTO MILITAR DE MANGA, ERD, MUNICIPIO GUAYUBÍN, PROVINCIA MONTECRISTI</t>
  </si>
  <si>
    <t>17-CONSTRUCCIÓN DE PLANTELES EDUCATIVOS EN LA PROVINCIA MONTE CRISTI (FASE 3)</t>
  </si>
  <si>
    <t>20-RECONSTRUCCIÓN CAMINO VECINAL HATILLO PALMA- ARROYO CAÑA- LOS DERRAMADEROS, MUNICIPIO GUAYUBÍN, PROVINCIA MONTE CRISTI</t>
  </si>
  <si>
    <t>26-CONSTRUCCIÓN DE 9 PLANTELES ESCOLARES EN LA PROVINCIA MONTECRISTI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</si>
  <si>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</si>
  <si>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</si>
  <si>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</si>
  <si>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</si>
  <si>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</si>
  <si>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</si>
  <si>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</si>
  <si>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</si>
  <si>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 PLANTELES EDUCATIVOS EN LA PROVINCIA DE MONTE CRISTI (FASE 3)</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</si>
  <si>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</si>
  <si>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</si>
  <si>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</si>
  <si>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</si>
  <si>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</si>
  <si>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</si>
  <si>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</si>
  <si>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57-CONSTRUCCIÓN  DE 1 ESTANCIA INFANTIL EN LA PROVINCIA DE MONTE CRISTI (FASE 2)</t>
  </si>
  <si>
    <t>58-AMPLIACIÓN DEL PLANTEL EDUCATIVO PARA INICIAL LUISA DE LA ROSA HELENA, MUNICIPIO VILLA VÁZQUEZ,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</si>
  <si>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</si>
  <si>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</si>
  <si>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</si>
  <si>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</si>
  <si>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</si>
  <si>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</si>
  <si>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</si>
  <si>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</si>
  <si>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</si>
  <si>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</si>
  <si>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</si>
  <si>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</si>
  <si>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</si>
  <si>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</si>
  <si>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</si>
  <si>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23-AMPLIACIÓN DEL PLANTEL EDUCATIVO PARA INICIAL GASTÓN FERNANDO DELIGNE, MUNICIPIO OVIEDO, PROVINCIA PEDERNALES.</t>
  </si>
  <si>
    <t>24-AMPLIACIÓN DEL PLANTEL EDUCATIVO PARA INICIAL PROF. LUIS DÍAZ DÍAZ, MUNICIPIO PEDERNALES, PROVINCIA PEDERNALES.</t>
  </si>
  <si>
    <t>37-RECONSTRUCCIÓN DE LA INFRAESTRUCTURA VIAL URBANA DEL MUNICIPIO OVIEDO, PROVINCIA PEDERNALES</t>
  </si>
  <si>
    <t>44-CONSTRUCCIÓN CENTRO DE CORRECCIÓN Y REHABILITACIÓN (CCR) PEDERNALES, PROVINCIA PEDERNALES</t>
  </si>
  <si>
    <t>01-AMPLIACIÓN DEL PLANTEL EDUCATIVO PARA INICIAL MARÍA INOCENCIA BELÉN MININO, MUNICIPIO BANÍ, PROVINCIA PERAVIA.</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</si>
  <si>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</si>
  <si>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</si>
  <si>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</si>
  <si>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</si>
  <si>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</si>
  <si>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</si>
  <si>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</si>
  <si>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</si>
  <si>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</si>
  <si>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15-CONSTRUCCIÓN INSTALACIONES PARA EL CUERPO ESPECIALIZADO DE MITIGACIÓN A EMERGENCIAS Y DESASTRES, CEMED - CENTRO DE MITIGACION VALDESIA,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</si>
  <si>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</si>
  <si>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</si>
  <si>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</si>
  <si>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27-RECONSTRUCCIÓN DEL CALLEJÓN PRÓXIMO A LA CARRETERA 506-040, TRAMO PALENQUE - NIZAO, EN LA SECCIÓN DON GREGORIO AFECTADO POR LA TORMENTA FRANKLIN, MUNICIPIO NIZAO, PROVINCIA PERAVIA</t>
  </si>
  <si>
    <t>30-CONSTRUCCIÓN DE 15 PLANTELES ESCOLARES EN LA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</si>
  <si>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</si>
  <si>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</si>
  <si>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</si>
  <si>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</si>
  <si>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</si>
  <si>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</si>
  <si>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</si>
  <si>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</si>
  <si>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43-AMPLIACIÓN DEL PLANTEL EDUCATIVO PARA INICIAL PROF. LUIS EMILIO PEÑA, MUNICIPIO BANÍ, PROVINCIA PERAVIA.</t>
  </si>
  <si>
    <t>44-AMPLIACIÓN DEL PLANTEL EDUCATIVO PARA INICIAL LA SAONA, MUNICIPIO BANÍ,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</si>
  <si>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</si>
  <si>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</si>
  <si>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</si>
  <si>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48-AMPLIACIÓN DEL PLANTEL EDUCATIVO PARA INICIAL JUAN ISMAEL ZAPATA NIVAR, MUNICIPIO BANÍ, PROVINCIA PERAVIA.</t>
  </si>
  <si>
    <t>49-AMPLIACIÓN DEL PLANTEL EDUCATIVO PARA INICIAL LOS YAGUARIZOS, MUNICIPIO BANÍ, PROVINCIA PERAVIA.</t>
  </si>
  <si>
    <t>50-CONSTRUCCIÓN  DE 2 ESTANCIAS INFATILES EN LA PROVINCIA DE PERAVIA (FASE 2)</t>
  </si>
  <si>
    <t>01-AMPLIACIÓN DEL PLANTEL EDUCATIVO PARA INICIAL JUAN ARTURO LOCKWARD STAMERS, MUNICIPIO VILLA MONTELLANO,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</si>
  <si>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</si>
  <si>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</si>
  <si>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</si>
  <si>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</si>
  <si>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</si>
  <si>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04-CONSTRUCCIÓN INFRAESTRUCTURAS PARA EL BATALLÓN DE INFANTERÍA, ERD, MUNICIPIO IMBERT,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</si>
  <si>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</si>
  <si>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</si>
  <si>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</si>
  <si>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</si>
  <si>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</si>
  <si>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</si>
  <si>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</si>
  <si>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</si>
  <si>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</si>
  <si>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</si>
  <si>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</si>
  <si>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</si>
  <si>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16-RECONSTRUCCIÓN CAMINO VECINAL RIO GRANDE-BAJABONICO, MUNICIPIO ALTAMIRA, PROVINCIA PUERTO PLATA</t>
  </si>
  <si>
    <t>20-CONSTRUCCIÓN DE PLANTELES EDUCATIVOS EN LA PROVINCIA PUERTO PLATA (FASE 3)</t>
  </si>
  <si>
    <t>23-RECONSTRUCCIÓN DEL PUENTE SABANETA DE CANGREJO SOBRE EL RIO CAMU, MUNICIPIOS VILLA MONTELLANO Y SOSUA,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</si>
  <si>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</si>
  <si>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</si>
  <si>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</si>
  <si>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</si>
  <si>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</si>
  <si>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33-AMPLIACIÓN DEL PLANTEL EDUCATIVO PARA INICIAL NICOLAS MELENDEZ, MUNICIPIO ALTAMIRA, PROVINCIA PUERTO PLATA.</t>
  </si>
  <si>
    <t>36-AMPLIACIÓN DE PLANTELES DUCATIVOS EN LA PROVINCA PUERTO PLATA (FASE 3)</t>
  </si>
  <si>
    <t>37-CONSTRUCCIÓN PUENTE JUAN DE MINA- LAS VIEJAS- ALTAMIRA AFECTADO POR LA VAGUADA DE ABRIL 2022, MUNICIPIO ALTAMIRA, PROVINCIA PUERTO PLATA</t>
  </si>
  <si>
    <t>38-CONSTRUCCIÓN PUENTE GUANANICO MUNICIPIO IMBERT AFECTADO POR LA VAGUADA DE ABRIL 2022, PROVINCIA PUERTO PLATA</t>
  </si>
  <si>
    <t>41-CONSTRUCCIÓN DE 4 ESTANCIAS INFANTILES EN LA PROVINCIA DE PUERTO PLATA (FASE 2)</t>
  </si>
  <si>
    <t>41-RECONSTRUCCIÓN DE LA INFRAESTRUCTURA VIAL URBANA DEL MUNICIPIO LOS HIDALGOS DE LA PROVINCIA PUERTO PLATA</t>
  </si>
  <si>
    <t>45-RECONSTRUCCIÓN  DE TRAMO CARRETERA SAN MARCOS ARRIBA - SAN MARCOS, MUNICIPIO PUERTO PLATA, PROVINCIA PUERTO PLATA.</t>
  </si>
  <si>
    <t>50-CONSTRUCCIÓN DE PLANTELES EDUCATIVOS EN LA PROVINCIA DE PUERTO PLATA (FASE 2)</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</si>
  <si>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</si>
  <si>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</si>
  <si>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</si>
  <si>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86-RECONSTRUCCIÓN DE LA INFRAESTRUCTURA VIAL URBANA DEL MUNICIPIO SOSÚA,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</si>
  <si>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</si>
  <si>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</si>
  <si>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</si>
  <si>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</si>
  <si>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</si>
  <si>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05-AMPLIACIÓN DEL PLANTEL EDUCATIVO PARA INICIAL EL RANCHITO, MUNICIPIO VILLA TAPIA, PROVINCIA HERMANAS MIRABAL.</t>
  </si>
  <si>
    <t>11-CONSTRUCCIÓN DE PLANTELES EDUCATIVOS EN LA PROVINCIA HERMANAS MIRABAL (FASE 3)</t>
  </si>
  <si>
    <t>17-RECONSTRUCCIÓN CAMINO VECINAL CRUCE TENARES-LOS CANETES-LOS CACAOS, MUNICIPIO TENARES, PROVINCIA HERMANAS MIRABAL</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</si>
  <si>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</si>
  <si>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</si>
  <si>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</si>
  <si>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</si>
  <si>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</si>
  <si>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</si>
  <si>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</si>
  <si>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</si>
  <si>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</si>
  <si>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35-AMPLIACIÓN DE PLANTELES EDUCATIVOS EN LA PROVINCIA HERMANAS MIRABAL (FASE 3)</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</si>
  <si>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</si>
  <si>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</si>
  <si>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</si>
  <si>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</si>
  <si>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54-AMPLIACIÓN Y REHABILITACION DE 17 PLANTELES ESCOLARES EN LA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</si>
  <si>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</si>
  <si>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</si>
  <si>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</si>
  <si>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</si>
  <si>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</si>
  <si>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</si>
  <si>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</si>
  <si>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</si>
  <si>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</si>
  <si>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</si>
  <si>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</si>
  <si>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</si>
  <si>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</si>
  <si>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</si>
  <si>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</si>
  <si>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21-CONSTRUCCIÓN DE PLANTELES EDUCATIVOS EN LA PROVINCIA SAMANÁ (FASE 3)</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</si>
  <si>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</si>
  <si>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</si>
  <si>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</si>
  <si>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47-RECONSTRUCCIÓN DEL CAMINO EL VALLE-LA LAGUNA, MUNICIPIO SAMANÁ, PROVINCIA SAMANÁ</t>
  </si>
  <si>
    <t>51-CONSTRUCCIÓN DE PLANTELES EDUCATIVOS EN LA PROVINCIA DE SAMANÁ (FASE 2)</t>
  </si>
  <si>
    <t>59-CONSTRUCCIÓN  DE 2 ESTANCIA INFANTIL EN LA PROVINCIA SAMANA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</si>
  <si>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</si>
  <si>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</si>
  <si>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</si>
  <si>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</si>
  <si>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96-RECONSTRUCCIÓN DE LA INFRAESTRUCTURA VIAL URBANA DEL MUNICIPIO DE LAS TERRENAS, PROVINCIA SAMANÁ</t>
  </si>
  <si>
    <t>08-CONSTRUCCIÓN DEL PUENTE DE ALCANTARILLA DE CAJÓN SIMPLE EN ARROYO NOVILLERO, POBLADO NOVILLERO, AFECTADO POR EL DISTURBIO TROPICAL NO.22, MUNICIPIO VILLA ALTAGRACIA, PROVINCIA SAN CRISTÓBAL</t>
  </si>
  <si>
    <t>11-RECONSTRUCCIÓN DE CALLE EL HOYO EN EL SECTOR YOGO YOGO, AFECTADA POR LA TORMENTA FRANKLIN, MUNICIPIO SAN GREGORIO DE NIGUA, PROVINCIA SAN CRISTÓBAL</t>
  </si>
  <si>
    <t>22-CONSTRUCCIÓN DE PLANTELES EDUCATIVOS EN LA PROVINCIA SAN CRISTÓBAL (FASE 3)</t>
  </si>
  <si>
    <t>29-AMPLIACIÓN DE PLANTELES EDUCATIVOS EN LA PROVINCIA DE SAN CRISTÓBAL (FASE 2)</t>
  </si>
  <si>
    <t>29-RECONSTRUCCIÓN DE TRAMO CARRETERA SANCHEZ, FRENTE A QUALA DOMINICANA,  AFECTADO POR LA TORMENTA FRANKLIN, MUNICIPIO BAJOS DE HAINA, PROVINCIA SAN CRISTÓBAL</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</si>
  <si>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</si>
  <si>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</si>
  <si>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</si>
  <si>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</si>
  <si>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</si>
  <si>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</si>
  <si>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</si>
  <si>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</si>
  <si>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</si>
  <si>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</si>
  <si>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54-AMPLIACIÓN DEL PLANTEL EDUCATIVO PARA INICIAL HOGAR DOÑA CHUCHA, MUNICIPIO SAN CRISTÓBAL, PROVINCIA SAN CRISTÓBAL.</t>
  </si>
  <si>
    <t>54-CONSTRUCCIÓN DE PUENTE EN LA CARRETERA EL BATEY, PIEDRA BLANCA, MUNICIPIO VILLA ALTAGRACIA,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</si>
  <si>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</si>
  <si>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</si>
  <si>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57-AMPLIACIÓN DEL PLANTEL EDUCATIVO PARA INICIAL ELVIRA RAMÍREZ CIPRIÁN, MUNICIPIO SAN CRISTÓBAL, PROVINCIA SAN CRISTÓBAL.</t>
  </si>
  <si>
    <t>58-AMPLIACIÓN DEL PLANTEL EDUCATIVO PARA INICIAL PABLO BARINAS, MUNICIPIO SAN CRISTÓBAL, PROVINCIA SAN CRISTÓBAL.</t>
  </si>
  <si>
    <t>59-RECONSTRUCCIÓN DE LA INFRAESTRUCTURA VIAL URBANA DEL MUNICIPIO SAN GREGORIO DE NIGUA, PROVINCIA SAN CRISTOBAL</t>
  </si>
  <si>
    <t>62-RECONSTRUCCIÓN DE LA INFRAESTRUCTURA VIAL URBANA DEL MUNICIPIO VILLA ALTAGRACIA, PROVINCIA SAN CRISTÓBAL</t>
  </si>
  <si>
    <t>63-RECONSTRUCCIÓN DE LA INFRAESTRUCTURA VIAL URBANA DEL MUNICIPIO BAJOS DE HAINA, PROVINCIA SAN CRISTÓBAL</t>
  </si>
  <si>
    <t>65-AMPLIACIÓN DEL PLANTEL EDUCATIVO PARA INICIAL SABANA TORO, MUNICIPIO SAN CRISTÓBAL, PROVINCIA SAN CRISTÓBAL.</t>
  </si>
  <si>
    <t>66-AMPLIACIÓN Y REHABILITACION DE 14 PLANTELES ESCOLARES  EN LA PROVINCIA SAN CRISTOBAL</t>
  </si>
  <si>
    <t>67-AMPLIACIÓN DEL PLANTEL EDUCATIVO PARA INICIAL AURA ESTELA NÚÑEZ,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</si>
  <si>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</si>
  <si>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</si>
  <si>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</si>
  <si>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</si>
  <si>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74-AMPLIACIÓN DEL PLANTEL EDUCATIVO PARA INICIAL NAJAYO EN MEDIO,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</si>
  <si>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</si>
  <si>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</si>
  <si>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</si>
  <si>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</si>
  <si>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</si>
  <si>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99-CONSTRUCCIÓN DE EDIFICIO DE ESTACIONAMIENTOS PÚBLICOS EN EL  MUNICIPIO SAN CRISTÓBAL, PROVINCIA SAN CRISTÓBAL</t>
  </si>
  <si>
    <t>05-AMPLIACIÓN DEL PLANTEL EDUCATIVO PARA INICIAL SECTOR SURESTE, MUNICIPIO SAN JUAN, PROVINCIA SAN JUAN.</t>
  </si>
  <si>
    <t>10-REMODELACIÓN PUESTO MILITAR EL CERCADO ERD, MUNICIPIO EL CERCADO, PROVINCIA SAN JUAN</t>
  </si>
  <si>
    <t>16-CONSTRUCCIÓN DE 5 ESTANCIAS INFANTILES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</si>
  <si>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</si>
  <si>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</si>
  <si>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</si>
  <si>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</si>
  <si>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29-AMPLIACIÓN DEL PLANTEL EDUCATIVO PARA INICIAL ACTIVO 20 - 30,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</si>
  <si>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</si>
  <si>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</si>
  <si>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</si>
  <si>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</si>
  <si>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</si>
  <si>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18 PLANTELES ESCOLARES EN LA PROVINCIA SAN JUAN</t>
  </si>
  <si>
    <t>35-AMPLIACIÓN DEL PLANTEL EDUCATIVO PARA INICIAL DAMIÁN, MUNICIPIO EL CERCADO,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</si>
  <si>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</si>
  <si>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</si>
  <si>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</si>
  <si>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45-RECONSTRUCCIÓN DE LA INFRAESTRUCTURA VIAL URBANA DEL MUNICIPIO JUAN DE HERRERA, PROVINCIA SAN JUAN</t>
  </si>
  <si>
    <t>50-RECONSTRUCCIÓN CAMINO VECINAL LA CUENDA, MUNICIPIO SAN JUAN DE LA MAGUANA, PROVINCIA SAN JUAN</t>
  </si>
  <si>
    <t>53-AMPLIACIÓN DEL PLANTEL EDUCATIVO PARA INICIAL PROF. HÉCTOR BIENVENIDO GARCÍA LÓPEZ, MUNICIPIO SAN JUAN,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</si>
  <si>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</si>
  <si>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</si>
  <si>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</si>
  <si>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94-REPARACIÓN DE VIVIENDAS VULNERABLES EN EL MUNICIPIO DE SAN JUAN DE LA MAGUANA, PROVINCIA SAN JUAN</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</si>
  <si>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</si>
  <si>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</si>
  <si>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</si>
  <si>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12-AMPLIACIÓN DE PLANTELES EDUCATIVOS EN LA PROVINCIA DE SAN PEDRO DE MACORÍS (FASE 2)</t>
  </si>
  <si>
    <t>12-AMPLIACIÓN DEL PLANTEL EDUCATIVO PARA INICIAL SOR LEONOR GIBB, MUNICIPIO CONSUELO, PROVINCIA SAN PEDRO DE MACORÍS.</t>
  </si>
  <si>
    <t>13-AMPLIACIÓN DEL PLANTEL EDUCATIVO PARA INICIAL LA MILAGROSA, MUNICIPIO LOS LLANOS,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</si>
  <si>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</si>
  <si>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</si>
  <si>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</si>
  <si>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</si>
  <si>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</si>
  <si>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</si>
  <si>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</si>
  <si>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</si>
  <si>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</si>
  <si>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</si>
  <si>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</si>
  <si>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</si>
  <si>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</si>
  <si>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29-AMPLIACIÓN DEL PLANTEL EDUCATIVO PARA INICIAL ESCUELA COMUNITARIA PARROQUIAL SANTA CLARA DE ASÍS,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</si>
  <si>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</si>
  <si>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</si>
  <si>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</si>
  <si>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</si>
  <si>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</si>
  <si>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</si>
  <si>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47-AMPLIACIÓN DEL PLANTEL EDUCATIVO PARA INICIAL SANTA MARGARITA DE YOUVILLE, MUNICIPIO CONSUELO, PROVINCIA SAN PEDRO DE MACORÍS.</t>
  </si>
  <si>
    <t>48-AMPLIACIÓN DEL PLANTEL EDUCATIVO PARA INICIAL BATEY DON JUAN,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</si>
  <si>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</si>
  <si>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</si>
  <si>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</si>
  <si>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</si>
  <si>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</si>
  <si>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</si>
  <si>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</si>
  <si>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53-AMPLIACIÓN DEL PLANTEL EDUCATIVO PARA INICIAL MARÍA NICOLÁSA BILLINI, MUNICIPIO LOS LLANOS, PROVINCIA SAN PEDRO DE MACORÍS.</t>
  </si>
  <si>
    <t>54-AMPLIACIÓN DEL PLANTEL EDUCATIVO PARA INICIAL LA GINA, MUNICIPIO LOS LLANOS, PROVINCIA SAN PEDRO DE MACORÍS.</t>
  </si>
  <si>
    <t>54-CONSTRUCCIÓN DEL CAMINO VECINAL GAUTIER-GUAYABAL-PALOMA TRAMO II AFECTADO POR LA VAGUADA DE ABRIL 2022, MUNICIPIO SAN PEDRO DE MACORÍS, PROVINCIA SAN PEDRO DE MACORÍS</t>
  </si>
  <si>
    <t>55-AMPLIACIÓN DEL PLANTEL EDUCATIVO PARA INICIAL VIRGEN DE LA CARIDAD DEL COBRE, MUNICIPIO QUISQUEYA, PROVINCIA SAN PEDRO DE MACORÍS.</t>
  </si>
  <si>
    <t>55-CONSTRUCCIÓN DE PLANTELES EDUCATIVOS EN LA PROVINCIA DE SAN PEDRO DE MACORÍS (FASE 2)</t>
  </si>
  <si>
    <t>56-AMPLIACIÓN DEL PLANTEL EDUCATIVO PARA INICIAL EUGENIO MARÍA DE HOSTOS, MUNICIPIO QUISQUEYA, PROVINCIA SAN PEDRO DE MACORÍS.</t>
  </si>
  <si>
    <t>57-AMPLIACIÓN DEL PLANTEL EDUCATIVO PARA INICIAL FRAY ANTÓN DE MONTESINOS, MUNICIPIO QUISQUEYA, PROVINCIA SAN PEDRO DE MACORÍS.</t>
  </si>
  <si>
    <t>57-CONSTRUCCIÓN DE PLANTELES EDUCATIVOS EN LA PROVINCIA SAN PEDRO DE MACORÍS (FASE 3)</t>
  </si>
  <si>
    <t>58-AMPLIACIÓN DEL PLANTEL EDUCATIVO PARA INICIAL LOS MONTONES, MUNICIPIO QUISQUEYA, PROVINCIA SAN PEDRO DE MACORÍS.</t>
  </si>
  <si>
    <t>61-RECONSTRUCCIÓN DE LA INFRAESTRUCTURA VIAL URBANA DEL MUNICIPIO LOS LLANOS, PROVINCIA SAN PEDRO DE MACORÍS</t>
  </si>
  <si>
    <t>69-AMPLIACIÓN Y REHABILITACION DE 16 PLANTELES ESCOLARES EN LA PROVINCIA SAN PEDRO DE MACORIS.</t>
  </si>
  <si>
    <t>74-RECONSTRUCCIÓN DE LA INFRAESTRUCTURA VIAL URBANA DEL MUNICIPIO GUAYACANES, PROVINCIA SAN PEDRO DE MACORÍS.</t>
  </si>
  <si>
    <t>81-CONSTRUCCIÓN DEL CAMINO VECINAL GAUTIER - GUAYABAL - PALOMA TRAMO I, MUNICIPIO SAN PEDRO DE MACORÍS,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</si>
  <si>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</si>
  <si>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</si>
  <si>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09-RECONSTRUCCIÓN CAMINO VECINAL CRUCE DE BARRAQUITO-LOMA MAJINA, MUNICIPIO COTUI, PROVINCIA SANCHEZ RAMIREZ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</si>
  <si>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</si>
  <si>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</si>
  <si>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</si>
  <si>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33-CONSTRUCCIÓN MURO DE GAVIÓN EN MARGEN NORTE DEL RÍO CAMÚ PARA PROTECCIÓN DE TALUD EN LA CARRETERA PIMENTEL - LA BIJA, AFECTADO POR EL DISTURBIO TROPICAL NO.22, MUNICIPIO COTUÍ, PROVINCIA SÁNCHEZ RAMÍREZ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</si>
  <si>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</si>
  <si>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</si>
  <si>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</si>
  <si>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</si>
  <si>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</si>
  <si>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40-CONSTRUCCIÓN CENTRO DE CORRECCIÓN Y REHABILITACIÓN (CCR) COTUÍ, PROVINCIA SÁNCHEZ RAMÍREZ</t>
  </si>
  <si>
    <t>41-AMPLIACIÓN DEL PLANTEL EDUCATIVO PARA INICIAL JUAN FRANCISCO ADAMES (LICO),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</si>
  <si>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</si>
  <si>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</si>
  <si>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</si>
  <si>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</si>
  <si>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</si>
  <si>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</si>
  <si>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</si>
  <si>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</si>
  <si>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</si>
  <si>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</si>
  <si>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</si>
  <si>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</si>
  <si>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</si>
  <si>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</si>
  <si>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</si>
  <si>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</si>
  <si>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75-CONSTRUCCIÓN DE 11 PLANTELES ESCOLARES EN LA PROVINCIA SANCHEZ RAMIREZ</t>
  </si>
  <si>
    <t>79-CONSTRUCCIÓN PUENTE MIXTO SOBRE RIO MAGUACA AFECTADO POR LA VAGUADA DE ABRIL 2022, CARRETERA COTUI PLATANAL, MUNICIPIO COTUI, PROVINCIA SANCHEZ RAMIREZ</t>
  </si>
  <si>
    <t>94-RECONSTRUCCIÓN DEL CAMINO VECINAL DON MIGUEL - BABARI AFECTADO POR LA TORMENTA FRANKLIN, MUNICIPIO COTUÍ, PROVINCIA SÁNCHEZ RAMÍREZ</t>
  </si>
  <si>
    <t>02-AMPLIACIÓN DE LA AVENIDA GREGORIO LUPERÓN DESDE LA AVENIDA ESTRELLA SADHALÁ HASTA LA AVENIDA CIRCUNVALACIÓN NORTE, MUNICIPIO SANTIAGO DE LOS CABALLEROS, PROVINCIA SANTIAGO</t>
  </si>
  <si>
    <t>04-RECONSTRUCCIÓN CAMINO VECINAL EL AGUACATE-SALAMANCA, MUNICIPIO SANTIAGO DE LOS CABALLEROS, PROVINCIA SANTIAGO</t>
  </si>
  <si>
    <t>06-RECONSTRUCCIÓN CLUB DE OFICIALES 2DA. BRIGADA DE INFANTERÍA GENERAL DE DIVISIÓN FERNANDO VALERIO ERD., MUNICIPIO SANTIAGO DE LOS CABALLEROS</t>
  </si>
  <si>
    <t>26-RECONSTRUCCIÓN DE PUENTE PEATONAL EN LA AUTOPISTA JOAQUÍN BALAGUER, ESTANCIA DEL YAQUE, MUNICIPIO VILLA GONZÁLEZ, PROVINCIA SANTIAGO</t>
  </si>
  <si>
    <t>29-CONSTRUCCIÓN DE 10 ESTANCIAS INFANTILES EN LA PROVINCIA SANTIAGO</t>
  </si>
  <si>
    <t>30-AMPLIACIÓN DEL PLANTEL EDUCATIVO PARA INICIAL DELFÍN RODRÍGUEZ TORRES, MUNICIPIO SAN JOSÉ DE LAS MATAS, PROVINCIA SANTIAGO.</t>
  </si>
  <si>
    <t>30-CONSTRUCCIÓN Y EQUIPAMIENTO DEL  CENTRO DE DIAGNÓSTICO  Y ATENCIÓN PRIMARIA EN  LA JOYA, MUNICIPIO SANTIAGO,  PROVINCIA  SANTIAGO</t>
  </si>
  <si>
    <t>31-AMPLIACIÓN DEL PLANTEL EDUCATIVO PARA INICIAL MARÍA TRINIDAD SÁNCHEZ, MUNICIPIO SAN JOSÉ DE LAS MATAS, PROVINCIA SANTIAGO.</t>
  </si>
  <si>
    <t>31-RECONSTRUCCIÓN DE LA INFRAESTRUCTURA VIAL URBANA DEL MUNICIPIO JÁNICO, PROVINCIA SANTIAGO</t>
  </si>
  <si>
    <t>31-REPARACIÓN DEL CENTRO CATÓLICO CARISMÁTICO, LAS CHARCAS, PROVINCIA SANTIAGO</t>
  </si>
  <si>
    <t>32-AMPLIACIÓN DEL PLANTEL EDUCATIVO PARA INICIAL GENEROSA FERREIRA - SABANA IGLESIA , MUNICIPIO SANTIAGO,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</si>
  <si>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</si>
  <si>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</si>
  <si>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34-AMPLIACIÓN DEL PLANTEL EDUCATIVO PARA INICIAL JOSÉ RAMÓN PIÑEYRO- MONTE ZANJA, MUNICIPIO SANTIAGO, PROVINCIA SANTIAGO.</t>
  </si>
  <si>
    <t>35-CONSTRUCCIÓN  DE 8 ESTANCIAS INFANTILES EN LA PROVINCIA SANTIAGO (FASE 2)</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</si>
  <si>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</si>
  <si>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</si>
  <si>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</si>
  <si>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38-CONSTRUCCIÓN DE 46 PLANTELES ESCOLARES EN LA PROVINCIA SANTIAGO</t>
  </si>
  <si>
    <t>40-AMPLIACIÓN DEL PLANTEL EDUCATIVO PARA INICIAL GENARO PÉREZ,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</si>
  <si>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</si>
  <si>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</si>
  <si>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</si>
  <si>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</si>
  <si>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</si>
  <si>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</si>
  <si>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</si>
  <si>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</si>
  <si>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</si>
  <si>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</si>
  <si>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</si>
  <si>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</si>
  <si>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</si>
  <si>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</si>
  <si>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</si>
  <si>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</si>
  <si>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</si>
  <si>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</si>
  <si>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</si>
  <si>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</si>
  <si>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</si>
  <si>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</si>
  <si>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</si>
  <si>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</si>
  <si>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</si>
  <si>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</si>
  <si>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</si>
  <si>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</si>
  <si>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</si>
  <si>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</si>
  <si>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</si>
  <si>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</si>
  <si>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Y REHABILITACION DE 12 PLANTELES ESCOLARES EN LA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</si>
  <si>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</si>
  <si>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</si>
  <si>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</si>
  <si>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</si>
  <si>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</si>
  <si>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</si>
  <si>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</si>
  <si>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</si>
  <si>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</si>
  <si>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</si>
  <si>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</si>
  <si>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</si>
  <si>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</si>
  <si>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</si>
  <si>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</si>
  <si>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</si>
  <si>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83-RECONSTRUCCIÓN DE OBRAS COMPLEMENTARIAS CARRETERA TURÍSTICA GREGORIO LUPERÓN, PROVINCIAS SANTIAGO- PUERTO PLATA</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</si>
  <si>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</si>
  <si>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</si>
  <si>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</si>
  <si>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86-AMPLIACIÓN DEL PLANTEL EDUCATIVO PARA INICIAL BLANCA MASCARO, MUNICIPIO LICEY AL MEDIO, PROVINCIA SANTIAGO.</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</si>
  <si>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</si>
  <si>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</si>
  <si>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</si>
  <si>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</si>
  <si>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</si>
  <si>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</si>
  <si>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</si>
  <si>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93-CONSTRUCCIÓN DE MURO DE HORMIGÓN ARMADO EN TRAMO DEL PASO A DESNIVEL DE LA AVENIDA LAS CARRERAS ESQUINA 30 DE MARZO, SANTIAGO DE LOS CABALLEROS, PROVINCIA SANTIAGO</t>
  </si>
  <si>
    <t>04-RECONSTRUCCIÓN  DE MUROS DE GAVION EN LA CARRETERA MAGUANA - LA LEONOR, PROVINCIA SANTIAGO RODRÍGUEZ</t>
  </si>
  <si>
    <t>22-RECONSTRUCCIÓN MURO DE GAVIÓN AFECTADO POR LA VAGUADA DE ABRIL 2022, EN TRAMO CARRETERO SABANETA - VILLA LOS ALMÁCIGOS, MUNICIPIO LOS ALMÁCIGOS, PROVINCIA SANTIAGO RODRÍGUEZ</t>
  </si>
  <si>
    <t>25-CONSTRUCCIÓN DE 1 ESTANCIA INFANTIL EN LA PROVINCIA DE SANTIAGO RODRIGUEZ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</si>
  <si>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</si>
  <si>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</si>
  <si>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</si>
  <si>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</si>
  <si>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</si>
  <si>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</si>
  <si>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</si>
  <si>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</si>
  <si>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</si>
  <si>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</si>
  <si>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58-CONSTRUCCIÓN DE PLANTELES EDUCATIVOS EN LA PROVINCIA DE SANTIAGO RODRÍGUEZ (FASE 2)</t>
  </si>
  <si>
    <t>59-CONSTRUCCIÓN DE PLANTELES EDUCATIVOS EN LA PROVINCIA SANTIAGO RODRÍGUEZ (FASE 3)</t>
  </si>
  <si>
    <t>14-AMPLIACIÓN DEL PLANTEL EDUCATIVO PARA INICIAL MARÍA AUXILIADORA, MUNICIPIO MAO, PROVINCIA VALVERDE.</t>
  </si>
  <si>
    <t>14-CONSTRUCCIÓN INSTALACIONES PARA EL CUERPO ESPECIALIZADO DE MITIGACION A EMERGENCIAS Y DESASTRES, CEMED - CENTRO DE MITIGACION NOROESTE,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</si>
  <si>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</si>
  <si>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</si>
  <si>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</si>
  <si>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</si>
  <si>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</si>
  <si>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</si>
  <si>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</si>
  <si>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</si>
  <si>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</si>
  <si>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</si>
  <si>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</si>
  <si>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</si>
  <si>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</si>
  <si>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</si>
  <si>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40-AMPLIACIÓN DEL PLANTEL EDUCATIVO PARA INICIAL PROF. GUILLERMO RAFAEL PERALTA SANDY, MUNICIPIO LAGUNA SALADA,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</si>
  <si>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</si>
  <si>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</si>
  <si>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</si>
  <si>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60-CONSTRUCCIÓN DE PLANTELES EDUCATIVOS EN LA PROVINCIA DE VALVERDE (FASE 2)</t>
  </si>
  <si>
    <t>62-CONSTRUCCIÓN DE PLANTELES EDUCATIVOS EN LA PROVINCIA VALVERDE (FASE 3)</t>
  </si>
  <si>
    <t>73-AMPLIACIÓN Y REHABILITACION DE 5 PLANTELES ESCOLARES EN LA PROVINCIA VALVERDE</t>
  </si>
  <si>
    <t>86-REPARACIÓN DE HOSPITALES EN LA PROVINCIA VALVERDE</t>
  </si>
  <si>
    <t>15-CONSTRUCCIÓN PUENTE BADEN TUBULAR AFECTADO POR LA VAGUADA DE ABRIL 2022 EN ARROYO TORO, MUNICIPIO BONAO, PROVINCIA MONSEÑOR NOUEL</t>
  </si>
  <si>
    <t>16-CONSTRUCCIÓN DE PLANTELES EDUCATIVOS EN LA PROVINCIA MONSEÑOR NOUEL (FASE 3)</t>
  </si>
  <si>
    <t>25-CONSTRUCCIÓN DE 11 PLANTELES ESCOLARES EN LA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</si>
  <si>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</si>
  <si>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</si>
  <si>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</si>
  <si>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38-CONSTRUCCIÓN CENTRO DE CORRECCIÓN Y REHABILITACIÓN (CCR) BONAO,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</si>
  <si>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</si>
  <si>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</si>
  <si>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</si>
  <si>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</si>
  <si>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</si>
  <si>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</si>
  <si>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</si>
  <si>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</si>
  <si>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</si>
  <si>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</si>
  <si>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</si>
  <si>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58-AMPLIACIÓN Y REHABILITACION DE 6 PLANTELES ESCOLARES EN LA  PROVINCIA MONSEÑOR NOUEL</t>
  </si>
  <si>
    <t>60-CONSTRUCCIÓN  DE 1 ESTANCIAS INFANTILES EN LA PROVINCIA DE MONSEÑOR NOUEL (FASE 2)</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</si>
  <si>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</si>
  <si>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</si>
  <si>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</si>
  <si>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</si>
  <si>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</si>
  <si>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</si>
  <si>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94-CONSTRUCCIÓN DE PUENTE SOBRE EL RIO LA LEONORA, CALLE MIGUEL ANGEL GARRIDO, MUNICIPIO MAIMON,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</si>
  <si>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</si>
  <si>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</si>
  <si>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02-AMPLIACIÓN DEL PLANTEL EDUCATIVO PARA INICIAL ANA VIRGINIA REYNOSO, MUNICIPIO SABANA GRANDE DE BOYÁ,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</si>
  <si>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</si>
  <si>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</si>
  <si>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04-AMPLIACIÓN DEL PLANTEL EDUCATIVO PARA INICIAL RAMÓN MARTÍNEZ,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</si>
  <si>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</si>
  <si>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</si>
  <si>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07-AMPLIACIÓN DEL PLANTEL EDUCATIVO PARA INICIAL AMÉRICO LUGO, MUNICIPIO SABANA GRANDE DE BOYÁ,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</si>
  <si>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</si>
  <si>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</si>
  <si>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</si>
  <si>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09-RECONSTRUCCIÓN CARRETERA BAYAGUANA - EL PUERTO,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</si>
  <si>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</si>
  <si>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</si>
  <si>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18-CONSTRUCCIÓN DE PLANTELES EDUCATIVOS EN LA PROVINCIA MONTE PLATA (FASE 3)</t>
  </si>
  <si>
    <t>26-CONSTRUCCIÓN DE LOS ENLACES Y EL PUENTE SOBRE EL RÍO LA LEONORA EN LA CARRETERA LOS BOTADOS, MUNICIPIO DE YAMASÁ, PROVINCIA MONTE PLATA</t>
  </si>
  <si>
    <t>27-CONSTRUCCIÓN DE 7 PLANTELES ESCOLARES EN LA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</si>
  <si>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</si>
  <si>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</si>
  <si>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41-RECONSTRUCCIÓN DEL PUENTE SOBRE EL RIO EL COROZO AFECTADO POR LA VAGUADA DE ABRIL 2022, EN LA CARRETERA HACIENDA ESTRELLA, MUNICIPIO MONTE PLATA, PROVINCIA MONTE PLATA</t>
  </si>
  <si>
    <t>48-CONSTRUCCIÓN DE PLANTELES EDUCATIVOS EN LA PROVINCIA DE MONTE PLATA (FASE 2)</t>
  </si>
  <si>
    <t>48-CONSTRUCCIÓN DEL CAMINO VECINAL LA CEIBA-CHIRINO, MUNICIPIO MONTE PLATA, PROVINCIA MONTE PLATA</t>
  </si>
  <si>
    <t>49-RECONSTRUCCIÓN DEL CAMINO VECINAL SABANA GRANDE DE BOYÁ-AUTOPISTA JUAN PABLO II (AVENIDA DUARTE), PROVINCIA MONTE PLATA.</t>
  </si>
  <si>
    <t>51-AMPLIACIÓN DE PLANTELES EDUCATIVOS EN LA PROVINCIA DE MONTE PLATA (FASE 3)</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</si>
  <si>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</si>
  <si>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</si>
  <si>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</si>
  <si>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</si>
  <si>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</si>
  <si>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</si>
  <si>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DEL PLANTEL EDUCATIVO PARA INICIAL SAN ANTONIO,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</si>
  <si>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</si>
  <si>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</si>
  <si>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</si>
  <si>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63-AMPLIACIÓN DEL PLANTEL EDUCATIVO PARA INICIAL FERNANDO ARTURO DE MERIÑO,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</si>
  <si>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</si>
  <si>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</si>
  <si>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65-AMPLIACIÓN DEL PLANTEL EDUCATIVO PARA INICIAL FRANCISCO MORENO MUÑOZ, MUNICIPIO YAMASÁ, PROVINCIA MONTE PLATA.</t>
  </si>
  <si>
    <t>65-RECONSTRUCCIÓN CAMINO VECINAL CAÑUELO - DAJAO - ANTON SÁNCHEZ, AFECTADO POR EL HURACAN FIONA, MUNICIPIO BAYAGUANA, PROVINCIA MONTE PLATA.</t>
  </si>
  <si>
    <t>66-AMPLIACIÓN DEL PLANTEL EDUCATIVO PARA INICIAL LOS ÁNGELITOS, MUNICIPIO YAMASÁ, PROVINCIA MONTE PLATA.</t>
  </si>
  <si>
    <t>66-RECONSTRUCCIÓN DEL CAMINO VECINAL CALLEJÓN DE DAJAO, AFECTADO POR EL HURACAN FIONA, MUNICIPIO BAYAGUANA, PROVINCIA MONTE PLATA</t>
  </si>
  <si>
    <t>67-AMPLIACIÓN DEL PLANTEL EDUCATIVO PARA INICIAL SABANA GRANDE, MUNICIPIO YAMASÁ, PROVINCIA MONTE PLATA.</t>
  </si>
  <si>
    <t>67-RECONSTRUCCIÓN CAMINO VECINAL LA DOLE-BATEY LOS LANOS, AFECTADO POR EL HURACAN FIONA, MUNICIPIO MONTE PLATA, PROVINCIA MONTE PLATA</t>
  </si>
  <si>
    <t>68-RECONSTRUCCIÓN DEL PUENTE SOBRE EL RÍO SAVITA AFECTADO POR LA VAGUADA DE ABRIL 2022, UBICADO EN LA CARRETERA HACIENDA ESTRELLA - MONTE PLATA, MUNICIPIO MONTE PLATA PROVINCIA MONTE PLATA</t>
  </si>
  <si>
    <t>69-RECONSTRUCCIÓN CAMINO VECINAL LOS SALADOS AFECTADO POR EL HURACAN FIONA, DISTRITO MUNICIPAL DON JUAN, MUNICIPIO MONTE PLATA, PROVINCIA MONTE PLATA</t>
  </si>
  <si>
    <t>72-AMPLIACIÓN DEL PLANTEL EDUCATIVO PARA INICIAL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</si>
  <si>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</si>
  <si>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</si>
  <si>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</si>
  <si>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</si>
  <si>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75-AMPLIACIÓN DEL PLANTEL EDUCATIVO PARA INICIAL GREGORIO LUPERÓN - PILANCÓN, MUNICIPIO MONTE PLATA, PROVINCIA MONTE PLATA.</t>
  </si>
  <si>
    <t>75-CONSTRUCCIÓN NUEVO PUENTE DE ALCANTARILLA DE CAJON POR DAÑOS VAGUADA ABRIL 2022, CARRETERA HACIENDA ESTRELLA,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</si>
  <si>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</si>
  <si>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</si>
  <si>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</si>
  <si>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</si>
  <si>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80-AMPLIACIÓN DEL PLANTEL EDUCATIVO PARA INICIAL CRUCE DE PAYABO, MUNICIPIO MONTE PLATA, PROVINCIA MONTE PLATA.</t>
  </si>
  <si>
    <t>81-AMPLIACIÓN DEL PLANTEL EDUCATIVO PARA INICIAL LA JAGUA,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</si>
  <si>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</si>
  <si>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</si>
  <si>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</si>
  <si>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83-AMPLIACIÓN DEL PLANTEL EDUCATIVO PARA INICIAL MANUEL EMILIO DE LOS SANTOS, MUNICIPIO BAYAGUANA,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</si>
  <si>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</si>
  <si>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</si>
  <si>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</si>
  <si>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</si>
  <si>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</si>
  <si>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</si>
  <si>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</si>
  <si>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92-AMPLIACIÓN DEL PLANTEL EDUCATIVO PARA INICIAL MARTÍN FERRER DE LOS SANTOS, MUNICIPIO PERALVILLO,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</si>
  <si>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</si>
  <si>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</si>
  <si>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</si>
  <si>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</si>
  <si>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94-RECONSTRUCCIÓN DE TRAMO VIAL EN  LOS COQUITOS, MUNICIPIO MONTE PLATA, PROVINCIA MONTE PLATA</t>
  </si>
  <si>
    <t>95-AMPLIACIÓN DEL PLANTEL EDUCATIVO PARA INICIAL MELANIA MANZUETA, MUNICIPIO PERALVILLO, PROVINCIA MONTE PLATA.</t>
  </si>
  <si>
    <t>96-AMPLIACIÓN DEL PLANTEL EDUCATIVO PARA INICIAL JOSÉ VÁSQUEZ JIMÉNEZ, MUNICIPIO PERALVILLO, PROVINCIA MONTE PLATA.</t>
  </si>
  <si>
    <t>99-RECONSTRUCCIÓN DE LA INFRAESTRUCTURA VIAL URBANA DEL SECTOR PUEBLO NUEVO, DISTRITO MUNICIPAL CHIRINO, MUNICIPIO MONTE PLATA, PROVINCIA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</si>
  <si>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</si>
  <si>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</si>
  <si>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</si>
  <si>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</si>
  <si>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</si>
  <si>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</si>
  <si>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</si>
  <si>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</si>
  <si>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</si>
  <si>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</si>
  <si>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</si>
  <si>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</si>
  <si>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</si>
  <si>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</si>
  <si>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</si>
  <si>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</si>
  <si>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</si>
  <si>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</si>
  <si>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</si>
  <si>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</si>
  <si>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</si>
  <si>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</si>
  <si>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</si>
  <si>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</si>
  <si>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</si>
  <si>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</si>
  <si>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</si>
  <si>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</si>
  <si>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</si>
  <si>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</si>
  <si>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</si>
  <si>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</si>
  <si>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</si>
  <si>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</si>
  <si>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</si>
  <si>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</si>
  <si>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</si>
  <si>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</si>
  <si>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</si>
  <si>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</si>
  <si>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</si>
  <si>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</si>
  <si>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</si>
  <si>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</si>
  <si>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</si>
  <si>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</si>
  <si>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33-AMPLIACIÓN DEL PLANTEL EDUCATIVO PARA INICIAL FRANCISCO DEL ROSARIO SÁNCHEZ,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</si>
  <si>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</si>
  <si>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</si>
  <si>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</si>
  <si>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</si>
  <si>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</si>
  <si>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39-AMPLIACIÓN DEL PLANTEL EDUCATIVO PARA INICIAL MONTE COCA, MUNICIPIO HATO MAYOR, PROVINCIA HATO MAYOR.</t>
  </si>
  <si>
    <t>39-CONSTRUCCIÓN CENTRO DE CORRECCIÓN Y REHABILITACIÓN (CCR)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</si>
  <si>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</si>
  <si>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</si>
  <si>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</si>
  <si>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</si>
  <si>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</si>
  <si>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</si>
  <si>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</si>
  <si>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</si>
  <si>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</si>
  <si>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</si>
  <si>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02-CONSTRUCCIÓN MUROS DE GAVIONES EN MARGEN NORTE DEL RIO NIZAO, AFECTADO POR EL DISTURBIO TROPICAL NO.22, COMUNIDAD LA ESTRECHURA, MUNICIPIO SAN JOSÉ DE OCOA,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</si>
  <si>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</si>
  <si>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</si>
  <si>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</si>
  <si>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</si>
  <si>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</si>
  <si>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</si>
  <si>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</si>
  <si>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35-AMPLIACIÓN DEL PLANTEL EDUCATIVO PARA INICIAL MONTE NEGRO, MUNICIPIO RANCHO ARRIBA, PROVINCIA SAN JOSÉ DE OCOA.</t>
  </si>
  <si>
    <t>36-CONSTRUCCIÓN PUENTE DE HORMIGON POSTENSADO SOBRE ARROYO LA VACA EN LA CALLE MANOLO TAVÁREZ JUSTO, AFECTADO POR EL DISTURBIO TROPICAL NO.22, MUNICIPIO SABANA LARGA, PROVINCIA SAN JOSÉ DE OCOA</t>
  </si>
  <si>
    <t>45-CONSTRUCCIÓN DE MURO DE GAVIONES EN ARROYO LA VACA AFECTADO POR LA VAGUADA DE ABRIL 2022, MUNICIPIO SABANA LARGA, PROVINCIA SAN JOSÉ DE OCOA</t>
  </si>
  <si>
    <t>53-CONSTRUCCIÓN DE PLANTELES EDUCATIVOS EN LA PROVINCIA DE SAN JOSÉ DE OCOA (FASE 2)</t>
  </si>
  <si>
    <t>58-RECONSTRUCCIÓN DE LA INFRAESTRUCTURA VIAL URBANA DEL MUNICIPIO RANCHO ARRIBA, PROVINCIA SAN JOSE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</si>
  <si>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</si>
  <si>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</si>
  <si>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</si>
  <si>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</si>
  <si>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01-AMPLIACIÓN DEL PLANTEL EDUCATIVO PARA INICIAL PROF. VINICIO VALENZUELA PÉREZ, MUNICIPIO LOS ALCARRIZOS,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</si>
  <si>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</si>
  <si>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</si>
  <si>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01-RECONSTRUCCIÓN ESTADIO DE SOFTBALL LOS MAMEYES  MUNICIPIO  SANTO DOMINGO ESTE, PROVINCIA SANTO DOMINGO</t>
  </si>
  <si>
    <t>02-AMPLIACIÓN DEL PLANTEL EDUCATIVO PARA INICIAL JUANA SALTITOPA, MUNICIPIO LOS ALCARRIZOS, PROVINCIA SANTO DOMINGO.</t>
  </si>
  <si>
    <t>03-AMPLIACIÓN DEL PLANTEL EDUCATIVO PARA INICIAL CAMILA HENRÍQUEZ - FE Y ALEGRÍA, MUNICIPIO LOS ALCARRIZOS, PROVINCIA SANTO DOMINGO.</t>
  </si>
  <si>
    <t>03-CONSTRUCCIÓN CENTRO DE ACOPIO BIENES NACIONALES, SANTO DOMINGO NORTE</t>
  </si>
  <si>
    <t>03-CONSTRUCCIÓN INSTALACIONES PARA EL CUERPO ESPECIALIZADO DE MITIGACION A EMERGENCIAS Y DESASTRES, CEMED, DIRECCION GENERAL - CENTRO DE MITIGACION OZAMA, DISTRITO NACIONAL</t>
  </si>
  <si>
    <t>05-AMPLIACIÓN DEL PLANTEL EDUCATIVO PARA INICIAL JESÚS DE NAZARET - BATEY PALMAREJITO, MUNICIPIO LOS ALCARRIZOS, PROVINCIA SANTO DOMINGO.</t>
  </si>
  <si>
    <t>05-CONSTRUCCIÓN EDIFICIO DE DOS NIVELES DEL INSTITUTO DE CARDIOLOGÍA</t>
  </si>
  <si>
    <t>06-AMPLIACIÓN DEL PLANTEL EDUCATIVO PARA INICIAL SOCORRO SÁNCHEZ, MUNICIPIO LOS ALCARRIZOS, PROVINCIA SANTO DOMINGO.</t>
  </si>
  <si>
    <t>06-CONSTRUCCIÓN DEL PARQUE  DISTRITO INDUSTRIAL SANTO DOMINGO OESTE (DISDO), EN HATO NUEVO, MANOGUAYABO</t>
  </si>
  <si>
    <t>07-CONSTRUCCIÓN EDIFICIO PARA SALONES PARROQUIALES, PARROQUIA STELLA MARIS, MUNICIPIO SANTO DOMINGO ESTE.</t>
  </si>
  <si>
    <t>07-CONSTRUCCIÓN PALACIO DE JUSTICIA DE SANTO DOMINGO ESTE</t>
  </si>
  <si>
    <t>08-AMPLIACIÓN DEL PLANTEL EDUCATIVO PARA INICIAL PROF. ANA LUISA ANDÚJAR SOLANO -  FE Y ALEGRÍA, MUNICIPIO LOS ALCARRIZOS, PROVINCIA SANTO DOMINGO.</t>
  </si>
  <si>
    <t>10-RECONSTRUCCIÓN CAMINO VECINAL GUERRA - LA JOYA - EL PEJE, MUNICIPIO SAN ANTONIO DE GUERRA,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</si>
  <si>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</si>
  <si>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</si>
  <si>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</si>
  <si>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13-AMPLIACIÓN DEL PLANTEL EDUCATIVO PARA INICIAL VITALINA MORDÁN DE LA CRUZ, MUNICIPIO BOCA CHICA, PROVINCIA SANTO DOMINGO.</t>
  </si>
  <si>
    <t>13-CONSTRUCCIÓN DE CENTRO DIAGNÓSTICO Y ATENCIÓN PRIMARIA EN CIUDAD MODELO, SANTO DOMINGO NORTE , PROVINCIA SANTO DOMINGO</t>
  </si>
  <si>
    <t>13-CONSTRUCCIÓN Y RECONSTRUCCIÓN DE DESTACAMENTOS POLICIALES EN COMUNIDADES DE LA PROVINCIA SANTO DOMINGO</t>
  </si>
  <si>
    <t>14-AMPLIACIÓN DEL PLANTEL EDUCATIVO PARA INICIAL HERMANAS MIRABAL, MUNICIPIO BOCA CHICA, PROVINCIA SANTO DOMINGO.</t>
  </si>
  <si>
    <t>14-CONSTRUCCIÓN DE PUENTE LEVADIZO EN SUSTITUCIÓN AL FLOTANTE SOBRE EL RIO OZAMA, ENTRE AV. FRANCISCO CAAMAÑO DEÑÓ CON AV. MALECÓN, PROVINCIA SANTO DOMINGO</t>
  </si>
  <si>
    <t>14-CONSTRUCCIÓN MUROS DE GAVIONES EN CALLE SANTA CLARA SECTOR DE MANOGUAYABO, AFECTADO POR EL DISTURBIO TROPICAL NO 22, MUNICIPIO SANTO DOMINGO OESTE, PROVINCIA SANTO DOMINGO</t>
  </si>
  <si>
    <t>15-AMPLIACIÓN DEL PLANTEL EDUCATIVO PARA INICIAL MARÍA CARO, MUNICIPIO BOCA CHICA, PROVINCIA SANTO DOMINGO.</t>
  </si>
  <si>
    <t>16-AMPLIACIÓN DE PLANTELES EDUCATIVOS EN LA PROVINCIA DE SANTO DOMINGO (FASE 2)</t>
  </si>
  <si>
    <t>16-AMPLIACIÓN DEL PLANTEL EDUCATIVO PARA INICIAL AURA ALTAGRACIA BENZANT, MUNICIPIO BOCA CHICA, PROVINCIA SANTO DOMINGO.</t>
  </si>
  <si>
    <t>16-REPARACIÓN HOSPITALES DE LA PROVINCIA SANTO DOMINGO</t>
  </si>
  <si>
    <t>17-AMPLIACIÓN DEL PLANTEL EDUCATIVO PARA INICIAL MARÍA TRINIDAD SÁNCHEZ, MUNICIPIO BOCA CHICA, PROVINCIA SANTO DOMINGO.</t>
  </si>
  <si>
    <t>17-CONSTRUCCIÓN MUROS DE GAVIONES EN MARGENES DEL ARROYO MANOGUAYABO, SECTOR EL CONTROL, AFECTADO POR EL DISTURBIO TROPICAL NO.22, MUNICIPIO SANTO DOMINGO OESTE, PROVINCIA SANTO DOMINGO</t>
  </si>
  <si>
    <t>18-AMPLIACIÓN DEL PLANTEL EDUCATIVO PARA INICIAL MARÍA CONCEPCIÓN BONA,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</si>
  <si>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</si>
  <si>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</si>
  <si>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21-AMPLIACIÓN DEL PLANTEL EDUCATIVO PARA INICIAL PROF. JUAN TAYLOR VENTURA, MUNICIPIO BOCA CHICA, PROVINCIA SANTO DOMINGO.</t>
  </si>
  <si>
    <t>21-CONSTRUCCIÓN DE PASO A DESNIVEL EN INTERSECCIÓN PROLONGACION AV. 27 DE FEBRERO CON AV. ISABEL AGUIAR, MUNICIPIO SANTO DOMINGO OESTE, PROVINCIA SANTO DOMINGO</t>
  </si>
  <si>
    <t>21-RECONSTRUCCIÓN DE LA CARRETERA LA CEIBITA - LOS MAMBRUCE, MUNICIPIO DE SANTO DOMINGO NORTE,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</si>
  <si>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</si>
  <si>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</si>
  <si>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23-CONSTRUCCIÓN DE 2,240 VIVIENDAS EN HATO NUEVO, MUNICIPIO SANTO DOMINGO OESTE,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</si>
  <si>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</si>
  <si>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</si>
  <si>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26-AMPLIACIÓN DEL PLANTEL EDUCATIVO PARA INICIAL EL ROSARIO, MUNICIPIO SANTO DOMINGO NORTE, PROVINCIA SANTO DOMINGO.</t>
  </si>
  <si>
    <t>27-AMPLIACIÓN DEL PLANTEL EDUCATIVO PARA INICIAL PROF. ALTAGRACIA CLARIS,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</si>
  <si>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</si>
  <si>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</si>
  <si>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30-AMPLIACIÓN DEL PLANTEL EDUCATIVO PARA INICIAL CARMEN CELIA BALAGUER DE PAXOT, MUNICIPIO SANTO DOMINGO NORTE, PROVINCIA SANTO DOMINGO.</t>
  </si>
  <si>
    <t>30-CONSTRUCCIÓN DE 2 ALCANTARILLAS TIPO CAJÓN SIMPLE, EN ARROYOS LA VUELTA Y LA PLATA, CARRETERA SIERRA PRIETA- MAMÁ TINGÓ, AFECTADAS POR EL DISTURBIO NO. 22, MUNICIPIO PEDRO BRAND,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</si>
  <si>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</si>
  <si>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</si>
  <si>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</si>
  <si>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35-AMPLIACIÓN DEL PLANTEL EDUCATIVO PARA INICIAL REPÚBLICA DE ECUADOR, MUNICIPIO SANTO DOMINGO NORTE, PROVINCIA SANTO DOMINGO.</t>
  </si>
  <si>
    <t>36-AMPLIACIÓN DEL PLANTEL EDUCATIVO PARA INICIAL LA GINA, MUNICIPIO SANTO DOMINGO NORTE, PROVINCIA SANTO DOMINGO.</t>
  </si>
  <si>
    <t>37-AMPLIACIÓN DEL PLANTEL EDUCATIVO PARA INICIAL MIRADOR NORTE,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</si>
  <si>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</si>
  <si>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</si>
  <si>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39-CONSTRUCCIÓN DE 78 PLANTELES ESCOLARES EN LA PROVINCIA SANTO DOMINGO</t>
  </si>
  <si>
    <t>40-AMPLIACIÓN DEL PLANTEL EDUCATIVO PARA INICIAL PROF. THELMA MEJÍA, MUNICIPIO SANTO DOMINGO ESTE, PROVINCIA SANTO DOMINGO.</t>
  </si>
  <si>
    <t>40-CONSTRUCCIÓN PUENTE EN HORMIGÓN POSTENSADO SOBRE ARROYO MANOGUAYABO EN LA AV. LOS BEISBOLISTAS, AFECTADO POR EL DISTURBIO TROPICAL NO. 22, MUNICIPIO SANTO DOMINGO OESTE,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</si>
  <si>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</si>
  <si>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</si>
  <si>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</si>
  <si>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44-AMPLIACIÓN DEL PLANTEL EDUCATIVO PARA INICIAL PROF. VICTORIANA SANCIÓN BECO, MUNICIPIO SANTO DOMINGO ESTE, PROVINCIA SANTO DOMINGO.</t>
  </si>
  <si>
    <t>45-AMPLIACIÓN DEL PLANTEL EDUCATIVO PARA INICIAL REPÚBLICA DE NICARAGUA,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</si>
  <si>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</si>
  <si>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</si>
  <si>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</si>
  <si>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</si>
  <si>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49-RECONSTRUCCIÓN PUENTE FRANCISCO DEL ROSARIO SANCHEZ (PUENTE DE LA 17) AFECTADO POR LA VAGUADA DE ABRIL 2022, PROVINCIA SANTO DOMINGO</t>
  </si>
  <si>
    <t>49-REPARACIÓN DEL PUENTE GENERAL GREGORIO LUPERÓN (LA BARQUITA), AFECTADO POR LA TORMENTA TROPICAL MELISSA,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</si>
  <si>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</si>
  <si>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</si>
  <si>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</si>
  <si>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</si>
  <si>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</si>
  <si>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</si>
  <si>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54-CONSTRUCCIÓN AVENIDA DEL NUEVO CAMINO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</si>
  <si>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</si>
  <si>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</si>
  <si>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</si>
  <si>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58-AMPLIACIÓN DEL PLANTEL EDUCATIVO PARA INICIAL FRANCISCO DEL ROSARIO SÁNCHEZ, MUNICIPIO SANTO DOMINGO ESTE, PROVINCIA SANTO DOMINGO.</t>
  </si>
  <si>
    <t>59-AMPLIACIÓN DEL PLANTEL EDUCATIVO PARA INICIAL LOS BERROA, MUNICIPIO SAN ANTONIO DE GUERRA, PROVINCIA SANTO DOMINGO.</t>
  </si>
  <si>
    <t>59-CONSTRUCCIÓN DE PLANTELES EDUCATIVOS EN LA PROVINCIA DE SANTO DOMINGO (FASE 2)</t>
  </si>
  <si>
    <t>60-AMPLIACIÓN DEL PLANTEL EDUCATIVO PARA INICIAL PARROQUIAL MATECA (MADRE TERESA DE CALCUTA), MUNICIPIO SAN ANTONIO DE GUERRA, PROVINCIA SANTO DOMINGO.</t>
  </si>
  <si>
    <t>60-REHABILITACIÓN DEL ALMACÉN EN EL CENTRO DE ATENCIÓN INTEGRAL PARA LA DISCAPACIDAD (CAID), MUNICIPIO SANTO DOMINGO OESTE, PROVINCIA SANTO DOMINGO.</t>
  </si>
  <si>
    <t>61-AMPLIACIÓN DEL PLANTEL EDUCATIVO PARA INICIAL TOMAS HERNÁNDEZ FRANCO, MUNICIPIO SAN ANTONIO DE GUERRA, PROVINCIA SANTO DOMINGO.</t>
  </si>
  <si>
    <t>61-CONSTRUCCIÓN DE PLANTELES EDUCATIVOS EN LA PROVINCIA SANTO DOMINGO (FASE 3)</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</si>
  <si>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</si>
  <si>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</si>
  <si>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</si>
  <si>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</si>
  <si>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</si>
  <si>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</si>
  <si>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</si>
  <si>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</si>
  <si>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</si>
  <si>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</si>
  <si>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</si>
  <si>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</si>
  <si>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</si>
  <si>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</si>
  <si>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76-AMPLIACIÓN DEL PLANTEL EDUCATIVO PARA INICIAL PROF. JUANA TAVERAS LIRIANO,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</si>
  <si>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</si>
  <si>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</si>
  <si>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79-AMPLIACIÓN DEL PLANTEL EDUCATIVO PARA INICIAL JAPÓN, MUNICIPIO SANTO DOMINGO ESTE,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</si>
  <si>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</si>
  <si>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</si>
  <si>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</si>
  <si>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</si>
  <si>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</si>
  <si>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</si>
  <si>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</si>
  <si>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</si>
  <si>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</si>
  <si>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</si>
  <si>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</si>
  <si>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</si>
  <si>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</si>
  <si>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</si>
  <si>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</si>
  <si>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</si>
  <si>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</si>
  <si>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89-RECONSTRUCCIÓN DEL FRENTE MARÍTIMO DE ANDRÉS, MUNICIPIO BOCA CHICA, PROVINCIA SANTO DOMINGO</t>
  </si>
  <si>
    <t>01-CONSTRUCCIÓN LABORATORIO DE CALIBRACIONES DOSIMÉTRICAS PARA LA PROTECCIÓN RADIOLÓGICA, DISTRITO NACIONAL.</t>
  </si>
  <si>
    <t>05-CONSTRUCCIÓN DE PUENTES PEATONALES Y DE MOTOCICLETAS A NIVEL NACIONAL</t>
  </si>
  <si>
    <t>33-REHABILITACIÓN HOSPITAL GENERAL Y ESPECIALIDADES DR. NELSON ASTACIO, SANTO DOMINGO NORTE, PROV. SANTO DOMINGO,</t>
  </si>
  <si>
    <t>51-CONSTRUCCIÓN SEGUNDA ETAPA CENTROS DE ATENCIÓN INTEGRAL PARA NIÑOS DISCAPACITADOS(CAID) (COORDINADO CON EL DESPACHO DE LA PRIMERA DAM</t>
  </si>
  <si>
    <t>01-CONSTRUCCIÓN  DEL LABORATORIO REGIONAL DE SALUD PÚBLICA EN AZUA DE COMPOSTELA</t>
  </si>
  <si>
    <t>01-MEJORAMIENTO DEL SISTEMA DE DISTRIBUCION ELECTRICA A NIVEL NACIONAL</t>
  </si>
  <si>
    <t>15-MEJORAMIENTO DE OBRAS PÚBLICAS RESILIENTES PARA REDUCIR RIESGOS DE DESASTRES EN EL CONTEXTO DEL CAMBIO CLIMÁTICO  A NIVEL NACIONAL</t>
  </si>
  <si>
    <t>21-FORTALECIMIENTO DE LA INFRAESTRUCTURA SANITARIA DEL SISTEMA NACIONAL DE SALUD EN LA REPÚBLICA DOMINICANA</t>
  </si>
  <si>
    <t>2.5.9-TRANSFERENCIAS DE CAPITAL A OTRAS INSTITUCIONES PÚBLICAS</t>
  </si>
  <si>
    <t>18-REHABILITACIÓN DE EDIFICIO PARA LA NUEVA OFICINA DEL MINISTERIO ADMINISTRATIVO DE LA PRESIDENCIA, DISTRITO NACIONAL</t>
  </si>
  <si>
    <t>13-AMPLIACIÓN DEL PLANTEL EDUCATIVO PARA INICIAL ALTAGRACIA BENÍTEZ, MUNICIPIO AZUA, PROVINCIA AZUA.</t>
  </si>
  <si>
    <t>27-RECONSTRUCCIÓN DEL PUENTE TIPO CAJON SOBRE ARROYO BIJAO, VILLA LINDA, MUNICIPIO SAN FRANCISCO DE MACORÍS, PROVINCIA DUARTE</t>
  </si>
  <si>
    <t>40-AMPLIACIÓN DEL PLANTEL EDUCATIVO PARA INICIAL JOSÉ ALTAGRACIA ANTIGUA FRÍAS, MUNICIPIO ARENOSO, PROVINCIA DUARTE.</t>
  </si>
  <si>
    <t>80-RECONSTRUCCIÓN CAMINO VECINAL EL AGUACATE - LA COLE - LA JAGUA - EL GUAYABO, MUNICIPIO SAN FRANCISCO DE MACORIS, PROVINCIA DUARTE</t>
  </si>
  <si>
    <t>95-RECONSTRUCCIÓN DEL CAMINO VECINAL EL AGUACATE - LA ZARZA, MUNICIPIO SAN FRANCISCO DE MACORÍS, PROVINCIA DUARTE</t>
  </si>
  <si>
    <t>25-RECONSTRUCCIÓN DE LA CARRETERA LA YAGUIZA - LOS ZACONES - LOS CACAOS - SAN FRANCISCO DE MACORÍS</t>
  </si>
  <si>
    <t>11-AMPLIACIÓN DEL PLANTEL EDUCATIVO PARA INICIAL PEDRO MIR, MUNICIPIO HIGÜEY, PROVINCIA LA ALTAGRACIA.</t>
  </si>
  <si>
    <t>91-RECONSTRUCCIÓN DE PASARELAS DE ACCESO PEATONAL A PLAYA MACAO, DISTRITO MUNICIPAL VERÓN, PROVINCIA LA ALTAGRACIA.</t>
  </si>
  <si>
    <t>14-AMPLIACIÓN DEL PLANTEL EDUCATIVO PARA INICIAL RAMONA RODRÍGUEZ DE SANTANA, MUNICIPIO LA VEGA, PROVINCIA LA VEGA.</t>
  </si>
  <si>
    <t>45-AMPLIACIÓN DE PLANTELES EDUCATIVOS EN LA PROVINCIA DE MARIA TRINIDAD SANCHEZ (FASE 3)</t>
  </si>
  <si>
    <t>49-AMPLIACIÓN DEL PLANTEL EDUCATIVO PARA INICIAL AURORA TAVAREZ BELLIARD, MUNICIPIO GUAYUBÍN, PROVINCIA MONTE CRISTI.</t>
  </si>
  <si>
    <t>57-AMPLIACIÓN DEL PLANTEL EDUCATIVO PARA INICIAL RAMONA MUÑOZ DE PASCAL, MUNICIPIO CASTAÑUELAS, PROVINCIA MONTE CRISTI.</t>
  </si>
  <si>
    <t>50-AMPLIACIÓN DEL PLANTEL EDUCATIVO PARA INICIAL CONCEPCIÓN BONA, MUNICIPIO BANÍ, PROVINCIA PERAVIA.</t>
  </si>
  <si>
    <t>57-RECONSTRUCCIÓN DE LA INFRAESTRUCTURA VIAL URBANA DEL MUNICIPIO NIZAO, PROVINCIA PERAVIA</t>
  </si>
  <si>
    <t>48-RECONSTRUCCIÓN DE CARRETERA RANCHETE- LOS TRES PASOS - LOS HIDALGOS, MUNICIPIO PUERTO PLATA, PROVINCIA PUERTO PLATA</t>
  </si>
  <si>
    <t>82-RECONSTRUCCIÓN DE LA INFRAESTRUCTURA VIAL URBANA DEL MUNICIPIO LUPERÓN, PROVINCIA PUERTO PLATA</t>
  </si>
  <si>
    <t>07-REHABILITACIÓN DEL TELEFÉRICO TURISTICO DE PUERTO PLATA. </t>
  </si>
  <si>
    <t>70-CONSTRUCCIÓN DE PUENTE PEATONAL Y MOTORIZADO EN EL KM 20 DE LA AUTOPISTA 6 DE NOVIEMBRE, BARRIO EL CAJUILITO, PROVINCIA SAN CRISTOBAL</t>
  </si>
  <si>
    <t>85-AMPLIACIÓN DEL INSTITUTO PREPARATORIO DE MENORES SC "REFOR", PROVINCIA DE SAN CRISTÓBAL.</t>
  </si>
  <si>
    <t>22-RECONSTRUCCIÓN DE LOS TRAMOS CARRETEROS LA CHARCA - BARRANCA - CRUCE CARRETERA SABANA IGLESIAS, LA CHARCA - JÁNICO - SABANA IGLESIAS, PROVINCIA SANTIAGO.</t>
  </si>
  <si>
    <t>35-AMPLIACIÓN DEL PLANTEL EDUCATIVO PARA INICIAL PROF. GRICELIS MARTÍNEZ, MUNICIPIO SANTIAGO, PROVINCIA SANTIAGO.</t>
  </si>
  <si>
    <t>66-AMPLIACIÓN DEL PLANTEL EDUCATIVO PARA INICIAL JAPÓN (HATO DEL YAQUE), MUNICIPIO SANTIAGO, PROVINCIA SANTIAGO.</t>
  </si>
  <si>
    <t>60-AMPLIACIÓN DEL PLANTEL EDUCATIVO PARA INICIAL PROF. JUAN EMILIO BOSCH GAVIÑO - EMI, MUNICIPIO MAIMÓN, PROVINCIA MONSEÑOR NOUEL.</t>
  </si>
  <si>
    <t>73-AMPLIACIÓN DEL PLANTEL EDUCATIVO PARA INICIAL CHIRINO, MUNICIPIO MONTE PLATA, PROVINCIA MONTE PLATA.</t>
  </si>
  <si>
    <t>07-RECONSTRUCCIÓN INFRAESTRUCTURAS DE PUENTES PARA MEJORAR LA RESILIENCIA CLIMÁTICA EN REPÚBLICA DOMINICANA.</t>
  </si>
  <si>
    <t>08-RECONSTRUCCIÓN INFRAESTRUCTURAS DE PUENTES PARA MEJORAR LA RESILIENCIA CLIMÁTICA EN REPÚBLICA DOMINICANA.</t>
  </si>
  <si>
    <t>09-RECONSTRUCCIÓN INFRAESTRUCTURAS DE PUENTES PARA MEJORAR LA RESILIENCIA CLIMÁTICA EN REPÚBLICA DOMINICANA.</t>
  </si>
  <si>
    <t>11-RECONSTRUCCIÓN INFRAESTRUCTURAS DE PUENTES PARA MEJORAR LA RESILIENCIA CLIMÁTICA EN REPÚBLICA DOMINICANA.</t>
  </si>
  <si>
    <t>14-RECONSTRUCCIÓN INFRAESTRUCTURAS DE PUENTES PARA MEJORAR LA RESILIENCIA CLIMÁTICA EN REPÚBLICA DOMINICANA.</t>
  </si>
  <si>
    <t>26-RECONSTRUCCIÓN INFRAESTRUCTURAS DE PUENTES PARA MEJORAR LA RESILIENCIA CLIMÁTICA EN REPÚBLICA DOMINICANA.</t>
  </si>
  <si>
    <t>37-RECONSTRUCCIÓN INFRAESTRUCTURAS DE PUENTES PARA MEJORAR LA RESILIENCIA CLIMÁTICA EN REPÚBLICA DOMINICANA.</t>
  </si>
  <si>
    <t>15-RECONSTRUCCIÓN DE LA CARRETERA YERBA BUENA - BOLILLA - LA CLARA - EL CAPOTE, MUNICIPIO HATO MAYOR, PROVINCIA HATO MAYOR</t>
  </si>
  <si>
    <t>16-RECONSTRUCCIÓN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</si>
  <si>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</si>
  <si>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03-CONSTRUCCIÓN INFRAESTRUCTURAS PARA EL BATALLON DE TRANSPORTACION, ERD, MUNICIPIO PEDRO BRAND, PROVINCIA SANTO DOMINGO</t>
  </si>
  <si>
    <t>14-REPARACIÓN DEL TÚNEL EN LA AVENIDA LAS AMÉRICAS, AFECTADO POR EL DISTURBIO TROPICAL NO. 22, MUNICIPIO SANTO DOMINGO ESTE, PROVINCIA SANTO DOMINGO</t>
  </si>
  <si>
    <t>40-RECONSTRUCCIÓN DE LA INFRAESTRUCTURA VIAL URBANA DEL RESIDENCIAL ÁLAMO I, AFECTADA POR EL DISTURBIO TROPICAL NO. 22, MUNICIPIO SANTO DOMINGO OESTE, PROVINCIA SANTO DOMINGO</t>
  </si>
  <si>
    <t>92-RECONSTRUCCIÓN PLAZA DE VENDEDORES DE BOCA CHICA, MUNICIPIO BOCA CHICA.</t>
  </si>
  <si>
    <t>01-NORMALIZACIÓN DE LOS PROCESADORES LÁCTEOS DE LA REPÚBLICA DOMINICANA</t>
  </si>
  <si>
    <t>01-FORTALECIMIENTO DEL SISTEMA NACIONAL DE SALUD DE LA REPUBLICA DOMINICANA</t>
  </si>
  <si>
    <t>01-MEJORAMIENTO DE LA SANIDAD E INOCUIDAD AGRO-ALIMENTARIA EN LA REPÚBLICA DOMINICANA</t>
  </si>
  <si>
    <t xml:space="preserve">Pres. Inicial   </t>
  </si>
  <si>
    <t>5= (2/PIB)</t>
  </si>
  <si>
    <t>Etiquetas de fila</t>
  </si>
  <si>
    <t>Se utilizó el PIB del Panorama Macroeconómico actualizado al 27 de marzo 2026, elaborado por el Ministerio de Hacienda y Economía</t>
  </si>
  <si>
    <t>17-CONSTRUCCIÓN DE RELLENO SANITARIO PARA LA DISPOSICIÒN FINAL DE RESIDUOS SÒLIDOS EN EL MUNICIPIO SAN IGNACIO DE SABANETA, PROVINCIA SANTIAGO RODRÌGUEZ</t>
  </si>
  <si>
    <t>90-REMODELACIÓN DE OFICINA PARA LA PROMOCION TURISTICA (OPT) EN EL AEROPUERTO INTERNACIONAL LAS AMERICAS (AILA), DISTRITO MUNICIPAL LA CALETA, PROVINCIA SANTO DOMINGO.</t>
  </si>
  <si>
    <t>3.2-Aplicaciones financieras</t>
  </si>
  <si>
    <t>20-CONSTRUCCIÓN DESTACAMENTO POLICIAL (C-3-15 A) PUERTA DE HIERRO, SECTOR PALMA REAL, DISTRITO NACIONAL</t>
  </si>
  <si>
    <t>22-REMODELACIÓN DESTACAMENTO POLICIAL C-3 KM.9 DE LA AUTOPISTA DUARTE, DISTRITO NACIONAL</t>
  </si>
  <si>
    <t>18-CONSTRUCCIÓN DE DESTACAMENTO POLICIAL EN EL MUNICIPIO GUAYABAL, PROVINCIA AZUA</t>
  </si>
  <si>
    <t>39-CONSTRUCCIÓN DESTACAMENTO POLICIAL EN EL SECTOR SABANA YEGUA, MUNICIPIO SABANA YEGUA, PROVINCIA AZUA</t>
  </si>
  <si>
    <t>30-CONSTRUCCIÓN DESTACAMENTO POLICIAL EN EL D.M MENA, MUNICIPIO TAMAYO, PROVINCIA BAHORUCO</t>
  </si>
  <si>
    <t>35-CONSTRUCCIÓN DESTACAMENTO POLICIAL EN EL AGUACATE, MUNICIPIO NEIBA, PROVINCIA BAHORUCO</t>
  </si>
  <si>
    <t>38-CONSTRUCCIÓN DESTACAMENTO POLICIAL CABEZA DE TORO, MUNICIPIO TAMAYO, PROVINCIA BAHORUCO</t>
  </si>
  <si>
    <t>22-CONSTRUCCIÓN DESTACAMENTOS POLICIALES EN COMUNIDADES SELECCIONADAS DE LA PROVINCIA DUARTE</t>
  </si>
  <si>
    <t>40-CONSTRUCCIÓN DESTACAMENTO POLICIAL GUARAGUAO, D.M CRISTO REY DE GUARAGUAO, PROVINCIA DUARTE</t>
  </si>
  <si>
    <t>41-CONSTRUCCIÓN DESTACAMENTO POLICIAL LA YAGUIZA, MUNICIPIO SAN FRANCISCO DE MACORIS, PROVINCIA DUARTE</t>
  </si>
  <si>
    <t>44-CONSTRUCCIÓN DESTACAMENTO POLICIAL GUANITO, MUNICIPIO EL LLANO, PROVINCIA ELÍAS PIÑA</t>
  </si>
  <si>
    <t>09-CONSTRUCCIÓN Y RECONSTRUCCIÓN DE DESTACAMENTOS POLICIALES EN COMUNIDADES DE LA PROVINCIA INDEPENDENCIA</t>
  </si>
  <si>
    <t>31-CONSTRUCCIÓN DESTACAMENTO POLICIAL SANTO CERRO, SECCION BURENDE, MUNICIPIO LA VEGA, PROVINCIA LA VEGA</t>
  </si>
  <si>
    <t>33-CONSTRUCCIÓN DESTACAMENTO POLICIAL EN EL SECTOR JARABACOA, MUNICIPIO JARABACOA, PROV. LA VEGA</t>
  </si>
  <si>
    <t>29-CONSTRUCCIÓN DESTACAMENTO POLICIAL EN LA COMUNIDAD CARBONERA, MUNICIPIO PEPILLO SALCEDO, PROV. MONTE CRISTI</t>
  </si>
  <si>
    <t>42-CONSTRUCCIÓN DESTACAMENTO POLICIAL PALO VERDE, MUNICIPIO CASTAÑUELAS, PROVINCIA MONTE CRISTI</t>
  </si>
  <si>
    <t>45-CONSTRUCCIÓN DESTACAMENTO POLICIAL CASTAÑUELAS, MUNICIPIO CASTAÑUELAS, PROVINCIA MONTE CRISTI</t>
  </si>
  <si>
    <t>15-CONSTRUCCIÓN DE FUNERARIA MUNICIPIO OVIEDO, PROVINCIA PEDERNALES</t>
  </si>
  <si>
    <t>33-CONSTRUCCIÓN CENTRO COMUNAL SECTOR PAJARITO, MUNICIPIO YAGUATE, PROVINCIA SAN CRISTOBAL</t>
  </si>
  <si>
    <t>37-CONSTRUCCIÓN DESTACAMENTO POLICIAL EN EL D.M HATILLO, MUNICIPIO SAN CRISTÓBAL, PROVINCIA   SAN CRISTÓBAL</t>
  </si>
  <si>
    <t>35-CONSTRUCCIÓN FUNERARIA INGENIO SANTA FE, MUNICIPIO SAN PEDRO DE MACORÍS, PROVINCIA SAN PEDRO DE MACORÍS</t>
  </si>
  <si>
    <t>17-CONSTRUCCIÓN Y RECONSTRUCCIÓN DE DESTACAMENTOS POLICIALES, EN COMUNIDADES DE LA PROVINCIA SANTIAGO</t>
  </si>
  <si>
    <t>32-CONSTRUCCIÓN DESTACAMENTO POLICIAL EN LA COMUNIDAD LA GINA, MUNICIPIO YAMASÁ, PROV. MONTE PLATA</t>
  </si>
  <si>
    <t>43-CONSTRUCCIÓN DESTACAMENTO POLICIAL MAJAGUAL, MUNICIPIO SABANA GRANDE DE BOYA, PROVINCIA MONTE PLATA</t>
  </si>
  <si>
    <t>34-CONSTRUCCIÓN DESTACAMENTO POLICIAL SAN RAFAEL, PARAJE KILÓMETRO 20, MUNICIPIO EL VALLE, PROVINCIA HATO MAYOR</t>
  </si>
  <si>
    <t>12-MEJORAMIENTO DE VIVIENDAS Y EMBELLECIMIENTO URBANO CON ARTE PÚBLICO EN EL BARRIO ENRIQUILLO, MUNICIPIO SANTO DOMINGO OESTE.</t>
  </si>
  <si>
    <t>19-CONSTRUCCIÓN CLUB DEPORTIVO Y CULTURAL NUEVA GENERACION, SECTOR HATO NUEVO, MUNICIPIO SANTO DOMINGO OESTE, PROVINCIA SANTO DOMINGO</t>
  </si>
  <si>
    <t>21-CONSTRUCCIÓN DESTACAMENTO POLICIAL EN BELLA COLINA-SAN MIGUEL, MUNICIPIO SANTO DOMINGO OESTE, PROVINCIA SANTO DOMINGO</t>
  </si>
  <si>
    <t>23-REMODELACIÓN DESTACAMENTO POLICIAL (O-1-3), SECTOR LOS AMERICANOS, MUNICIPIO LOS ALCARRIZOS, PROVINCIA SANTO DOMINGO</t>
  </si>
  <si>
    <t>24-CONSTRUCCIÓN DESTACAMENTO POLICIAL MATA SAN JUAN, SECTOR LICEY, MUNICIPIO SANTO DOMINGO NORTE, PROVINCIA SANTO DOMINGO</t>
  </si>
  <si>
    <t>25-CONSTRUCCIÓN DESTACAMENTO POLICIAL EN EL BATEY BIENVENIDO, MUNICIPIO SANTO DOMINGO OESTE, PROV. SANTO DOMINGO</t>
  </si>
  <si>
    <t>26-REMODELACIÓN DESTACAMENTO POLICIAL EN EL SECTOR PEDRO BRAND, MUNICIPIO PEDRO BRAND, PROV. SANTO DOMINGO</t>
  </si>
  <si>
    <t>27-CONSTRUCCIÓN DESTACAMENTO POLICIAL EN LA SECCION GUANUMA, DISTRITO MUNICIPAL LA VICTORIA, MUNICIPIO SANTO DOMINGO NORTE</t>
  </si>
  <si>
    <t>28-REMODELACIÓN DESTACAMENTO POLICIAL HACIENDA ESTRELLA, D.M LA VICTORIA, MUNICIPIO SANTO DOMINGO NORTE, PROVINCIA SANTO DOMINGO</t>
  </si>
  <si>
    <t>36-CONSTRUCCIÓN DESTACAMENTO POLICIAL MATA DE PALMA, PARAJE LA REFORMA, MUNICIPIO SAN ANTONIO DE GUERRA, PROVINCIA SANTO DOMINGO</t>
  </si>
  <si>
    <t>46-CONSTRUCCIÓN DE PARQUE RECREATIVO EN LA BASE AEREA DE SAN ISIDRO, MUNICIPIO SANTO DOMINGO ESTE, PROVINCIA SANTO DOMINGO.</t>
  </si>
  <si>
    <t>Sum of Suma de INICIAL</t>
  </si>
  <si>
    <t>Sum of Suma de DEVENGADO</t>
  </si>
  <si>
    <t>1.1.1.1.1 - Administración central</t>
  </si>
  <si>
    <t>4 - Aplicaciones financieras</t>
  </si>
  <si>
    <t>3.2.3 - Disminución de fondos de terceros</t>
  </si>
  <si>
    <t>Solo se incluyen los proyectos de inversión pública</t>
  </si>
  <si>
    <t>45-REMODELACIÓN DE LAS EDIFICACIONES DEL INSTITUTO DE INNOVACIÓN EN BIOTECNOLOGÍA E INDUSTRIA PARA ALBERGAR LAS OFICINAS DEL MINISTERIO DE INTERIOR Y POLICÍA, DISTRITO NACIONAL.</t>
  </si>
  <si>
    <t>34-CONSTRUCCIÓN PARROQUIA SAN PEDRO Y SAN PABLO, BONAO, PROVINCIA MONSEÑOR NOUEL</t>
  </si>
  <si>
    <t>24-REHABILITACIÓN RESIDENCIAL DR. LEOCADIO PEÑA PARA EL COLEGIO MEDICO DOMINICANO, MUNICIPIO SANTO DOMINGO NORTE, PROVINCIA SANTO DOMINGO</t>
  </si>
  <si>
    <t>Ejecución 1ero de enero - 01 de mayo de 2026*</t>
  </si>
  <si>
    <t>*Fecha de imputación al 01 de mayo de 2026 y fecha de registro al 04 de mayo de 2026. La fecha de imputación representa los gastos o ingresos en el momento de su ejecución, mientras que la fecha de registro representa el momento de su registro en el sistema, en la medida que se van regularizando los pagos.</t>
  </si>
  <si>
    <t>64-CONSTRUCCIÓN  DE 10 ESTANCIAS INFANTILES DE LA PROVINCIA DISTRITO NACIONAL (FASE 3)</t>
  </si>
  <si>
    <t>13-AMPLIACIÓN DEL PLANTEL EDUCATIVO PARA INICIAL LA TINA, MUNICIPIO LA VEGA, PROVINCIA LA VEGA.</t>
  </si>
  <si>
    <t>73-REPARACIÓN ESTADIO MUNICIPAL DE BEISBOL EN EL COMPLEJO DEPORTIVO TOMAS BINET, MUNICIPIO SAN PEDRO DE MACORIS, PROVINCIA SAN PEDRO DE MACORÍS</t>
  </si>
  <si>
    <t>74-REPARACIÓN PISTA DE ATLETISMO EN EL COMPLEJO DEPORTIVO TOMAS BINET, MUNICIPIO SAN PEDRO DE MACORÍS, PROVINCIA SAN PEDRO DE MACORIS.</t>
  </si>
  <si>
    <t>75-REPARACIÓN ESTADIO MUNICIPAL DE SOFTBOLL EN EL COMPLEJO DEPORTIVO TOMAS BINET, MUNICIPIO SAN PEDRO DE MACORIS, PROVINCIA SAN PEDRO DE MACORÍS.</t>
  </si>
  <si>
    <t>76-RECONSTRUCCIÓN  PLAY DE BEISBOL JUVENIL EN EL COMPLEJO DEPORTIVO TOMAS BINET, MUNICIPIO SAN PEDRO DE MACORIS, PROVINCIA SAN PEDRO DE MACORÍS.</t>
  </si>
  <si>
    <t>77-REPARACIÓN PABELLÓN DE LEVANTAMIENTO DE PESAS EN EL COMPLEJO DEPORTIVO TOMÁS BINET, MUNICIPIO SAN PEDRO DE MACORÍS, PROVINCIA SAN PEDRO DE MACORÍS,</t>
  </si>
  <si>
    <t>78-REPARACIÓN VERJA PERIMETRAL EN EL COMPLEJO DEPORTIVO TOMAS BINET, MUNICIPIO SAN PEDRO DE MACORIS, PROVINCIA SAN PEDRO DE MACORÍS</t>
  </si>
  <si>
    <t>79-RECONSTRUCCIÓN INSTALACIONES DEPORTIVAS ABIERTAS EN EL COMPLEJO DEPORTIVO TOMÁS BINET, MUNICIPIO SAN PEDRO DE MACORÍS, PROVINCIA SAN PEDRO DE MACORÍS</t>
  </si>
  <si>
    <t xml:space="preserve">      Ejecución 1ro de enero -  01 de  mayo de 2026 (fecha de imputación)</t>
  </si>
  <si>
    <t>Ejecución 1ro de enero -  04 de mayo de 2026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</si>
</sst>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8">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b/>
      <sz val="11"/>
      <color rgb="FFFFFFFF"/>
      <name val="Avenir Next LT Pro"/>
      <family val="2"/>
    </font>
  </fonts>
  <fills count="45">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bottom style="thin">
        <color theme="4" tint="0.39997558519241921"/>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9">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1"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4"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3"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4"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5"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7" xfId="0" applyFont="1" applyFill="1" applyBorder="1" applyAlignment="1">
      <alignment horizontal="center" wrapText="1"/>
    </xf>
    <xf numFmtId="0" fontId="48" fillId="3" borderId="23"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9" fontId="40" fillId="0" borderId="0" xfId="0" applyNumberFormat="1" applyFont="1"/>
    <xf numFmtId="175" fontId="40" fillId="0" borderId="0" xfId="788" applyNumberFormat="1" applyFont="1"/>
    <xf numFmtId="0" fontId="0" fillId="0" borderId="0" xfId="0" applyAlignment="1">
      <alignment horizontal="left" indent="2"/>
    </xf>
    <xf numFmtId="0" fontId="66" fillId="0" borderId="0" xfId="0" applyFont="1" applyAlignment="1">
      <alignment horizontal="left" indent="1"/>
    </xf>
    <xf numFmtId="176" fontId="66" fillId="0" borderId="0" xfId="0" applyNumberFormat="1" applyFont="1"/>
    <xf numFmtId="0" fontId="40" fillId="0" borderId="0" xfId="0" applyFont="1" applyAlignment="1">
      <alignment horizontal="left" indent="2"/>
    </xf>
    <xf numFmtId="176" fontId="40" fillId="0" borderId="0" xfId="0" applyNumberFormat="1" applyFont="1"/>
    <xf numFmtId="0" fontId="40" fillId="0" borderId="0" xfId="0" applyFont="1" applyAlignment="1">
      <alignment horizontal="left" indent="3"/>
    </xf>
    <xf numFmtId="0" fontId="67" fillId="3" borderId="0" xfId="0" applyFont="1" applyFill="1" applyAlignment="1">
      <alignment horizontal="left" vertical="center" wrapText="1"/>
    </xf>
    <xf numFmtId="176" fontId="67" fillId="3" borderId="0" xfId="1" applyNumberFormat="1" applyFont="1" applyFill="1" applyBorder="1" applyAlignment="1">
      <alignment horizontal="right" vertical="center" wrapText="1"/>
    </xf>
    <xf numFmtId="166" fontId="66" fillId="4" borderId="20" xfId="1" applyNumberFormat="1" applyFont="1" applyFill="1" applyBorder="1" applyAlignment="1">
      <alignment horizontal="right" vertical="center" wrapText="1"/>
    </xf>
    <xf numFmtId="165" fontId="49" fillId="4" borderId="0" xfId="1" applyNumberFormat="1" applyFont="1" applyFill="1" applyBorder="1" applyAlignment="1">
      <alignment horizontal="right" vertical="center"/>
    </xf>
    <xf numFmtId="165" fontId="49" fillId="4" borderId="0" xfId="1" applyNumberFormat="1" applyFont="1" applyFill="1" applyAlignment="1">
      <alignment horizontal="right" vertical="center"/>
    </xf>
    <xf numFmtId="165" fontId="49" fillId="0" borderId="0" xfId="1" applyNumberFormat="1" applyFont="1" applyFill="1" applyBorder="1" applyAlignment="1">
      <alignment horizontal="right" vertical="center"/>
    </xf>
    <xf numFmtId="165" fontId="50" fillId="0" borderId="0" xfId="1" applyNumberFormat="1" applyFont="1" applyFill="1" applyBorder="1" applyAlignment="1">
      <alignment horizontal="right" vertical="center"/>
    </xf>
    <xf numFmtId="165" fontId="51" fillId="3" borderId="0" xfId="1" applyNumberFormat="1" applyFont="1" applyFill="1" applyBorder="1" applyAlignment="1">
      <alignment horizontal="right" vertical="center"/>
    </xf>
    <xf numFmtId="0" fontId="56" fillId="0" borderId="0" xfId="0" applyFont="1" applyAlignment="1">
      <alignment horizontal="left" vertical="top" wrapText="1"/>
    </xf>
    <xf numFmtId="0" fontId="66" fillId="0" borderId="30" xfId="0" applyFont="1" applyBorder="1" applyAlignment="1">
      <alignment horizontal="left"/>
    </xf>
    <xf numFmtId="176" fontId="66" fillId="0" borderId="30" xfId="0" applyNumberFormat="1" applyFont="1" applyBorder="1"/>
    <xf numFmtId="176" fontId="0" fillId="0" borderId="0" xfId="0" applyNumberFormat="1"/>
    <xf numFmtId="0" fontId="40" fillId="0" borderId="0" xfId="0" applyFont="1" applyAlignment="1">
      <alignment horizontal="left"/>
    </xf>
    <xf numFmtId="0" fontId="40" fillId="0" borderId="0" xfId="0" applyFont="1" applyAlignment="1">
      <alignment horizontal="left" indent="1"/>
    </xf>
    <xf numFmtId="49" fontId="50" fillId="2" borderId="0" xfId="0" applyNumberFormat="1" applyFont="1" applyFill="1" applyAlignment="1">
      <alignment horizontal="center" vertical="center"/>
    </xf>
    <xf numFmtId="0" fontId="47"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47" fillId="2" borderId="0" xfId="0" applyFont="1" applyFill="1" applyAlignment="1">
      <alignment horizontal="center" vertical="center"/>
    </xf>
    <xf numFmtId="49" fontId="45" fillId="2" borderId="0" xfId="0" applyNumberFormat="1" applyFont="1" applyFill="1" applyAlignment="1">
      <alignment horizontal="center" vertical="center"/>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56" fillId="0" borderId="0" xfId="0" applyFont="1" applyAlignment="1">
      <alignment horizontal="left" vertical="center" wrapText="1"/>
    </xf>
    <xf numFmtId="0" fontId="48" fillId="3" borderId="22" xfId="0" applyFont="1" applyFill="1" applyBorder="1" applyAlignment="1">
      <alignment horizontal="center" vertical="center" wrapText="1"/>
    </xf>
    <xf numFmtId="0" fontId="48" fillId="3" borderId="23"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7"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6" fillId="0" borderId="0" xfId="0" applyFont="1" applyAlignment="1">
      <alignment horizontal="left" wrapText="1"/>
    </xf>
    <xf numFmtId="0" fontId="45" fillId="2" borderId="0" xfId="0" applyFont="1" applyFill="1" applyAlignment="1">
      <alignment horizontal="center"/>
    </xf>
    <xf numFmtId="49" fontId="57" fillId="0" borderId="0" xfId="0" applyNumberFormat="1" applyFont="1" applyAlignment="1">
      <alignment horizontal="center" vertical="center"/>
    </xf>
    <xf numFmtId="0" fontId="59" fillId="0" borderId="0" xfId="0" applyFont="1" applyAlignment="1">
      <alignment horizontal="left" vertical="center" wrapText="1"/>
    </xf>
    <xf numFmtId="0" fontId="61" fillId="3" borderId="0" xfId="0"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56" fillId="0" borderId="0" xfId="0" applyFont="1" applyAlignment="1">
      <alignment horizontal="left" vertical="top" wrapText="1"/>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0" fontId="47" fillId="2" borderId="0" xfId="749" applyFont="1" applyFill="1" applyAlignment="1">
      <alignment horizontal="center"/>
    </xf>
    <xf numFmtId="49" fontId="57" fillId="2" borderId="0" xfId="749"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6" fillId="0" borderId="0" xfId="0" applyFont="1" applyAlignment="1">
      <alignment horizontal="left" vertical="center"/>
    </xf>
    <xf numFmtId="0" fontId="51" fillId="42" borderId="0" xfId="439"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1" fillId="42" borderId="24"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1F4E78"/>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451428" y="847012"/>
          <a:ext cx="1525057" cy="841502"/>
        </a:xfrm>
        <a:prstGeom prst="rect">
          <a:avLst/>
        </a:prstGeom>
      </xdr:spPr>
    </xdr:pic>
    <xdr:clientData/>
  </xdr:oneCellAnchor>
  <xdr:twoCellAnchor editAs="oneCell">
    <xdr:from>
      <xdr:col>0</xdr:col>
      <xdr:colOff>361950</xdr:colOff>
      <xdr:row>3</xdr:row>
      <xdr:rowOff>85725</xdr:rowOff>
    </xdr:from>
    <xdr:to>
      <xdr:col>0</xdr:col>
      <xdr:colOff>2002551</xdr:colOff>
      <xdr:row>8</xdr:row>
      <xdr:rowOff>12220</xdr:rowOff>
    </xdr:to>
    <xdr:pic>
      <xdr:nvPicPr>
        <xdr:cNvPr id="4" name="Picture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8140" y="897255"/>
          <a:ext cx="1640601" cy="932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206199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821640</xdr:colOff>
      <xdr:row>6</xdr:row>
      <xdr:rowOff>93618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243840</xdr:rowOff>
    </xdr:from>
    <xdr:to>
      <xdr:col>2</xdr:col>
      <xdr:colOff>209550</xdr:colOff>
      <xdr:row>7</xdr:row>
      <xdr:rowOff>56818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2490"/>
          <a:ext cx="1895475" cy="10683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98425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762810</xdr:colOff>
      <xdr:row>6</xdr:row>
      <xdr:rowOff>59055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1315407</xdr:colOff>
      <xdr:row>6</xdr:row>
      <xdr:rowOff>91440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93691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514350</xdr:colOff>
      <xdr:row>5</xdr:row>
      <xdr:rowOff>212530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207644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91440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94808</xdr:colOff>
      <xdr:row>7</xdr:row>
      <xdr:rowOff>59055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1278651</xdr:colOff>
      <xdr:row>7</xdr:row>
      <xdr:rowOff>130330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9</xdr:row>
      <xdr:rowOff>129540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1044092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1013293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669503</xdr:colOff>
      <xdr:row>6</xdr:row>
      <xdr:rowOff>136036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169544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98485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8239" y="17417"/>
          <a:ext cx="342900" cy="1753658"/>
        </a:xfrm>
        <a:prstGeom prst="rect">
          <a:avLst/>
        </a:prstGeom>
      </xdr:spPr>
    </xdr:pic>
    <xdr:clientData/>
  </xdr:twoCellAnchor>
  <xdr:twoCellAnchor editAs="oneCell">
    <xdr:from>
      <xdr:col>5</xdr:col>
      <xdr:colOff>1213273</xdr:colOff>
      <xdr:row>3</xdr:row>
      <xdr:rowOff>78771</xdr:rowOff>
    </xdr:from>
    <xdr:to>
      <xdr:col>7</xdr:col>
      <xdr:colOff>98857</xdr:colOff>
      <xdr:row>7</xdr:row>
      <xdr:rowOff>22224</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3117618" y="888396"/>
          <a:ext cx="1725939" cy="806418"/>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9357" y="883708"/>
          <a:ext cx="1764498" cy="9816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6147.368390393516" createdVersion="8" refreshedVersion="8" minRefreshableVersion="3" recordCount="9471" xr:uid="{2D441CBF-3A58-48DC-A657-6055162A8A02}">
  <cacheSource type="worksheet">
    <worksheetSource ref="A1:T9472" sheet="Hoja1"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4">
        <s v="2.1 - Gastos corrientes"/>
        <s v="2.2 - Gastos de capital"/>
        <s v="3.2 - Aplicaciones financieras"/>
        <s v="0 - N/A" u="1"/>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 v="(en blanco)" u="1"/>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259"/>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483566727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471">
  <r>
    <s v="2026"/>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en blanco)"/>
    <n v="1410608528"/>
    <n v="587753480"/>
  </r>
  <r>
    <s v="2026"/>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en blanco)"/>
    <n v="122200000"/>
    <n v="50916665"/>
  </r>
  <r>
    <s v="2026"/>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en blanco)"/>
    <n v="31226000"/>
    <n v="13010830"/>
  </r>
  <r>
    <s v="2026"/>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99 - MULTIPROVINCIAL"/>
    <s v="(en blanco)"/>
    <n v="3000000"/>
    <n v="1250034"/>
  </r>
  <r>
    <s v="2026"/>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en blanco)"/>
    <n v="410945786"/>
    <n v="171227400"/>
  </r>
  <r>
    <s v="2026"/>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en blanco)"/>
    <n v="38190000"/>
    <n v="15912505"/>
  </r>
  <r>
    <s v="2026"/>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en blanco)"/>
    <n v="53000000"/>
    <n v="22083335"/>
  </r>
  <r>
    <s v="2026"/>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en blanco)"/>
    <n v="34076000"/>
    <n v="14198335"/>
  </r>
  <r>
    <s v="2026"/>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en blanco)"/>
    <n v="6700000"/>
    <n v="2791665"/>
  </r>
  <r>
    <s v="2026"/>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en blanco)"/>
    <n v="47287374"/>
    <n v="19703065"/>
  </r>
  <r>
    <s v="2026"/>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en blanco)"/>
    <n v="107650000"/>
    <n v="44854170"/>
  </r>
  <r>
    <s v="2026"/>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40900000"/>
    <n v="17041670"/>
  </r>
  <r>
    <s v="2026"/>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en blanco)"/>
    <n v="28175000"/>
    <n v="11739587"/>
  </r>
  <r>
    <s v="2026"/>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en blanco)"/>
    <n v="60000000"/>
    <n v="25000000"/>
  </r>
  <r>
    <s v="2026"/>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en blanco)"/>
    <n v="10600000"/>
    <n v="4416665"/>
  </r>
  <r>
    <s v="2026"/>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en blanco)"/>
    <n v="2500000"/>
    <n v="1041665"/>
  </r>
  <r>
    <s v="2026"/>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en blanco)"/>
    <n v="9000000"/>
    <n v="3750005"/>
  </r>
  <r>
    <s v="2026"/>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en blanco)"/>
    <n v="600000"/>
    <n v="250000"/>
  </r>
  <r>
    <s v="2026"/>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en blanco)"/>
    <n v="3850000"/>
    <n v="1604170"/>
  </r>
  <r>
    <s v="2026"/>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en blanco)"/>
    <n v="3025000"/>
    <n v="1437080"/>
  </r>
  <r>
    <s v="2026"/>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en blanco)"/>
    <n v="40795436"/>
    <n v="16821429"/>
  </r>
  <r>
    <s v="2026"/>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en blanco)"/>
    <n v="12700000"/>
    <n v="5291675"/>
  </r>
  <r>
    <s v="2026"/>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en blanco)"/>
    <n v="2177324415"/>
    <n v="718060284.32000017"/>
  </r>
  <r>
    <s v="2026"/>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en blanco)"/>
    <n v="126380662"/>
    <n v="42345889"/>
  </r>
  <r>
    <s v="2026"/>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en blanco)"/>
    <n v="220723990"/>
    <n v="77951095"/>
  </r>
  <r>
    <s v="2026"/>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en blanco)"/>
    <n v="455748000"/>
    <n v="118311997.01000001"/>
  </r>
  <r>
    <s v="2026"/>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en blanco)"/>
    <n v="606332744"/>
    <n v="201006520.92999995"/>
  </r>
  <r>
    <s v="2026"/>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en blanco)"/>
    <n v="75432636"/>
    <n v="24496090.209999993"/>
  </r>
  <r>
    <s v="2026"/>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en blanco)"/>
    <n v="188000000"/>
    <n v="62644304"/>
  </r>
  <r>
    <s v="2026"/>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en blanco)"/>
    <n v="213000000"/>
    <n v="73597028"/>
  </r>
  <r>
    <s v="2026"/>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en blanco)"/>
    <n v="35120060"/>
    <n v="9700013"/>
  </r>
  <r>
    <s v="2026"/>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en blanco)"/>
    <n v="50774660"/>
    <n v="14358101.01"/>
  </r>
  <r>
    <s v="2026"/>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en blanco)"/>
    <n v="333125468"/>
    <n v="105615749"/>
  </r>
  <r>
    <s v="2026"/>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75279002"/>
    <n v="21556510.520000007"/>
  </r>
  <r>
    <s v="2026"/>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en blanco)"/>
    <n v="159626235"/>
    <n v="125225647.75999999"/>
  </r>
  <r>
    <s v="2026"/>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en blanco)"/>
    <n v="68000000"/>
    <n v="23188179.009999998"/>
  </r>
  <r>
    <s v="2026"/>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en blanco)"/>
    <n v="2300000"/>
    <n v="575760.01"/>
  </r>
  <r>
    <s v="2026"/>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en blanco)"/>
    <n v="13523000"/>
    <n v="3515113.01"/>
  </r>
  <r>
    <s v="2026"/>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en blanco)"/>
    <n v="5000000"/>
    <n v="1250896"/>
  </r>
  <r>
    <s v="2026"/>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en blanco)"/>
    <n v="10600000"/>
    <n v="3641742"/>
  </r>
  <r>
    <s v="2026"/>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en blanco)"/>
    <n v="1730747"/>
    <n v="719790.5"/>
  </r>
  <r>
    <s v="2026"/>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en blanco)"/>
    <n v="118910750"/>
    <n v="39318413.010000005"/>
  </r>
  <r>
    <s v="2026"/>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en blanco)"/>
    <n v="25600000"/>
    <n v="6721999.679999999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en blanco)"/>
    <n v="544690000"/>
    <n v="157568466.8099999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en blanco)"/>
    <n v="17900000"/>
    <n v="4994604.6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en blanco)"/>
    <n v="1800000"/>
    <n v="61573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en blanco)"/>
    <n v="42000000"/>
    <n v="9966897.330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en blanco)"/>
    <n v="74893900"/>
    <n v="24006322.50999999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en blanco)"/>
    <n v="12525583"/>
    <n v="3300033.170000000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en blanco)"/>
    <n v="2000000"/>
    <n v="250655.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en blanco)"/>
    <n v="4000000"/>
    <n v="546936.6800000000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en blanco)"/>
    <n v="40035000"/>
    <n v="11292561.16000000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en blanco)"/>
    <n v="15025000"/>
    <n v="2188730.950000000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en blanco)"/>
    <n v="20000000"/>
    <n v="4066517.6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6105000"/>
    <n v="7672971.059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1000000"/>
    <n v="242216.8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en blanco)"/>
    <n v="27670000"/>
    <n v="956819.4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en blanco)"/>
    <n v="1860000"/>
    <n v="94554.9800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en blanco)"/>
    <n v="4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en blanco)"/>
    <n v="2550000"/>
    <n v="324870.1800000000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en blanco)"/>
    <n v="30000"/>
    <n v="6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en blanco)"/>
    <n v="520000"/>
    <n v="20676.2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590000"/>
    <n v="14100.4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475000"/>
    <n v="1057496.3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en blanco)"/>
    <n v="13000000"/>
    <n v="7557253.5600000005"/>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705790213"/>
    <n v="529340150.31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en blanco)"/>
    <n v="664061925"/>
    <n v="138544493.77999997"/>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0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356141"/>
    <n v="78008963.79000002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en blanco)"/>
    <n v="28346352"/>
    <n v="6719057.4200000018"/>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892565"/>
    <n v="4004900.46"/>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en blanco)"/>
    <n v="27000008"/>
    <n v="150912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7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47751268"/>
    <n v="8708350.980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en blanco)"/>
    <n v="31015300"/>
    <n v="7864342.330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7032000"/>
    <n v="3247329.7500000005"/>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2019800"/>
    <n v="11967990.46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610000"/>
    <n v="12962747.329999998"/>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4801000"/>
    <n v="345719.16"/>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942600"/>
    <n v="10440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45521"/>
    <n v="638826.63"/>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90500"/>
    <n v="1976.5"/>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98000"/>
    <n v="13302.14"/>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9179580"/>
    <n v="8660387.2799999993"/>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0711427"/>
    <n v="860276.16"/>
  </r>
  <r>
    <s v="2026"/>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en blanco)"/>
    <n v="368294557"/>
    <n v="111780236.77000001"/>
  </r>
  <r>
    <s v="2026"/>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en blanco)"/>
    <n v="88044778"/>
    <n v="9544000"/>
  </r>
  <r>
    <s v="2026"/>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en blanco)"/>
    <n v="51095436"/>
    <n v="16805343.530000005"/>
  </r>
  <r>
    <s v="2026"/>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99 - MULTIPROVINCIAL"/>
    <s v="(en blanco)"/>
    <n v="16955980"/>
    <n v="5217684.16"/>
  </r>
  <r>
    <s v="2026"/>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en blanco)"/>
    <n v="21963000"/>
    <n v="0"/>
  </r>
  <r>
    <s v="2026"/>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en blanco)"/>
    <n v="5500000"/>
    <n v="0"/>
  </r>
  <r>
    <s v="2026"/>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en blanco)"/>
    <n v="7524000"/>
    <n v="0"/>
  </r>
  <r>
    <s v="2026"/>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en blanco)"/>
    <n v="16677201"/>
    <n v="0"/>
  </r>
  <r>
    <s v="2026"/>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en blanco)"/>
    <n v="11999900"/>
    <n v="6634931.2300000004"/>
  </r>
  <r>
    <s v="2026"/>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en blanco)"/>
    <n v="6300000"/>
    <n v="0"/>
  </r>
  <r>
    <s v="2026"/>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en blanco)"/>
    <n v="48810403"/>
    <n v="1842000.01"/>
  </r>
  <r>
    <s v="2026"/>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en blanco)"/>
    <n v="5989000"/>
    <n v="0"/>
  </r>
  <r>
    <s v="2026"/>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en blanco)"/>
    <n v="1369254"/>
    <n v="0"/>
  </r>
  <r>
    <s v="2026"/>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en blanco)"/>
    <n v="11409350"/>
    <n v="2340645.64"/>
  </r>
  <r>
    <s v="2026"/>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en blanco)"/>
    <n v="834312"/>
    <n v="0"/>
  </r>
  <r>
    <s v="2026"/>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en blanco)"/>
    <n v="62000"/>
    <n v="0"/>
  </r>
  <r>
    <s v="2026"/>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en blanco)"/>
    <n v="662710"/>
    <n v="0"/>
  </r>
  <r>
    <s v="2026"/>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en blanco)"/>
    <n v="12151200"/>
    <n v="72000"/>
  </r>
  <r>
    <s v="2026"/>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en blanco)"/>
    <n v="5808650"/>
    <n v="0"/>
  </r>
  <r>
    <s v="2026"/>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en blanco)"/>
    <n v="512565359"/>
    <n v="147352566.25"/>
  </r>
  <r>
    <s v="2026"/>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en blanco)"/>
    <n v="135742000"/>
    <n v="17923500"/>
  </r>
  <r>
    <s v="2026"/>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en blanco)"/>
    <n v="69834838"/>
    <n v="22459837.349999998"/>
  </r>
  <r>
    <s v="2026"/>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en blanco)"/>
    <n v="66228540"/>
    <n v="25622741.039999999"/>
  </r>
  <r>
    <s v="2026"/>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en blanco)"/>
    <n v="7273573"/>
    <n v="2650771.81"/>
  </r>
  <r>
    <s v="2026"/>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en blanco)"/>
    <n v="14816061"/>
    <n v="1291027.5"/>
  </r>
  <r>
    <s v="2026"/>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en blanco)"/>
    <n v="505940"/>
    <n v="0"/>
  </r>
  <r>
    <s v="2026"/>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en blanco)"/>
    <n v="19059916"/>
    <n v="2206600"/>
  </r>
  <r>
    <s v="2026"/>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en blanco)"/>
    <n v="13606012"/>
    <n v="6967423.1200000001"/>
  </r>
  <r>
    <s v="2026"/>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11526435"/>
    <n v="97258.73"/>
  </r>
  <r>
    <s v="2026"/>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en blanco)"/>
    <n v="33125756"/>
    <n v="2381040.88"/>
  </r>
  <r>
    <s v="2026"/>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en blanco)"/>
    <n v="14718117"/>
    <n v="0"/>
  </r>
  <r>
    <s v="2026"/>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en blanco)"/>
    <n v="2493575"/>
    <n v="39925.300000000003"/>
  </r>
  <r>
    <s v="2026"/>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en blanco)"/>
    <n v="3652500"/>
    <n v="86115.94"/>
  </r>
  <r>
    <s v="2026"/>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en blanco)"/>
    <n v="2382795"/>
    <n v="0"/>
  </r>
  <r>
    <s v="2026"/>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en blanco)"/>
    <n v="2320500"/>
    <n v="0"/>
  </r>
  <r>
    <s v="2026"/>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en blanco)"/>
    <n v="1370655"/>
    <n v="0"/>
  </r>
  <r>
    <s v="2026"/>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en blanco)"/>
    <n v="1537465"/>
    <n v="0"/>
  </r>
  <r>
    <s v="2026"/>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en blanco)"/>
    <n v="21731582"/>
    <n v="0"/>
  </r>
  <r>
    <s v="2026"/>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en blanco)"/>
    <n v="77123723"/>
    <n v="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25 - SANTIAGO"/>
    <s v="(en blanco)"/>
    <n v="41917000"/>
    <n v="12239333.33"/>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32 - SANTO DOMINGO"/>
    <s v="(en blanco)"/>
    <n v="63521328"/>
    <n v="12251333.33"/>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99 - MULTIPROVINCIAL"/>
    <s v="(en blanco)"/>
    <n v="0"/>
    <n v="3513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25 - SANTIAGO"/>
    <s v="(en blanco)"/>
    <n v="10046000"/>
    <n v="1868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32 - SANTO DOMINGO"/>
    <s v="(en blanco)"/>
    <n v="13375504"/>
    <n v="2010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99 - MULTIPROVINCIAL"/>
    <s v="(en blanco)"/>
    <n v="0"/>
    <n v="0"/>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25 - SANTIAGO"/>
    <s v="(en blanco)"/>
    <n v="5718828"/>
    <n v="1867752.48"/>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32 - SANTO DOMINGO"/>
    <s v="(en blanco)"/>
    <n v="7560031"/>
    <n v="1866441.83"/>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99 - MULTIPROVINCIAL"/>
    <s v="(en blanco)"/>
    <n v="0"/>
    <n v="532510.99"/>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25 - SANTIAGO"/>
    <s v="(en blanco)"/>
    <n v="7914000"/>
    <n v="5639328.9000000004"/>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32 - SANTO DOMINGO"/>
    <s v="(en blanco)"/>
    <n v="11356893"/>
    <n v="791590.61"/>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99 - MULTIPROVINCIAL"/>
    <s v="(en blanco)"/>
    <n v="15060000"/>
    <n v="5286391.93"/>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25 - SANTIAGO"/>
    <s v="(en blanco)"/>
    <n v="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32 - SANTO DOMINGO"/>
    <s v="(en blanco)"/>
    <n v="159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99 - MULTIPROVINCIAL"/>
    <s v="(en blanco)"/>
    <n v="4888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25 - SANTIAGO"/>
    <s v="(en blanco)"/>
    <n v="1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32 - SANTO DOMINGO"/>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99 - MULTIPROVINCIAL"/>
    <s v="(en blanco)"/>
    <n v="900000"/>
    <n v="72325"/>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25 - SANTIA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32 - SANTO DOMIN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25 - SANTIA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32 - SANTO DOMIN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99 - MULTIPROVINCIAL"/>
    <s v="(en blanco)"/>
    <n v="13036000"/>
    <n v="0"/>
  </r>
  <r>
    <s v="2026"/>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99 - MULTIPROVINCIAL"/>
    <s v="(en blanco)"/>
    <n v="15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25 - SANTIAGO"/>
    <s v="(en blanco)"/>
    <n v="14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32 - SANTO DOMINGO"/>
    <s v="(en blanco)"/>
    <n v="2855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99 - MULTIPROVINCIAL"/>
    <s v="(en blanco)"/>
    <n v="100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25 - SANTIAGO"/>
    <s v="(en blanco)"/>
    <n v="4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32 - SANTO DOMINGO"/>
    <s v="(en blanco)"/>
    <n v="9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99 - MULTIPROVINCIAL"/>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25 - SANTIAGO"/>
    <s v="(en blanco)"/>
    <n v="523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32 - SANTO DOMINGO"/>
    <s v="(en blanco)"/>
    <n v="15296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99 - MULTIPROVINCIAL"/>
    <s v="(en blanco)"/>
    <n v="300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25 - SANTIAGO"/>
    <s v="(en blanco)"/>
    <n v="112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32 - SANTO DOMINGO"/>
    <s v="(en blanco)"/>
    <n v="665800"/>
    <n v="34974"/>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99 - MULTIPROVINCIAL"/>
    <s v="(en blanco)"/>
    <n v="28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25 - SANTIAGO"/>
    <s v="(en blanco)"/>
    <n v="256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32 - SANTO DOMINGO"/>
    <s v="(en blanco)"/>
    <n v="1225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99 - MULTIPROVINCIAL"/>
    <s v="(en blanco)"/>
    <n v="168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25 - SANTIAGO"/>
    <s v="(en blanco)"/>
    <n v="33600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32 - SANTO DOMINGO"/>
    <s v="(en blanco)"/>
    <n v="109025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99 - MULTIPROVINCIAL"/>
    <s v="(en blanco)"/>
    <n v="111200"/>
    <n v="0"/>
  </r>
  <r>
    <s v="2026"/>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99 - MULTIPROVINCIAL"/>
    <s v="(en blanco)"/>
    <n v="99440"/>
    <n v="0"/>
  </r>
  <r>
    <s v="2026"/>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32 - SANTO DOMINGO"/>
    <s v="(en blanco)"/>
    <n v="1650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25 - SANTIAGO"/>
    <s v="(en blanco)"/>
    <n v="25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32 - SANTO DOMINGO"/>
    <s v="(en blanco)"/>
    <n v="247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99 - MULTIPROVINCIAL"/>
    <s v="(en blanco)"/>
    <n v="3000"/>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25 - SANTIAGO"/>
    <s v="(en blanco)"/>
    <n v="128312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32 - SANTO DOMINGO"/>
    <s v="(en blanco)"/>
    <n v="278269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99 - MULTIPROVINCIAL"/>
    <s v="(en blanco)"/>
    <n v="13978154"/>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25 - SANTIAGO"/>
    <s v="(en blanco)"/>
    <n v="125880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32 - SANTO DOMINGO"/>
    <s v="(en blanco)"/>
    <n v="579426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99 - MULTIPROVINCIAL"/>
    <s v="(en blanco)"/>
    <n v="2440545"/>
    <n v="0"/>
  </r>
  <r>
    <s v="2026"/>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99 - MULTIPROVINCIAL"/>
    <s v="(en blanco)"/>
    <n v="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437781466"/>
    <n v="176378751.88"/>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81704400"/>
    <n v="1176043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0661425"/>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69162"/>
    <n v="26160400.530000001"/>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67270000"/>
    <n v="6070722.4800000004"/>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0"/>
    <n v="3540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6750000"/>
    <n v="3195790.7300000004"/>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2185314.39"/>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29500000"/>
    <n v="9815819.0199999996"/>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35400000"/>
    <n v="9920341.3100000005"/>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057200"/>
    <n v="1904712.0199999996"/>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7640920"/>
    <n v="14315372.190000001"/>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4155355"/>
    <n v="9364433.3200000003"/>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52524000"/>
    <n v="636370.43999999994"/>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900000"/>
    <n v="98176"/>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145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050000"/>
    <n v="671164.08000000007"/>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4724080"/>
    <n v="11701508.630000001"/>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310230"/>
    <n v="72676.2"/>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en blanco)"/>
    <n v="408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4 - GRATIFICACIONES Y BONIFICACIONE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en blanco)"/>
    <n v="55692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en blanco)"/>
    <n v="1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99 - MULTIPROVINCIAL"/>
    <s v="(en blanco)"/>
    <n v="15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en blanco)"/>
    <n v="1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en blanco)"/>
    <n v="17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3000000"/>
    <n v="14100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en blanco)"/>
    <n v="16308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en blanco)"/>
    <n v="19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728301743"/>
    <n v="249850746.14000005"/>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138022420"/>
    <n v="47397719.46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618249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8556846"/>
    <n v="36663024.75999997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103520180"/>
    <n v="33253012.92000000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088480"/>
    <n v="4984055.890000000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204000000"/>
    <n v="64381231.77000000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81750000"/>
    <n v="6122027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50435000"/>
    <n v="22401796.0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64500000"/>
    <n v="32229986.37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2875000"/>
    <n v="8910404.3399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8922587"/>
    <n v="88664737.76999999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9397081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500000"/>
    <n v="17483601.79999999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910000"/>
    <n v="1319316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3560000"/>
    <n v="55958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8736"/>
    <n v="519277.860000000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
    <n v="31175071.64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450000"/>
    <n v="5339097.0600000005"/>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987000"/>
    <n v="5707098.449999999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7475000"/>
    <n v="31335734.32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en blanco)"/>
    <n v="3796497018"/>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3864124"/>
    <n v="49705096.280000001"/>
  </r>
  <r>
    <s v="2026"/>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en blanco)"/>
    <n v="32544301"/>
    <n v="8648000"/>
  </r>
  <r>
    <s v="2026"/>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en blanco)"/>
    <n v="5300000"/>
    <n v="2152375.0099999998"/>
  </r>
  <r>
    <s v="2026"/>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99 - MULTIPROVINCIAL"/>
    <s v="(en blanco)"/>
    <n v="2650000"/>
    <n v="0"/>
  </r>
  <r>
    <s v="2026"/>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en blanco)"/>
    <n v="4130700"/>
    <n v="1299053.7999999998"/>
  </r>
  <r>
    <s v="2026"/>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en blanco)"/>
    <n v="10016000"/>
    <n v="3639870.84"/>
  </r>
  <r>
    <s v="2026"/>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en blanco)"/>
    <n v="284000"/>
    <n v="0"/>
  </r>
  <r>
    <s v="2026"/>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en blanco)"/>
    <n v="700000"/>
    <n v="0"/>
  </r>
  <r>
    <s v="2026"/>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450000"/>
    <n v="0"/>
  </r>
  <r>
    <s v="2026"/>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en blanco)"/>
    <n v="1850000"/>
    <n v="0"/>
  </r>
  <r>
    <s v="2026"/>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en blanco)"/>
    <n v="1700000"/>
    <n v="418640.4"/>
  </r>
  <r>
    <s v="2026"/>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en blanco)"/>
    <n v="500000"/>
    <n v="0"/>
  </r>
  <r>
    <s v="2026"/>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en blanco)"/>
    <n v="825000"/>
    <n v="235764"/>
  </r>
  <r>
    <s v="2026"/>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en blanco)"/>
    <n v="300000"/>
    <n v="0"/>
  </r>
  <r>
    <s v="2026"/>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en blanco)"/>
    <n v="490000"/>
    <n v="0"/>
  </r>
  <r>
    <s v="2026"/>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en blanco)"/>
    <n v="685000"/>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en blanco)"/>
    <n v="355331797"/>
    <n v="96452138.209999993"/>
  </r>
  <r>
    <s v="2026"/>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en blanco)"/>
    <n v="49296598"/>
    <n v="2817200"/>
  </r>
  <r>
    <s v="2026"/>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en blanco)"/>
    <n v="37871163"/>
    <n v="12012411.210000001"/>
  </r>
  <r>
    <s v="2026"/>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en blanco)"/>
    <n v="10391004"/>
    <n v="2813216.8200000003"/>
  </r>
  <r>
    <s v="2026"/>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en blanco)"/>
    <n v="605000"/>
    <n v="120763.56"/>
  </r>
  <r>
    <s v="2026"/>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en blanco)"/>
    <n v="2160000"/>
    <n v="131962.5"/>
  </r>
  <r>
    <s v="2026"/>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99 - MULTIPROVINCIAL"/>
    <s v="(en blanco)"/>
    <n v="70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en blanco)"/>
    <n v="23872142"/>
    <n v="8210768.7600000007"/>
  </r>
  <r>
    <s v="2026"/>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en blanco)"/>
    <n v="3701315"/>
    <n v="551099.6"/>
  </r>
  <r>
    <s v="2026"/>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en blanco)"/>
    <n v="6971340"/>
    <n v="432481.93000000005"/>
  </r>
  <r>
    <s v="2026"/>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en blanco)"/>
    <n v="27523822"/>
    <n v="3441260.16"/>
  </r>
  <r>
    <s v="2026"/>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en blanco)"/>
    <n v="2700000"/>
    <n v="1056867"/>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en blanco)"/>
    <n v="27469744"/>
    <n v="729018"/>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en blanco)"/>
    <n v="6344520"/>
    <n v="1289721.1200000001"/>
  </r>
  <r>
    <s v="2026"/>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en blanco)"/>
    <n v="2150543"/>
    <n v="330801.2"/>
  </r>
  <r>
    <s v="2026"/>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en blanco)"/>
    <n v="973250"/>
    <n v="495911.52"/>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en blanco)"/>
    <n v="23096330"/>
    <n v="352560.4"/>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en blanco)"/>
    <n v="19999418"/>
    <n v="2668367.9700000002"/>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en blanco)"/>
    <n v="103530905"/>
    <n v="3816248.6199999996"/>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50 - CRÉDITO INTERNO"/>
    <s v="99 - MULTIPROVINCIAL"/>
    <s v="(en blanco)"/>
    <n v="0"/>
    <n v="0"/>
  </r>
  <r>
    <s v="2026"/>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en blanco)"/>
    <n v="859334004"/>
    <n v="259367318.86999997"/>
  </r>
  <r>
    <s v="2026"/>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en blanco)"/>
    <n v="493445000"/>
    <n v="192392077.50999999"/>
  </r>
  <r>
    <s v="2026"/>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99 - MULTIPROVINCIAL"/>
    <s v="(en blanco)"/>
    <n v="98700000"/>
    <n v="0"/>
  </r>
  <r>
    <s v="2026"/>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en blanco)"/>
    <n v="117360000"/>
    <n v="39201055.670000002"/>
  </r>
  <r>
    <s v="2026"/>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en blanco)"/>
    <n v="257961000"/>
    <n v="90081735.690000042"/>
  </r>
  <r>
    <s v="2026"/>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en blanco)"/>
    <n v="32500000"/>
    <n v="3184123.92"/>
  </r>
  <r>
    <s v="2026"/>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en blanco)"/>
    <n v="15500000"/>
    <n v="2222272.5699999998"/>
  </r>
  <r>
    <s v="2026"/>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en blanco)"/>
    <n v="240000"/>
    <n v="1870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en blanco)"/>
    <n v="21100000"/>
    <n v="1669743"/>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en blanco)"/>
    <n v="140100000"/>
    <n v="0"/>
  </r>
  <r>
    <s v="2026"/>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en blanco)"/>
    <n v="115000000"/>
    <n v="33173855.57"/>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en blanco)"/>
    <n v="8950000"/>
    <n v="11531434.429999998"/>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en blanco)"/>
    <n v="69700000"/>
    <n v="601132.30000000005"/>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en blanco)"/>
    <n v="12950000"/>
    <n v="4598426.1300000008"/>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en blanco)"/>
    <n v="33850000"/>
    <n v="0"/>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en blanco)"/>
    <n v="9000000"/>
    <n v="9716453.75"/>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99 - MULTIPROVINCIAL"/>
    <s v="(en blanco)"/>
    <n v="15000000"/>
    <n v="0"/>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en blanco)"/>
    <n v="340000"/>
    <n v="801545.47"/>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en blanco)"/>
    <n v="1199173"/>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en blanco)"/>
    <n v="58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en blanco)"/>
    <n v="3000000"/>
    <n v="11159.99"/>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en blanco)"/>
    <n v="300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en blanco)"/>
    <n v="3350000"/>
    <n v="84115.72"/>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en blanco)"/>
    <n v="520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en blanco)"/>
    <n v="1480000"/>
    <n v="119370.68"/>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en blanco)"/>
    <n v="8000000"/>
    <n v="102911.48000000001"/>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en blanco)"/>
    <n v="58730000"/>
    <n v="15740875.140000001"/>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en blanco)"/>
    <n v="25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en blanco)"/>
    <n v="4100000"/>
    <n v="2318448.0499999998"/>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en blanco)"/>
    <n v="51750000"/>
    <n v="14983519.9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en blanco)"/>
    <n v="47433588"/>
    <n v="14542790.469999999"/>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en blanco)"/>
    <n v="6795000"/>
    <n v="8400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273420"/>
    <n v="2205198.21"/>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en blanco)"/>
    <n v="1940000"/>
    <n v="947929.12"/>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en blanco)"/>
    <n v="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531335"/>
    <n v="334135.8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2055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91975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00000"/>
    <n v="568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en blanco)"/>
    <n v="2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en blanco)"/>
    <n v="650000"/>
    <n v="30743.6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715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798893"/>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976091"/>
    <n v="507535.9599999999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en blanco)"/>
    <n v="112846406"/>
    <n v="32707884.25999999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en blanco)"/>
    <n v="20504902"/>
    <n v="89000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55011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6137163"/>
    <n v="4919131.270000000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en blanco)"/>
    <n v="9960000"/>
    <n v="3917930.1399999997"/>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900000"/>
    <n v="627594.8000000000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en blanco)"/>
    <n v="2460000"/>
    <n v="14205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en blanco)"/>
    <n v="6124203"/>
    <n v="16425.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en blanco)"/>
    <n v="12576210"/>
    <n v="3624191.6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en blanco)"/>
    <n v="258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60000"/>
    <n v="189881.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184000"/>
    <n v="6016168.079999999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0"/>
    <n v="20638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00000"/>
    <n v="251977.5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en blanco)"/>
    <n v="80508"/>
    <n v="22632.400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191985.40999999997"/>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6304000"/>
    <n v="2723784.0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080000"/>
    <n v="1998626.3300000003"/>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en blanco)"/>
    <n v="48385808"/>
    <n v="14500843.48"/>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en blanco)"/>
    <n v="17581573"/>
    <n v="305268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6404699"/>
    <n v="2208180.5200000005"/>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en blanco)"/>
    <n v="6960000"/>
    <n v="3327188.120000001"/>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en blanco)"/>
    <n v="100000"/>
    <n v="500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3 - VIÁTICOS"/>
    <s v="N"/>
    <s v="00 - N/A"/>
    <s v="10 - FONDO GENERAL"/>
    <s v="99 - MULTIPROVINCIAL"/>
    <s v="(en blanco)"/>
    <n v="0"/>
    <n v="196507.13"/>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en blanco)"/>
    <n v="2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en blanco)"/>
    <n v="165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400000"/>
    <n v="1003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40 - TRANSFERENCIAS"/>
    <s v="99 - MULTIPROVINCIAL"/>
    <s v="(en blanco)"/>
    <n v="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en blanco)"/>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en blanco)"/>
    <n v="10620000"/>
    <n v="2093459.42"/>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en blanco)"/>
    <n v="4162809"/>
    <n v="310812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en blanco)"/>
    <n v="300000"/>
    <n v="29795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en blanco)"/>
    <n v="900000"/>
    <n v="11918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3050000"/>
    <n v="73308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en blanco)"/>
    <n v="16368752"/>
    <n v="4878385.599999999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178727228"/>
    <n v="49307541.57999999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31601760"/>
    <n v="94800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5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8339697"/>
    <n v="7383828.139999999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2122000"/>
    <n v="2067326.3"/>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67160"/>
    <n v="220057.7400000000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9000369"/>
    <n v="1372474.799999999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4828370"/>
    <n v="764835.9500000000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8633724"/>
    <n v="1289413.960000000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3695000"/>
    <n v="375152.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428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551910"/>
    <n v="455869.2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527876"/>
    <n v="2721235.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00000"/>
    <n v="1855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5665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268473.5999999999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904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2117500"/>
    <n v="46516.800000000003"/>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en blanco)"/>
    <n v="338921523"/>
    <n v="1038448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en blanco)"/>
    <n v="55211552"/>
    <n v="19823024"/>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9126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880122"/>
    <n v="15863415.839999998"/>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en blanco)"/>
    <n v="7439154"/>
    <n v="2087685.6300000004"/>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8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en blanco)"/>
    <n v="15502937"/>
    <n v="1590075.9100000001"/>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en blanco)"/>
    <n v="36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5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6500000"/>
    <n v="15576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67000"/>
    <n v="10800.07"/>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5000000"/>
    <n v="1899774"/>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900000"/>
    <n v="901916.8300000000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en blanco)"/>
    <n v="723858546"/>
    <n v="233380760.3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en blanco)"/>
    <n v="157639348"/>
    <n v="35703214.450000003"/>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8000"/>
    <n v="146407.9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9427530"/>
    <n v="34204593.05000000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en blanco)"/>
    <n v="13938480"/>
    <n v="5867710.7400000002"/>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500000"/>
    <n v="999068.3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en blanco)"/>
    <n v="54000100"/>
    <n v="19796442.75000000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en blanco)"/>
    <n v="1250000"/>
    <n v="2324838.8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en blanco)"/>
    <n v="51750100"/>
    <n v="17068589.4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en blanco)"/>
    <n v="22200000"/>
    <n v="4316873.310000000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300400"/>
    <n v="3747363.0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1659900"/>
    <n v="43897068.32999999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100000"/>
    <n v="6932640.2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6408531"/>
    <n v="11094435.6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99 - MULTIPROVINCIAL"/>
    <s v="(en blanco)"/>
    <n v="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en blanco)"/>
    <n v="1500200"/>
    <n v="858171.639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0"/>
    <n v="528696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50 - CRÉDITO INTERNO"/>
    <s v="99 - MULTIPROVINCIAL"/>
    <s v="(en blanco)"/>
    <n v="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en blanco)"/>
    <n v="1500000"/>
    <n v="266096.5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850000"/>
    <n v="1137777.7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7250100"/>
    <n v="4454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35850000"/>
    <n v="4980261.559999999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en blanco)"/>
    <n v="74888675"/>
    <n v="13936242.80999999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2 - AZUA"/>
    <s v="(en blanco)"/>
    <n v="21578689"/>
    <n v="5112813.87999999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en blanco)"/>
    <n v="22796552"/>
    <n v="3145161.230000000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en blanco)"/>
    <n v="13012862"/>
    <n v="4816029.800000000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en blanco)"/>
    <n v="20588777"/>
    <n v="5529768.239999999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6 - PEDERNALES"/>
    <s v="(en blanco)"/>
    <n v="26733494"/>
    <n v="11000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7 - PERAVIA"/>
    <s v="(en blanco)"/>
    <n v="16106850"/>
    <n v="7144093.919999999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1 - SAN CRISTOBAL"/>
    <s v="(en blanco)"/>
    <n v="31120995"/>
    <n v="528740.4299999999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en blanco)"/>
    <n v="13730450"/>
    <n v="4177739.0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5 - SANTIAGO"/>
    <s v="(en blanco)"/>
    <n v="26733494"/>
    <n v="624324.7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en blanco)"/>
    <n v="12345902"/>
    <n v="4113141.480000000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0 - HATO MAYOR"/>
    <s v="(en blanco)"/>
    <n v="17909138"/>
    <n v="5264750.0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en blanco)"/>
    <n v="72904391"/>
    <n v="21443215.68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en blanco)"/>
    <n v="478613423"/>
    <n v="154881126.77999994"/>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en blanco)"/>
    <n v="5411087"/>
    <n v="422528.04"/>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2 - AZUA"/>
    <s v="(en blanco)"/>
    <n v="872129"/>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0 - INDEPENDENCIA"/>
    <s v="(en blanco)"/>
    <n v="184011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1 - LA ALTAGRACIA"/>
    <s v="(en blanco)"/>
    <n v="1967673"/>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en blanco)"/>
    <n v="2669210"/>
    <n v="69075.600000000006"/>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7 - PERAVIA"/>
    <s v="(en blanco)"/>
    <n v="216848"/>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2 - SAN JUAN"/>
    <s v="(en blanco)"/>
    <n v="2086277"/>
    <n v="52014.76"/>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7 - VALVERDE"/>
    <s v="(en blanco)"/>
    <n v="138679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2 - SANTO DOMINGO"/>
    <s v="(en blanco)"/>
    <n v="41522204"/>
    <n v="221062.72000000003"/>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en blanco)"/>
    <n v="85954947"/>
    <n v="5835705.8399999999"/>
  </r>
  <r>
    <s v="2026"/>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en blanco)"/>
    <n v="1500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en blanco)"/>
    <n v="11124734"/>
    <n v="2130752.29"/>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2 - AZUA"/>
    <s v="(en blanco)"/>
    <n v="2739169"/>
    <n v="781749.2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en blanco)"/>
    <n v="1787697"/>
    <n v="480895.17"/>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en blanco)"/>
    <n v="2071047"/>
    <n v="736331.1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en blanco)"/>
    <n v="2932654"/>
    <n v="845481.87999999989"/>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6 - PEDERNALES"/>
    <s v="(en blanco)"/>
    <n v="3797800"/>
    <n v="16819"/>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7 - PERAVIA"/>
    <s v="(en blanco)"/>
    <n v="2823967"/>
    <n v="1092312.150000000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1 - SAN CRISTOBAL"/>
    <s v="(en blanco)"/>
    <n v="4421096"/>
    <n v="80844.42000000001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en blanco)"/>
    <n v="1760041"/>
    <n v="638756.5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5 - SANTIAGO"/>
    <s v="(en blanco)"/>
    <n v="3797800"/>
    <n v="95459.2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en blanco)"/>
    <n v="1734326"/>
    <n v="628859.6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0 - HATO MAYOR"/>
    <s v="(en blanco)"/>
    <n v="2592081"/>
    <n v="804980.3199999997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en blanco)"/>
    <n v="10747057"/>
    <n v="3278502.8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en blanco)"/>
    <n v="66407388"/>
    <n v="23556500.800000008"/>
  </r>
  <r>
    <s v="2026"/>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en blanco)"/>
    <n v="31285792"/>
    <n v="7569995.4700000016"/>
  </r>
  <r>
    <s v="2026"/>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en blanco)"/>
    <n v="3950000"/>
    <n v="677804.95"/>
  </r>
  <r>
    <s v="2026"/>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en blanco)"/>
    <n v="7599999"/>
    <n v="2818877.53"/>
  </r>
  <r>
    <s v="2026"/>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en blanco)"/>
    <n v="1500000"/>
    <n v="645360.9"/>
  </r>
  <r>
    <s v="2026"/>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en blanco)"/>
    <n v="23847284"/>
    <n v="3614343.98"/>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1 - DISTRITO NACIONAL"/>
    <s v="(en blanco)"/>
    <n v="50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2 - AZU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en blanco)"/>
    <n v="37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6 - PEDERNALES"/>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7 - PERAV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1 - SAN CRISTOBAL"/>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5 - SANTIAGO"/>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0 - HATO MAYOR"/>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en blanco)"/>
    <n v="889476"/>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en blanco)"/>
    <n v="7400000"/>
    <n v="230364.38"/>
  </r>
  <r>
    <s v="2026"/>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en blanco)"/>
    <n v="6227558"/>
    <n v="1284318.26"/>
  </r>
  <r>
    <s v="2026"/>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en blanco)"/>
    <n v="160565602"/>
    <n v="384680"/>
  </r>
  <r>
    <s v="2026"/>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en blanco)"/>
    <n v="999917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en blanco)"/>
    <n v="42554395"/>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2 - AZUA"/>
    <s v="(en blanco)"/>
    <n v="491064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en blanco)"/>
    <n v="13255553"/>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6 - PEDERNALES"/>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7 - PERAVIA"/>
    <s v="(en blanco)"/>
    <n v="699993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1 - SAN CRISTOBAL"/>
    <s v="(en blanco)"/>
    <n v="103056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5 - SANTIAGO"/>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en blanco)"/>
    <n v="4094202"/>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0 - HATO MAYOR"/>
    <s v="(en blanco)"/>
    <n v="80073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en blanco)"/>
    <n v="2164119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en blanco)"/>
    <n v="12200000"/>
    <n v="226342.34999999998"/>
  </r>
  <r>
    <s v="2026"/>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en blanco)"/>
    <n v="1597000"/>
    <n v="0"/>
  </r>
  <r>
    <s v="2026"/>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en blanco)"/>
    <n v="1132824"/>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en blanco)"/>
    <n v="87561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2 - AZU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en blanco)"/>
    <n v="155713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en blanco)"/>
    <n v="262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6 - PEDERNALES"/>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7 - PERAVI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1 - SAN CRISTOBAL"/>
    <s v="(en blanco)"/>
    <n v="23889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5 - SANTIAGO"/>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en blanco)"/>
    <n v="15120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0 - HATO MAYOR"/>
    <s v="(en blanco)"/>
    <n v="159264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en blanco)"/>
    <n v="56366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en blanco)"/>
    <n v="10100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en blanco)"/>
    <n v="13902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2 - AZUA"/>
    <s v="(en blanco)"/>
    <n v="419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en blanco)"/>
    <n v="151601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6 - PEDERNALES"/>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7 - PERAVIA"/>
    <s v="(en blanco)"/>
    <n v="29688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1 - SAN CRISTOBAL"/>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5 - SANTIAGO"/>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0 - HATO MAYOR"/>
    <s v="(en blanco)"/>
    <n v="29688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en blanco)"/>
    <n v="659252"/>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en blanco)"/>
    <n v="9789015"/>
    <n v="0"/>
  </r>
  <r>
    <s v="2026"/>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en blanco)"/>
    <n v="5180200"/>
    <n v="214524"/>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en blanco)"/>
    <n v="4290000"/>
    <n v="1142666.67"/>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en blanco)"/>
    <n v="6600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en blanco)"/>
    <n v="599769"/>
    <n v="173012.85"/>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en blanco)"/>
    <n v="3510000"/>
    <n v="102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en blanco)"/>
    <n v="540000"/>
    <n v="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495396"/>
    <n v="165132"/>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en blanco)"/>
    <n v="3510000"/>
    <n v="114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en blanco)"/>
    <n v="540000"/>
    <n v="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en blanco)"/>
    <n v="489681"/>
    <n v="172605.1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en blanco)"/>
    <n v="54665300"/>
    <n v="16346597.489999998"/>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en blanco)"/>
    <n v="8883604"/>
    <n v="100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7572479"/>
    <n v="2434396.280000000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en blanco)"/>
    <n v="3600000"/>
    <n v="1086844.8899999999"/>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en blanco)"/>
    <n v="45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en blanco)"/>
    <n v="2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en blanco)"/>
    <n v="16800000"/>
    <n v="5275846.08"/>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en blanco)"/>
    <n v="5302025"/>
    <n v="1636000.71"/>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en blanco)"/>
    <n v="400000"/>
    <n v="42485.990000000005"/>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36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99 - MULTIPROVINCIAL"/>
    <s v="(en blanco)"/>
    <n v="0"/>
    <n v="2832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010000"/>
    <n v="1929396.960000000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70 - DONACION EXTERNA"/>
    <s v="99 - MULTIPROVINCIAL"/>
    <s v="(en blanco)"/>
    <n v="0"/>
    <n v="105515.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en blanco)"/>
    <n v="1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en blanco)"/>
    <n v="7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420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en blanco)"/>
    <n v="687360"/>
    <n v="14561.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99 - MULTIPROVINCIAL"/>
    <s v="(en blanco)"/>
    <n v="6347341"/>
    <n v="413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294005323"/>
    <n v="89834787.76000000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54699280"/>
    <n v="26250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0889693"/>
    <n v="13547803.45000000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8385000"/>
    <n v="5454477.58000000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56800"/>
    <n v="168652.6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en blanco)"/>
    <n v="22600000"/>
    <n v="8091167.589999999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4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1585455"/>
    <n v="840514.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en blanco)"/>
    <n v="11700000"/>
    <n v="1226627.4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84931"/>
    <n v="755054.26"/>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0885937"/>
    <n v="7816130.87999999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5000000"/>
    <n v="7097862.5999999996"/>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0000"/>
    <n v="854333.4399999999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3129750"/>
    <n v="307083.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4095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129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9439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2014855"/>
    <n v="272788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6315211"/>
    <n v="283933.78000000003"/>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en blanco)"/>
    <n v="11468425"/>
    <n v="30322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en blanco)"/>
    <n v="15958611"/>
    <n v="46376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25816"/>
    <n v="465139.5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en blanco)"/>
    <n v="2970000"/>
    <n v="860511.84000000008"/>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99 - MULTIPROVINCIAL"/>
    <s v="(en blanco)"/>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en blanco)"/>
    <n v="115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00000"/>
    <n v="455926.8600000000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00000"/>
    <n v="4255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700000"/>
    <n v="169928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50000"/>
    <n v="33956.8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800000"/>
    <n v="218222.1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61737.5999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0000"/>
    <n v="87240.6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400000"/>
    <n v="1492322.450000000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897289"/>
    <n v="282843.9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130678043"/>
    <n v="38364904.34000000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33170762"/>
    <n v="319605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17944296"/>
    <n v="5805862.5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18846400"/>
    <n v="4091637.810000000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en blanco)"/>
    <n v="261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885600"/>
    <n v="3068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2000000"/>
    <n v="1698788.42"/>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en blanco)"/>
    <n v="1080000"/>
    <n v="33972.58"/>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408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en blanco)"/>
    <n v="150000"/>
    <n v="42102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271300"/>
    <n v="266597.9200000000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279472"/>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3622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en blanco)"/>
    <n v="1080"/>
    <n v="117882"/>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5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5805000"/>
    <n v="13800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21197800"/>
    <n v="124229.22"/>
  </r>
  <r>
    <s v="2026"/>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en blanco)"/>
    <n v="4197310"/>
    <n v="945480"/>
  </r>
  <r>
    <s v="2026"/>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en blanco)"/>
    <n v="32287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en blanco)"/>
    <n v="592401"/>
    <n v="143743.00000000003"/>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en blanco)"/>
    <n v="126376913"/>
    <n v="38951488.769999996"/>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en blanco)"/>
    <n v="30798788"/>
    <n v="4075280.62"/>
  </r>
  <r>
    <s v="2026"/>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en blanco)"/>
    <n v="17302518"/>
    <n v="5447129.7500000009"/>
  </r>
  <r>
    <s v="2026"/>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en blanco)"/>
    <n v="9953917"/>
    <n v="3369110.33"/>
  </r>
  <r>
    <s v="2026"/>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en blanco)"/>
    <n v="1159188"/>
    <n v="251700"/>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en blanco)"/>
    <n v="2000000"/>
    <n v="606883.88"/>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en blanco)"/>
    <n v="300000"/>
    <n v="247999.66"/>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en blanco)"/>
    <n v="6787598"/>
    <n v="1941007.2"/>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en blanco)"/>
    <n v="3400000"/>
    <n v="797277.84000000008"/>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en blanco)"/>
    <n v="3906723"/>
    <n v="298505.82"/>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en blanco)"/>
    <n v="2350000"/>
    <n v="247998.24"/>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en blanco)"/>
    <n v="754000"/>
    <n v="755200"/>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en blanco)"/>
    <n v="2320000"/>
    <n v="371569.24"/>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en blanco)"/>
    <n v="566000"/>
    <n v="402498"/>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en blanco)"/>
    <n v="217950"/>
    <n v="193576"/>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en blanco)"/>
    <n v="1900000"/>
    <n v="247422.6"/>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en blanco)"/>
    <n v="412100"/>
    <n v="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en blanco)"/>
    <n v="100000"/>
    <n v="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en blanco)"/>
    <n v="12995000"/>
    <n v="4021004.9299999997"/>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en blanco)"/>
    <n v="20534329"/>
    <n v="1347849.9"/>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50 - CRÉDITO INTERNO"/>
    <s v="99 - MULTIPROVINCIAL"/>
    <s v="(en blanco)"/>
    <n v="0"/>
    <n v="0"/>
  </r>
  <r>
    <s v="2026"/>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en blanco)"/>
    <n v="133284214"/>
    <n v="46993870.330000006"/>
  </r>
  <r>
    <s v="2026"/>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en blanco)"/>
    <n v="23513680"/>
    <n v="964000"/>
  </r>
  <r>
    <s v="2026"/>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en blanco)"/>
    <n v="18649767"/>
    <n v="6115151.4000000004"/>
  </r>
  <r>
    <s v="2026"/>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en blanco)"/>
    <n v="8847696"/>
    <n v="3786657.8600000008"/>
  </r>
  <r>
    <s v="2026"/>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en blanco)"/>
    <n v="150000"/>
    <n v="0"/>
  </r>
  <r>
    <s v="2026"/>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en blanco)"/>
    <n v="3600000"/>
    <n v="1199743.02"/>
  </r>
  <r>
    <s v="2026"/>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en blanco)"/>
    <n v="5454560"/>
    <n v="627019.68999999994"/>
  </r>
  <r>
    <s v="2026"/>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en blanco)"/>
    <n v="2900000"/>
    <n v="1116899"/>
  </r>
  <r>
    <s v="2026"/>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en blanco)"/>
    <n v="4800000"/>
    <n v="907777.34"/>
  </r>
  <r>
    <s v="2026"/>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en blanco)"/>
    <n v="980295"/>
    <n v="549999.18000000005"/>
  </r>
  <r>
    <s v="2026"/>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en blanco)"/>
    <n v="300000"/>
    <n v="100146.55"/>
  </r>
  <r>
    <s v="2026"/>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en blanco)"/>
    <n v="1870000"/>
    <n v="60050.46"/>
  </r>
  <r>
    <s v="2026"/>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en blanco)"/>
    <n v="900000"/>
    <n v="0"/>
  </r>
  <r>
    <s v="2026"/>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en blanco)"/>
    <n v="300000"/>
    <n v="49837.3"/>
  </r>
  <r>
    <s v="2026"/>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en blanco)"/>
    <n v="0"/>
    <n v="0"/>
  </r>
  <r>
    <s v="2026"/>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en blanco)"/>
    <n v="768769"/>
    <n v="717755.99"/>
  </r>
  <r>
    <s v="2026"/>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en blanco)"/>
    <n v="90000"/>
    <n v="0"/>
  </r>
  <r>
    <s v="2026"/>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en blanco)"/>
    <n v="17070000"/>
    <n v="0"/>
  </r>
  <r>
    <s v="2026"/>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en blanco)"/>
    <n v="7150000"/>
    <n v="214759.45"/>
  </r>
  <r>
    <s v="2026"/>
    <x v="0"/>
    <x v="0"/>
    <x v="0"/>
    <x v="0"/>
    <s v="2 - Poder Ejecutivo"/>
    <s v="0201 - PRESIDENCIA DE LA REPÚBLICA"/>
    <s v="0017 - DIRECCIÓN DE DESARROLLO SOCIAL SUPÉRATE"/>
    <s v="4 - SERVICIOS SOCIALES"/>
    <s v="4.5 - Protección social"/>
    <s v="4.5.10 - Asistencia social"/>
    <s v="2.1 - REMUNERACIONES Y CONTRIBUCIONES"/>
    <s v="2.1.1 - REMUNERACIONES"/>
    <s v="N"/>
    <s v="00 - N/A"/>
    <s v="10 - FONDO GENERAL"/>
    <s v="99 - MULTIPROVINCIAL"/>
    <s v="(en blanco)"/>
    <n v="2370686595"/>
    <n v="730487087.06000006"/>
  </r>
  <r>
    <s v="2026"/>
    <x v="0"/>
    <x v="0"/>
    <x v="0"/>
    <x v="0"/>
    <s v="2 - Poder Ejecutivo"/>
    <s v="0201 - PRESIDENCIA DE LA REPÚBLICA"/>
    <s v="0017 - DIRECCIÓN DE DESARROLLO SOCIAL SUPÉRATE"/>
    <s v="4 - SERVICIOS SOCIALES"/>
    <s v="4.5 - Protección social"/>
    <s v="4.5.10 - Asistencia social"/>
    <s v="2.1 - REMUNERACIONES Y CONTRIBUCIONES"/>
    <s v="2.1.2 - SOBRESUELDOS"/>
    <s v="N"/>
    <s v="00 - N/A"/>
    <s v="10 - FONDO GENERAL"/>
    <s v="99 - MULTIPROVINCIAL"/>
    <s v="(en blanco)"/>
    <n v="318806692"/>
    <n v="16575989.27"/>
  </r>
  <r>
    <s v="2026"/>
    <x v="0"/>
    <x v="0"/>
    <x v="0"/>
    <x v="0"/>
    <s v="2 - Poder Ejecutivo"/>
    <s v="0201 - PRESIDENCIA DE LA REPÚBLICA"/>
    <s v="0017 - DIRECCIÓN DE DESARROLLO SOCIAL SUPÉRATE"/>
    <s v="4 - SERVICIOS SOCIALES"/>
    <s v="4.5 - Protección social"/>
    <s v="4.5.10 - Asistencia social"/>
    <s v="2.1 - REMUNERACIONES Y CONTRIBUCIONES"/>
    <s v="2.1.5 - CONTRIBUCIONES A LA SEGURIDAD SOCIAL"/>
    <s v="N"/>
    <s v="00 - N/A"/>
    <s v="10 - FONDO GENERAL"/>
    <s v="99 - MULTIPROVINCIAL"/>
    <s v="(en blanco)"/>
    <n v="323602968"/>
    <n v="106883207.74000001"/>
  </r>
  <r>
    <s v="2026"/>
    <x v="0"/>
    <x v="0"/>
    <x v="0"/>
    <x v="0"/>
    <s v="2 - Poder Ejecutivo"/>
    <s v="0201 - PRESIDENCIA DE LA REPÚBLICA"/>
    <s v="0017 - DIRECCIÓN DE DESARROLLO SOCIAL SUPÉRATE"/>
    <s v="4 - SERVICIOS SOCIALES"/>
    <s v="4.5 - Protección social"/>
    <s v="4.5.10 - Asistencia social"/>
    <s v="2.2 - CONTRATACIÓN DE SERVICIOS"/>
    <s v="2.2.1 - SERVICIOS BÁSICOS"/>
    <s v="N"/>
    <s v="00 - N/A"/>
    <s v="10 - FONDO GENERAL"/>
    <s v="99 - MULTIPROVINCIAL"/>
    <s v="(en blanco)"/>
    <n v="226355762"/>
    <n v="54894905.43"/>
  </r>
  <r>
    <s v="2026"/>
    <x v="0"/>
    <x v="0"/>
    <x v="0"/>
    <x v="0"/>
    <s v="2 - Poder Ejecutivo"/>
    <s v="0201 - PRESIDENCIA DE LA REPÚBLICA"/>
    <s v="0017 - DIRECCIÓN DE DESARROLLO SOCIAL SUPÉRATE"/>
    <s v="4 - SERVICIOS SOCIALES"/>
    <s v="4.5 - Protección social"/>
    <s v="4.5.10 - Asistencia social"/>
    <s v="2.2 - CONTRATACIÓN DE SERVICIOS"/>
    <s v="2.2.2 - PUBLICIDAD, IMPRESIÓN Y ENCUADERNACIÓN"/>
    <s v="N"/>
    <s v="00 - N/A"/>
    <s v="10 - FONDO GENERAL"/>
    <s v="99 - MULTIPROVINCIAL"/>
    <s v="(en blanco)"/>
    <n v="12700000"/>
    <n v="412735.68"/>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10 - FONDO GENERAL"/>
    <s v="99 - MULTIPROVINCIAL"/>
    <s v="(en blanco)"/>
    <n v="40000000"/>
    <n v="2972598.51"/>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60 - CREDITO EXTERNO"/>
    <s v="99 - MULTIPROVINCIAL"/>
    <s v="(en blanco)"/>
    <n v="20000000"/>
    <n v="0"/>
  </r>
  <r>
    <s v="2026"/>
    <x v="0"/>
    <x v="0"/>
    <x v="0"/>
    <x v="0"/>
    <s v="2 - Poder Ejecutivo"/>
    <s v="0201 - PRESIDENCIA DE LA REPÚBLICA"/>
    <s v="0017 - DIRECCIÓN DE DESARROLLO SOCIAL SUPÉRATE"/>
    <s v="4 - SERVICIOS SOCIALES"/>
    <s v="4.5 - Protección social"/>
    <s v="4.5.10 - Asistencia social"/>
    <s v="2.2 - CONTRATACIÓN DE SERVICIOS"/>
    <s v="2.2.4 - TRANSPORTE Y ALMACENAJE"/>
    <s v="N"/>
    <s v="00 - N/A"/>
    <s v="10 - FONDO GENERAL"/>
    <s v="99 - MULTIPROVINCIAL"/>
    <s v="(en blanco)"/>
    <n v="3800000"/>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10 - FONDO GENERAL"/>
    <s v="99 - MULTIPROVINCIAL"/>
    <s v="(en blanco)"/>
    <n v="82296304"/>
    <n v="10399369.189999999"/>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60 - CREDITO EXTERNO"/>
    <s v="99 - MULTIPROVINCIAL"/>
    <s v="(en blanco)"/>
    <n v="5000000"/>
    <n v="0"/>
  </r>
  <r>
    <s v="2026"/>
    <x v="0"/>
    <x v="0"/>
    <x v="0"/>
    <x v="0"/>
    <s v="2 - Poder Ejecutivo"/>
    <s v="0201 - PRESIDENCIA DE LA REPÚBLICA"/>
    <s v="0017 - DIRECCIÓN DE DESARROLLO SOCIAL SUPÉRATE"/>
    <s v="4 - SERVICIOS SOCIALES"/>
    <s v="4.5 - Protección social"/>
    <s v="4.5.10 - Asistencia social"/>
    <s v="2.2 - CONTRATACIÓN DE SERVICIOS"/>
    <s v="2.2.6 - SEGUROS"/>
    <s v="N"/>
    <s v="00 - N/A"/>
    <s v="10 - FONDO GENERAL"/>
    <s v="99 - MULTIPROVINCIAL"/>
    <s v="(en blanco)"/>
    <n v="67600000"/>
    <n v="17741606.960000001"/>
  </r>
  <r>
    <s v="2026"/>
    <x v="0"/>
    <x v="0"/>
    <x v="0"/>
    <x v="0"/>
    <s v="2 - Poder Ejecutivo"/>
    <s v="0201 - PRESIDENCIA DE LA REPÚBLICA"/>
    <s v="0017 - DIRECCIÓN DE DESARROLLO SOCIAL SUPÉRATE"/>
    <s v="4 - SERVICIOS SOCIALES"/>
    <s v="4.5 - Protección social"/>
    <s v="4.5.10 - Asistencia social"/>
    <s v="2.2 - CONTRATACIÓN DE SERVICIOS"/>
    <s v="2.2.7 - SERVICIOS DE CONSERVACIÓN, REPARACIONES MENORES E INSTALACIONES TEMPORALES"/>
    <s v="N"/>
    <s v="00 - N/A"/>
    <s v="10 - FONDO GENERAL"/>
    <s v="99 - MULTIPROVINCIAL"/>
    <s v="(en blanco)"/>
    <n v="33430000"/>
    <n v="446864.36"/>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10 - FONDO GENERAL"/>
    <s v="99 - MULTIPROVINCIAL"/>
    <s v="(en blanco)"/>
    <n v="95025736"/>
    <n v="1691572.48"/>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60 - CREDITO EXTERNO"/>
    <s v="99 - MULTIPROVINCIAL"/>
    <s v="(en blanco)"/>
    <n v="60000000"/>
    <n v="0"/>
  </r>
  <r>
    <s v="2026"/>
    <x v="0"/>
    <x v="0"/>
    <x v="0"/>
    <x v="0"/>
    <s v="2 - Poder Ejecutivo"/>
    <s v="0201 - PRESIDENCIA DE LA REPÚBLICA"/>
    <s v="0017 - DIRECCIÓN DE DESARROLLO SOCIAL SUPÉRATE"/>
    <s v="4 - SERVICIOS SOCIALES"/>
    <s v="4.5 - Protección social"/>
    <s v="4.5.10 - Asistencia social"/>
    <s v="2.2 - CONTRATACIÓN DE SERVICIOS"/>
    <s v="2.2.9 - OTRAS CONTRATACIONES DE SERVICIOS"/>
    <s v="N"/>
    <s v="00 - N/A"/>
    <s v="10 - FONDO GENERAL"/>
    <s v="99 - MULTIPROVINCIAL"/>
    <s v="(en blanco)"/>
    <n v="21080000"/>
    <n v="667762"/>
  </r>
  <r>
    <s v="2026"/>
    <x v="0"/>
    <x v="0"/>
    <x v="0"/>
    <x v="0"/>
    <s v="2 - Poder Ejecutivo"/>
    <s v="0201 - PRESIDENCIA DE LA REPÚBLICA"/>
    <s v="0017 - DIRECCIÓN DE DESARROLLO SOCIAL SUPÉRATE"/>
    <s v="4 - SERVICIOS SOCIALES"/>
    <s v="4.5 - Protección social"/>
    <s v="4.5.10 - Asistencia social"/>
    <s v="2.3 - MATERIALES Y SUMINISTROS"/>
    <s v="2.3.1 - ALIMENTOS Y PRODUCTOS AGROFORESTALES"/>
    <s v="N"/>
    <s v="00 - N/A"/>
    <s v="10 - FONDO GENERAL"/>
    <s v="99 - MULTIPROVINCIAL"/>
    <s v="(en blanco)"/>
    <n v="77387932"/>
    <n v="1186904.72"/>
  </r>
  <r>
    <s v="2026"/>
    <x v="0"/>
    <x v="0"/>
    <x v="0"/>
    <x v="0"/>
    <s v="2 - Poder Ejecutivo"/>
    <s v="0201 - PRESIDENCIA DE LA REPÚBLICA"/>
    <s v="0017 - DIRECCIÓN DE DESARROLLO SOCIAL SUPÉRATE"/>
    <s v="4 - SERVICIOS SOCIALES"/>
    <s v="4.5 - Protección social"/>
    <s v="4.5.10 - Asistencia social"/>
    <s v="2.3 - MATERIALES Y SUMINISTROS"/>
    <s v="2.3.2 - TEXTILES Y VESTUARIOS"/>
    <s v="N"/>
    <s v="00 - N/A"/>
    <s v="10 - FONDO GENERAL"/>
    <s v="99 - MULTIPROVINCIAL"/>
    <s v="(en blanco)"/>
    <n v="4050000"/>
    <n v="0"/>
  </r>
  <r>
    <s v="2026"/>
    <x v="0"/>
    <x v="0"/>
    <x v="0"/>
    <x v="0"/>
    <s v="2 - Poder Ejecutivo"/>
    <s v="0201 - PRESIDENCIA DE LA REPÚBLICA"/>
    <s v="0017 - DIRECCIÓN DE DESARROLLO SOCIAL SUPÉRATE"/>
    <s v="4 - SERVICIOS SOCIALES"/>
    <s v="4.5 - Protección social"/>
    <s v="4.5.10 - Asistencia social"/>
    <s v="2.3 - MATERIALES Y SUMINISTROS"/>
    <s v="2.3.3 - PAPEL, CARTÓN E IMPRESOS"/>
    <s v="N"/>
    <s v="00 - N/A"/>
    <s v="10 - FONDO GENERAL"/>
    <s v="99 - MULTIPROVINCIAL"/>
    <s v="(en blanco)"/>
    <n v="4540000"/>
    <n v="0"/>
  </r>
  <r>
    <s v="2026"/>
    <x v="0"/>
    <x v="0"/>
    <x v="0"/>
    <x v="0"/>
    <s v="2 - Poder Ejecutivo"/>
    <s v="0201 - PRESIDENCIA DE LA REPÚBLICA"/>
    <s v="0017 - DIRECCIÓN DE DESARROLLO SOCIAL SUPÉRATE"/>
    <s v="4 - SERVICIOS SOCIALES"/>
    <s v="4.5 - Protección social"/>
    <s v="4.5.10 - Asistencia social"/>
    <s v="2.3 - MATERIALES Y SUMINISTROS"/>
    <s v="2.3.4 - PRODUCTOS FARMACÉUTICOS"/>
    <s v="N"/>
    <s v="00 - N/A"/>
    <s v="10 - FONDO GENERAL"/>
    <s v="99 - MULTIPROVINCIAL"/>
    <s v="(en blanco)"/>
    <n v="5300000"/>
    <n v="3602.88"/>
  </r>
  <r>
    <s v="2026"/>
    <x v="0"/>
    <x v="0"/>
    <x v="0"/>
    <x v="0"/>
    <s v="2 - Poder Ejecutivo"/>
    <s v="0201 - PRESIDENCIA DE LA REPÚBLICA"/>
    <s v="0017 - DIRECCIÓN DE DESARROLLO SOCIAL SUPÉRATE"/>
    <s v="4 - SERVICIOS SOCIALES"/>
    <s v="4.5 - Protección social"/>
    <s v="4.5.10 - Asistencia social"/>
    <s v="2.3 - MATERIALES Y SUMINISTROS"/>
    <s v="2.3.5 - CUERO, CAUCHO Y PLÁSTICO"/>
    <s v="N"/>
    <s v="00 - N/A"/>
    <s v="10 - FONDO GENERAL"/>
    <s v="99 - MULTIPROVINCIAL"/>
    <s v="(en blanco)"/>
    <n v="4300000"/>
    <n v="0"/>
  </r>
  <r>
    <s v="2026"/>
    <x v="0"/>
    <x v="0"/>
    <x v="0"/>
    <x v="0"/>
    <s v="2 - Poder Ejecutivo"/>
    <s v="0201 - PRESIDENCIA DE LA REPÚBLICA"/>
    <s v="0017 - DIRECCIÓN DE DESARROLLO SOCIAL SUPÉRATE"/>
    <s v="4 - SERVICIOS SOCIALES"/>
    <s v="4.5 - Protección social"/>
    <s v="4.5.10 - Asistencia social"/>
    <s v="2.3 - MATERIALES Y SUMINISTROS"/>
    <s v="2.3.6 - PRODUCTOS DE MINERALES, METÁLICOS Y NO METÁLICOS"/>
    <s v="N"/>
    <s v="00 - N/A"/>
    <s v="10 - FONDO GENERAL"/>
    <s v="99 - MULTIPROVINCIAL"/>
    <s v="(en blanco)"/>
    <n v="645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10 - FONDO GENERAL"/>
    <s v="99 - MULTIPROVINCIAL"/>
    <s v="(en blanco)"/>
    <n v="66700000"/>
    <n v="891976.83000000007"/>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60 - CREDITO EXTERNO"/>
    <s v="99 - MULTIPROVINCIAL"/>
    <s v="(en blanco)"/>
    <n v="10000000"/>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10 - FONDO GENERAL"/>
    <s v="99 - MULTIPROVINCIAL"/>
    <s v="(en blanco)"/>
    <n v="75330659"/>
    <n v="109588.96"/>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70 - DONACION EXTERNA"/>
    <s v="99 - MULTIPROVINCIAL"/>
    <s v="(en blanco)"/>
    <n v="7005765"/>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99 - MULTIPROVINCIAL"/>
    <s v="(en blanco)"/>
    <n v="45203000"/>
    <n v="10178333.33"/>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2 - SOBRESUELDOS"/>
    <s v="N"/>
    <s v="00 - N/A"/>
    <s v="10 - FONDO GENERAL"/>
    <s v="99 - MULTIPROVINCIAL"/>
    <s v="(en blanco)"/>
    <n v="13462000"/>
    <n v="305813.57"/>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99 - MULTIPROVINCIAL"/>
    <s v="(en blanco)"/>
    <n v="6295198"/>
    <n v="861121.75"/>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1 - SERVICIOS BÁSICOS"/>
    <s v="N"/>
    <s v="00 - N/A"/>
    <s v="10 - FONDO GENERAL"/>
    <s v="99 - MULTIPROVINCIAL"/>
    <s v="(en blanco)"/>
    <n v="125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99 - MULTIPROVINCIAL"/>
    <s v="(en blanco)"/>
    <n v="10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3 - VIÁTICOS"/>
    <s v="N"/>
    <s v="00 - N/A"/>
    <s v="10 - FONDO GENERAL"/>
    <s v="99 - MULTIPROVINCIAL"/>
    <s v="(en blanco)"/>
    <n v="4000000"/>
    <n v="429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99 - MULTIPROVINCIAL"/>
    <s v="(en blanco)"/>
    <n v="2799999"/>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en blanco)"/>
    <n v="14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99 - MULTIPROVINCIAL"/>
    <s v="(en blanco)"/>
    <n v="2837733"/>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99 - MULTIPROVINCIAL"/>
    <s v="(en blanco)"/>
    <n v="475151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99 - MULTIPROVINCIAL"/>
    <s v="(en blanco)"/>
    <n v="36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99 - MULTIPROVINCIAL"/>
    <s v="(en blanco)"/>
    <n v="19933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99 - MULTIPROVINCIAL"/>
    <s v="(en blanco)"/>
    <n v="4285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99 - MULTIPROVINCIAL"/>
    <s v="(en blanco)"/>
    <n v="7029856"/>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99 - MULTIPROVINCIAL"/>
    <s v="(en blanco)"/>
    <n v="1865571"/>
    <n v="0"/>
  </r>
  <r>
    <s v="2026"/>
    <x v="0"/>
    <x v="0"/>
    <x v="0"/>
    <x v="0"/>
    <s v="2 - Poder Ejecutivo"/>
    <s v="0201 - PRESIDENCIA DE LA REPÚBLICA"/>
    <s v="0017 - DIRECCIÓN DE DESARROLLO SOCIAL SUPÉRATE"/>
    <s v="4 - SERVICIOS SOCIALES"/>
    <s v="4.6 - Equidad de género"/>
    <s v="4.6.03 - Acciones para una cultura de igualdad de género."/>
    <s v="2.1 - REMUNERACIONES Y CONTRIBUCIONES"/>
    <s v="2.1.1 - REMUNERACIONES"/>
    <s v="N"/>
    <s v="00 - N/A"/>
    <s v="10 - FONDO GENERAL"/>
    <s v="99 - MULTIPROVINCIAL"/>
    <s v="(en blanco)"/>
    <n v="153000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5 - ALQUILERES Y RENTAS"/>
    <s v="N"/>
    <s v="00 - N/A"/>
    <s v="10 - FONDO GENERAL"/>
    <s v="99 - MULTIPROVINCIAL"/>
    <s v="(en blanco)"/>
    <n v="2085350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1 - ALIMENTOS Y PRODUCTOS AGROFORESTALES"/>
    <s v="N"/>
    <s v="00 - N/A"/>
    <s v="10 - FONDO GENERAL"/>
    <s v="99 - MULTIPROVINCIAL"/>
    <s v="(en blanco)"/>
    <n v="38465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en blanco)"/>
    <n v="17405792"/>
    <n v="486000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en blanco)"/>
    <n v="3301200"/>
    <n v="593498.74"/>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212011"/>
    <n v="641693.12"/>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en blanco)"/>
    <n v="1941000"/>
    <n v="400417.04000000004"/>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0100000"/>
    <n v="6615179.29"/>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en blanco)"/>
    <n v="1200000"/>
    <n v="37987.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en blanco)"/>
    <n v="40000"/>
    <n v="1400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en blanco)"/>
    <n v="8100000"/>
    <n v="2130136.3199999998"/>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en blanco)"/>
    <n v="1700000"/>
    <n v="462691.7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923808"/>
    <n v="1197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4330000"/>
    <n v="486714.24"/>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en blanco)"/>
    <n v="2200000"/>
    <n v="600456.69000000006"/>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en blanco)"/>
    <n v="1650000"/>
    <n v="91589.67"/>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en blanco)"/>
    <n v="3600000"/>
    <n v="8142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en blanco)"/>
    <n v="780000"/>
    <n v="308189.94"/>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en blanco)"/>
    <n v="600000"/>
    <n v="7552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205000"/>
    <n v="874939.2"/>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en blanco)"/>
    <n v="966943"/>
    <n v="109490.45999999999"/>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1 - REMUNERACIONES"/>
    <s v="N"/>
    <s v="00 - N/A"/>
    <s v="10 - FONDO GENERAL"/>
    <s v="99 - MULTIPROVINCIAL"/>
    <s v="(en blanco)"/>
    <n v="1190113921"/>
    <n v="274863245.75999993"/>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2 - SOBRESUELDOS"/>
    <s v="N"/>
    <s v="00 - N/A"/>
    <s v="10 - FONDO GENERAL"/>
    <s v="99 - MULTIPROVINCIAL"/>
    <s v="(en blanco)"/>
    <n v="0"/>
    <n v="17011838.560000002"/>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4 - GRATIFICACIONES Y BONIFICACIONE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5 - CONTRIBUCIONES A LA SEGURIDAD SOCIAL"/>
    <s v="N"/>
    <s v="00 - N/A"/>
    <s v="10 - FONDO GENERAL"/>
    <s v="99 - MULTIPROVINCIAL"/>
    <s v="(en blanco)"/>
    <n v="129158712"/>
    <n v="40209072.280000001"/>
  </r>
  <r>
    <s v="2026"/>
    <x v="0"/>
    <x v="0"/>
    <x v="0"/>
    <x v="0"/>
    <s v="2 - Poder Ejecutivo"/>
    <s v="0201 - PRESIDENCIA DE LA REPÚBLICA"/>
    <s v="0018 - DIRECCIÓN DE ASISTENCIA SOCIAL Y ALIMENTACIÓN COMUNITARIA"/>
    <s v="4 - SERVICIOS SOCIALES"/>
    <s v="4.5 - Protección social"/>
    <s v="4.5.10 - Asistencia social"/>
    <s v="2.2 - CONTRATACIÓN DE SERVICIOS"/>
    <s v="2.2.1 - SERVICIOS BÁSICOS"/>
    <s v="N"/>
    <s v="00 - N/A"/>
    <s v="10 - FONDO GENERAL"/>
    <s v="99 - MULTIPROVINCIAL"/>
    <s v="(en blanco)"/>
    <n v="0"/>
    <n v="18406618.66"/>
  </r>
  <r>
    <s v="2026"/>
    <x v="0"/>
    <x v="0"/>
    <x v="0"/>
    <x v="0"/>
    <s v="2 - Poder Ejecutivo"/>
    <s v="0201 - PRESIDENCIA DE LA REPÚBLICA"/>
    <s v="0018 - DIRECCIÓN DE ASISTENCIA SOCIAL Y ALIMENTACIÓN COMUNITARIA"/>
    <s v="4 - SERVICIOS SOCIALES"/>
    <s v="4.5 - Protección social"/>
    <s v="4.5.10 - Asistencia social"/>
    <s v="2.2 - CONTRATACIÓN DE SERVICIOS"/>
    <s v="2.2.2 - PUBLICIDAD, IMPRESIÓN Y ENCUADERNACIÓN"/>
    <s v="N"/>
    <s v="00 - N/A"/>
    <s v="10 - FONDO GENERAL"/>
    <s v="99 - MULTIPROVINCIAL"/>
    <s v="(en blanco)"/>
    <n v="0"/>
    <n v="112766.37"/>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10 - FONDO GENERAL"/>
    <s v="99 - MULTIPROVINCIAL"/>
    <s v="(en blanco)"/>
    <n v="0"/>
    <n v="8568472.5199999996"/>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4 - TRANSPORTE Y ALMACENAJE"/>
    <s v="N"/>
    <s v="00 - N/A"/>
    <s v="10 - FONDO GENERAL"/>
    <s v="99 - MULTIPROVINCIAL"/>
    <s v="(en blanco)"/>
    <n v="0"/>
    <n v="1000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5 - ALQUILERES Y RENTAS"/>
    <s v="N"/>
    <s v="00 - N/A"/>
    <s v="10 - FONDO GENERAL"/>
    <s v="99 - MULTIPROVINCIAL"/>
    <s v="(en blanco)"/>
    <n v="0"/>
    <n v="5658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6 - SEGUROS"/>
    <s v="N"/>
    <s v="00 - N/A"/>
    <s v="10 - FONDO GENERAL"/>
    <s v="99 - MULTIPROVINCIAL"/>
    <s v="(en blanco)"/>
    <n v="0"/>
    <n v="14197057.879999999"/>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10 - FONDO GENERAL"/>
    <s v="99 - MULTIPROVINCIAL"/>
    <s v="(en blanco)"/>
    <n v="0"/>
    <n v="229983.53"/>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8 - OTROS SERVICIOS NO INCLUIDOS EN CONCEPTOS ANTERIORES"/>
    <s v="N"/>
    <s v="00 - N/A"/>
    <s v="10 - FONDO GENERAL"/>
    <s v="99 - MULTIPROVINCIAL"/>
    <s v="(en blanco)"/>
    <n v="0"/>
    <n v="142898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10 - FONDO GENERAL"/>
    <s v="99 - MULTIPROVINCIAL"/>
    <s v="(en blanco)"/>
    <n v="35765356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20 - FONDOS CON DESTINO ESPECÍFICO"/>
    <s v="99 - MULTIPROVINCIAL"/>
    <s v="(en blanco)"/>
    <n v="3959207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10 - FONDO GENERAL"/>
    <s v="99 - MULTIPROVINCIAL"/>
    <s v="(en blanco)"/>
    <n v="6274127770"/>
    <n v="460879608.97999996"/>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20 - FONDOS CON DESTINO ESPECÍFICO"/>
    <s v="99 - MULTIPROVINCIAL"/>
    <s v="(en blanco)"/>
    <n v="1031221367"/>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50 - CRÉDITO INTERNO"/>
    <s v="99 - MULTIPROVINCIAL"/>
    <s v="(en blanco)"/>
    <n v="0"/>
    <n v="161024031.6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50 - CRÉDITO INTERN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10 - FONDO GENERAL"/>
    <s v="99 - MULTIPROVINCIAL"/>
    <s v="(en blanco)"/>
    <n v="0"/>
    <n v="1081499.5"/>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4 - PRODUCTOS FARMACÉUTIC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10 - FONDO GENERAL"/>
    <s v="99 - MULTIPROVINCIAL"/>
    <s v="(en blanco)"/>
    <n v="0"/>
    <n v="649564.04"/>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50 - CRÉDITO INTERNO"/>
    <s v="99 - MULTIPROVINCIAL"/>
    <s v="(en blanco)"/>
    <n v="0"/>
    <n v="30048560.28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10 - FONDO GENERAL"/>
    <s v="99 - MULTIPROVINCIAL"/>
    <s v="(en blanco)"/>
    <n v="0"/>
    <n v="7857844.5600000005"/>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10 - FONDO GENERAL"/>
    <s v="99 - MULTIPROVINCIAL"/>
    <s v="(en blanco)"/>
    <n v="384574349"/>
    <n v="14449501.139999997"/>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50 - CRÉDITO INTERNO"/>
    <s v="99 - MULTIPROVINCIAL"/>
    <s v="(en blanco)"/>
    <n v="0"/>
    <n v="1301523.29"/>
  </r>
  <r>
    <s v="2026"/>
    <x v="0"/>
    <x v="0"/>
    <x v="0"/>
    <x v="0"/>
    <s v="2 - Poder Ejecutivo"/>
    <s v="0201 - PRESIDENCIA DE LA REPÚBLICA"/>
    <s v="0018 - DIRECCIÓN DE ASISTENCIA SOCIAL Y ALIMENTACIÓN COMUNITARIA"/>
    <s v="4 - SERVICIOS SOCIALES"/>
    <s v="4.5 - Protección social"/>
    <s v="4.5.10 - Asistencia social"/>
    <s v="2.9 - GASTOS FINANCIEROS"/>
    <s v="2.9.5 - GASTOS DE INTERESES, RECARGOS MULTAS Y SANCIONES DE IMPUESTOS Y CONTRIBUCIONES SOCIALES"/>
    <s v="N"/>
    <s v="00 - N/A"/>
    <s v="10 - FONDO GENERAL"/>
    <s v="99 - MULTIPROVINCIAL"/>
    <s v="(en blanco)"/>
    <n v="0"/>
    <n v="256818.8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en blanco)"/>
    <n v="31209834"/>
    <n v="9420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en blanco)"/>
    <n v="9781836"/>
    <n v="1522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en blanco)"/>
    <n v="4298346"/>
    <n v="1418470.5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en blanco)"/>
    <n v="2439000"/>
    <n v="743710.85000000009"/>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en blanco)"/>
    <n v="184666"/>
    <n v="375021.2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en blanco)"/>
    <n v="1528287"/>
    <n v="479233.7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en blanco)"/>
    <n v="36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en blanco)"/>
    <n v="10472665"/>
    <n v="3076498.92"/>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en blanco)"/>
    <n v="5850000"/>
    <n v="1535283.410000000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en blanco)"/>
    <n v="4400000"/>
    <n v="353727.3000000000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en blanco)"/>
    <n v="12484570"/>
    <n v="1010548.7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en blanco)"/>
    <n v="480000"/>
    <n v="34692"/>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en blanco)"/>
    <n v="200000"/>
    <n v="38486.01999999999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en blanco)"/>
    <n v="200000"/>
    <n v="40418.30000000000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en blanco)"/>
    <n v="5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en blanco)"/>
    <n v="3084000"/>
    <n v="1100900.2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en blanco)"/>
    <n v="6125000"/>
    <n v="60285.069999999992"/>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43472333"/>
    <n v="38739633.450000003"/>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en blanco)"/>
    <n v="67079600"/>
    <n v="17661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763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8942818"/>
    <n v="5713678.4199999999"/>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en blanco)"/>
    <n v="6773500"/>
    <n v="2876001.4000000004"/>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001000"/>
    <n v="113588.6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en blanco)"/>
    <n v="15400000"/>
    <n v="2774337.19"/>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15000"/>
    <n v="24870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3800000"/>
    <n v="37332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en blanco)"/>
    <n v="11431285"/>
    <n v="3151703.12"/>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4775000"/>
    <n v="1041764.6900000001"/>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010000"/>
    <n v="1549236.1700000002"/>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887472"/>
    <n v="4675758.2899999991"/>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730000"/>
    <n v="568019.59000000008"/>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425000"/>
    <n v="9362"/>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655000"/>
    <n v="16066.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450000"/>
    <n v="250406.4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650000"/>
    <n v="275605.3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3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6550000"/>
    <n v="429150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0970000"/>
    <n v="171363.92"/>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en blanco)"/>
    <n v="114348399"/>
    <n v="34761221.769999996"/>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en blanco)"/>
    <n v="21672654"/>
    <n v="10128741.3000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21171.199999999997"/>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9477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061348"/>
    <n v="5111718.860000000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en blanco)"/>
    <n v="7186800"/>
    <n v="2199595.7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570025"/>
    <n v="881038.60000000009"/>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en blanco)"/>
    <n v="2700000"/>
    <n v="594103.17000000004"/>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en blanco)"/>
    <n v="0"/>
    <n v="10000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en blanco)"/>
    <n v="5241008"/>
    <n v="2276451.16"/>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en blanco)"/>
    <n v="6386297"/>
    <n v="1730870.300000000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00000"/>
    <n v="616596.43999999994"/>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94975"/>
    <n v="535175.36"/>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876451"/>
    <n v="1650640.77"/>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8912"/>
    <n v="235262.3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en blanco)"/>
    <n v="0"/>
    <n v="3870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7400"/>
    <n v="101062.81"/>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en blanco)"/>
    <n v="1692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9574.18"/>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90800"/>
    <n v="1684985.13000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986839"/>
    <n v="640601.0799999999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277246755"/>
    <n v="84953711.15999999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65936896"/>
    <n v="712700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38058182"/>
    <n v="12535545.31000000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8858266"/>
    <n v="6327270.160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742505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en blanco)"/>
    <n v="3660395"/>
    <n v="698237.54"/>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11999275"/>
    <n v="955558.2499999998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en blanco)"/>
    <n v="21350000"/>
    <n v="4431330.07"/>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795000"/>
    <n v="1055311.89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02070"/>
    <n v="1337554.4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8940420"/>
    <n v="1104816.530000000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700550"/>
    <n v="273170.9100000000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1433258"/>
    <n v="287477.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612130"/>
    <n v="96193.60000000000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4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6950"/>
    <n v="29287.5999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9023276"/>
    <n v="1158928.620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078712"/>
    <n v="328252.93000000005"/>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en blanco)"/>
    <n v="187673500"/>
    <n v="47393085.379999995"/>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en blanco)"/>
    <n v="63059000"/>
    <n v="1072000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360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392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18412"/>
    <n v="6458616.2300000004"/>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en blanco)"/>
    <n v="15592561"/>
    <n v="6110860.8199999994"/>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45000"/>
    <n v="660286.69999999995"/>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en blanco)"/>
    <n v="7422327"/>
    <n v="4961779.18"/>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00000"/>
    <n v="9685.5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en blanco)"/>
    <n v="40391705"/>
    <n v="7037891.9299999997"/>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en blanco)"/>
    <n v="30240000"/>
    <n v="1193999.0799999998"/>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9707409"/>
    <n v="16157517.21999999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090000"/>
    <n v="851976.78"/>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518000"/>
    <n v="6049684"/>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40000"/>
    <n v="221611.1"/>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en blanco)"/>
    <n v="625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en blanco)"/>
    <n v="292000"/>
    <n v="439717"/>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0"/>
    <n v="4484125.0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6873419"/>
    <n v="25377283.07999999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687774"/>
    <n v="223975.35"/>
  </r>
  <r>
    <s v="2026"/>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99 - MULTIPROVINCIAL"/>
    <s v="(en blanco)"/>
    <n v="34165000"/>
    <n v="16720157.809999999"/>
  </r>
  <r>
    <s v="2026"/>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99 - MULTIPROVINCIAL"/>
    <s v="(en blanco)"/>
    <n v="5760000"/>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99 - MULTIPROVINCIAL"/>
    <s v="(en blanco)"/>
    <n v="3693496"/>
    <n v="2339457.27"/>
  </r>
  <r>
    <s v="2026"/>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99 - MULTIPROVINCIAL"/>
    <s v="(en blanco)"/>
    <n v="3000000"/>
    <n v="3422292.7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078981502"/>
    <n v="510626329.2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25037600"/>
    <n v="32421205.359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en blanco)"/>
    <n v="3168000"/>
    <n v="792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69343430"/>
    <n v="18057710.969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83818000"/>
    <n v="26103886.259999998"/>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99 - MULTIPROVINCIAL"/>
    <s v="(en blanco)"/>
    <n v="9600000"/>
    <n v="2400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en blanco)"/>
    <n v="648000"/>
    <n v="228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75979719"/>
    <n v="5309082.7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11701051"/>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276000"/>
    <n v="25006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5292300"/>
    <n v="1573074.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0"/>
    <n v="1944404"/>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502000"/>
    <n v="53518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65285558"/>
    <n v="16333213.08"/>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7066330"/>
    <n v="2406957.6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en blanco)"/>
    <n v="778156905"/>
    <n v="251649883.1400000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en blanco)"/>
    <n v="233818935"/>
    <n v="43497884.53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4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34335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5816398"/>
    <n v="31663863.909999996"/>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en blanco)"/>
    <n v="47898283"/>
    <n v="30276663.450000007"/>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34510056"/>
    <n v="22505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700000"/>
    <n v="174798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26985684"/>
    <n v="1098987.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en blanco)"/>
    <n v="18563793"/>
    <n v="3353691.010000000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4815750"/>
    <n v="125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en blanco)"/>
    <n v="27929915"/>
    <n v="29495669.3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525603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en blanco)"/>
    <n v="115864980"/>
    <n v="85972259.09000001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20082304"/>
    <n v="10804767.62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000000"/>
    <n v="3560862.9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61200000"/>
    <n v="5170642.3900000006"/>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4721613"/>
    <n v="19081147.64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41518187"/>
    <n v="16389588.6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0000000"/>
    <n v="37577938.51000000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400000"/>
    <n v="88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18100000"/>
    <n v="328016.4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3000000"/>
    <n v="29402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000000"/>
    <n v="266395.33999999997"/>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43200000"/>
    <n v="253409.09"/>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500000"/>
    <n v="13950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2 - AZUA"/>
    <s v="(en blanco)"/>
    <n v="9527600"/>
    <n v="2877257.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3 - BAHORUCO"/>
    <s v="(en blanco)"/>
    <n v="7398500"/>
    <n v="177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4 - BARAHONA"/>
    <s v="(en blanco)"/>
    <n v="7600000"/>
    <n v="2255914.6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5 - DAJABON"/>
    <s v="(en blanco)"/>
    <n v="8369000"/>
    <n v="2318922.00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6 - DUARTE"/>
    <s v="(en blanco)"/>
    <n v="9640100"/>
    <n v="24948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7 - ELIAS PINA"/>
    <s v="(en blanco)"/>
    <n v="7355000"/>
    <n v="2003588.6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8 - EL SEIBO"/>
    <s v="(en blanco)"/>
    <n v="7144000"/>
    <n v="2031645.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9 - ESPAILLAT"/>
    <s v="(en blanco)"/>
    <n v="7820000"/>
    <n v="20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0 - INDEPENDENCIA"/>
    <s v="(en blanco)"/>
    <n v="5500000"/>
    <n v="1536920.8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1 - LA ALTAGRACIA"/>
    <s v="(en blanco)"/>
    <n v="8944332"/>
    <n v="3133690.1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2 - LA ROMANA"/>
    <s v="(en blanco)"/>
    <n v="7674500"/>
    <n v="2251820.95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3 - LA VEGA"/>
    <s v="(en blanco)"/>
    <n v="6966717"/>
    <n v="2026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4 - MARIA TRINIDAD SANCHEZ"/>
    <s v="(en blanco)"/>
    <n v="9120148"/>
    <n v="3095354.71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5 - MONTE CRISTI"/>
    <s v="(en blanco)"/>
    <n v="6250000"/>
    <n v="1773653.7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6 - PEDERNALES"/>
    <s v="(en blanco)"/>
    <n v="8788000"/>
    <n v="2464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7 - PERAVIA"/>
    <s v="(en blanco)"/>
    <n v="8714886"/>
    <n v="2469237.04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8 - PUERTO PLATA"/>
    <s v="(en blanco)"/>
    <n v="7906500"/>
    <n v="2450951.32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9 - HERMANAS MIRABAL"/>
    <s v="(en blanco)"/>
    <n v="9395470"/>
    <n v="27173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0 - SAMANA"/>
    <s v="(en blanco)"/>
    <n v="5621900"/>
    <n v="1788425.66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1 - SAN CRISTOBAL"/>
    <s v="(en blanco)"/>
    <n v="7648500"/>
    <n v="2152919.24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2 - SAN JUAN"/>
    <s v="(en blanco)"/>
    <n v="10042000"/>
    <n v="28873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3 - SAN PEDRO DE MACORIS"/>
    <s v="(en blanco)"/>
    <n v="9992400"/>
    <n v="2518122.00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4 - SANCHEZ RAMIREZ"/>
    <s v="(en blanco)"/>
    <n v="8537000"/>
    <n v="2339305.95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5 - SANTIAGO"/>
    <s v="(en blanco)"/>
    <n v="10550000"/>
    <n v="2222810.6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6 - SANTIAGO RODRIGUEZ"/>
    <s v="(en blanco)"/>
    <n v="8650000"/>
    <n v="2341209.97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7 - VALVERDE"/>
    <s v="(en blanco)"/>
    <n v="6500000"/>
    <n v="197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8 - MONSENOR NOUEL"/>
    <s v="(en blanco)"/>
    <n v="6000000"/>
    <n v="180004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9 - MONTE PLATA"/>
    <s v="(en blanco)"/>
    <n v="8404500"/>
    <n v="2417130.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0 - HATO MAYOR"/>
    <s v="(en blanco)"/>
    <n v="7936000"/>
    <n v="2187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1 - SAN JOSE DE OCOA"/>
    <s v="(en blanco)"/>
    <n v="6868100"/>
    <n v="19688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2 - SANTO DOMINGO"/>
    <s v="(en blanco)"/>
    <n v="36200000"/>
    <n v="7795439.29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en blanco)"/>
    <n v="886706966"/>
    <n v="251325324.76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2 - AZUA"/>
    <s v="(en blanco)"/>
    <n v="105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3 - BAHORUCO"/>
    <s v="(en blanco)"/>
    <n v="1360000"/>
    <n v="3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4 - BARAHONA"/>
    <s v="(en blanco)"/>
    <n v="760000"/>
    <n v="1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5 - DAJABON"/>
    <s v="(en blanco)"/>
    <n v="4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6 - DUARTE"/>
    <s v="(en blanco)"/>
    <n v="1412000"/>
    <n v="304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7 - ELIAS PINA"/>
    <s v="(en blanco)"/>
    <n v="52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8 - EL SEIBO"/>
    <s v="(en blanco)"/>
    <n v="98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9 - ESPAILLAT"/>
    <s v="(en blanco)"/>
    <n v="64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0 - INDEPENDENCIA"/>
    <s v="(en blanco)"/>
    <n v="680000"/>
    <n v="1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1 - LA ALTAGRACIA"/>
    <s v="(en blanco)"/>
    <n v="1240000"/>
    <n v="20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2 - LA ROMANA"/>
    <s v="(en blanco)"/>
    <n v="10255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3 - LA VEGA"/>
    <s v="(en blanco)"/>
    <n v="6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4 - MARIA TRINIDAD SANCHEZ"/>
    <s v="(en blanco)"/>
    <n v="7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5 - MONTE CRISTI"/>
    <s v="(en blanco)"/>
    <n v="84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6 - PEDERNALES"/>
    <s v="(en blanco)"/>
    <n v="660000"/>
    <n v="1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7 - PERAVIA"/>
    <s v="(en blanco)"/>
    <n v="440000"/>
    <n v="72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8 - PUERTO PLATA"/>
    <s v="(en blanco)"/>
    <n v="1800000"/>
    <n v="30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9 - HERMANAS MIRABAL"/>
    <s v="(en blanco)"/>
    <n v="90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1 - SAN CRISTOBAL"/>
    <s v="(en blanco)"/>
    <n v="7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2 - SAN JUAN"/>
    <s v="(en blanco)"/>
    <n v="58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3 - SAN PEDRO DE MACORIS"/>
    <s v="(en blanco)"/>
    <n v="1222000"/>
    <n v="23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4 - SANCHEZ RAMIREZ"/>
    <s v="(en blanco)"/>
    <n v="652000"/>
    <n v="84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5 - SANTIAGO"/>
    <s v="(en blanco)"/>
    <n v="1800000"/>
    <n v="2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6 - SANTIAGO RODRIGUEZ"/>
    <s v="(en blanco)"/>
    <n v="70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7 - VALVERDE"/>
    <s v="(en blanco)"/>
    <n v="60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8 - MONSENOR NOUEL"/>
    <s v="(en blanco)"/>
    <n v="84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9 - MONTE PLATA"/>
    <s v="(en blanco)"/>
    <n v="8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0 - HATO MAYOR"/>
    <s v="(en blanco)"/>
    <n v="44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1 - SAN JOSE DE OCOA"/>
    <s v="(en blanco)"/>
    <n v="94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2 - SANTO DOMINGO"/>
    <s v="(en blanco)"/>
    <n v="2200000"/>
    <n v="1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en blanco)"/>
    <n v="105175611"/>
    <n v="7027874.87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7 - ELIAS PI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4 - MARIA TRINIDAD SANCHEZ"/>
    <s v="(en blanco)"/>
    <n v="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7 - PERAV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9 - HERMANAS MIRA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0 - SA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3 - SAN PEDRO DE MACORIS"/>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4 - SANCHEZ RAMIR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5 - SANTIAGO"/>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6 - SANTIAGO RODRIGU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7 - VALVERD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9 - MONTE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en blanco)"/>
    <n v="1215000"/>
    <n v="11852.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2 - AZUA"/>
    <s v="(en blanco)"/>
    <n v="133754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3 - BAHORUCO"/>
    <s v="(en blanco)"/>
    <n v="90971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4 - BARAHO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5 - DAJABO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6 - DUARTE"/>
    <s v="(en blanco)"/>
    <n v="547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7 - ELIAS PINA"/>
    <s v="(en blanco)"/>
    <n v="71845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8 - EL SEIBO"/>
    <s v="(en blanco)"/>
    <n v="105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9 - ESPAILLAT"/>
    <s v="(en blanco)"/>
    <n v="8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0 - INDEPENDENCIA"/>
    <s v="(en blanco)"/>
    <n v="5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1 - LA ALTAGRACIA"/>
    <s v="(en blanco)"/>
    <n v="33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2 - LA ROMAN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3 - LA VEG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5 - MONTE CRISTI"/>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6 - PEDERNALES"/>
    <s v="(en blanco)"/>
    <n v="37347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7 - PERAVIA"/>
    <s v="(en blanco)"/>
    <n v="40451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8 - PUERTO PLAT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9 - HERMANAS MIRAB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0 - SAMA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1 - SAN CRISTOBAL"/>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2 - SAN JUAN"/>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3 - SAN PEDRO DE MACORIS"/>
    <s v="(en blanco)"/>
    <n v="1043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4 - SANCHEZ RAMIREZ"/>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5 - SANTIAGO"/>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6 - SANTIAGO RODRIGU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7 - VALVERDE"/>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8 - MONSENOR NOUEL"/>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0 - HATO MAYOR"/>
    <s v="(en blanco)"/>
    <n v="30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1 - SAN JOSE DE OCO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2 - SANTO DOMINGO"/>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en blanco)"/>
    <n v="7369430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2 - AZUA"/>
    <s v="(en blanco)"/>
    <n v="1112460"/>
    <n v="412591.3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3 - BAHORUCO"/>
    <s v="(en blanco)"/>
    <n v="811788"/>
    <n v="270818.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4 - BARAHONA"/>
    <s v="(en blanco)"/>
    <n v="1400000"/>
    <n v="324375.8900000000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5 - DAJABON"/>
    <s v="(en blanco)"/>
    <n v="1371000"/>
    <n v="353001.2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6 - DUARTE"/>
    <s v="(en blanco)"/>
    <n v="1300000"/>
    <n v="381134.2099999999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7 - ELIAS PINA"/>
    <s v="(en blanco)"/>
    <n v="1200000"/>
    <n v="304471.49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8 - EL SEIBO"/>
    <s v="(en blanco)"/>
    <n v="1400000"/>
    <n v="292364.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9 - ESPAILLAT"/>
    <s v="(en blanco)"/>
    <n v="1400000"/>
    <n v="308062.49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0 - INDEPENDENCIA"/>
    <s v="(en blanco)"/>
    <n v="1400000"/>
    <n v="221878.490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1 - LA ALTAGRACIA"/>
    <s v="(en blanco)"/>
    <n v="1150668"/>
    <n v="425334.2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2 - LA ROMANA"/>
    <s v="(en blanco)"/>
    <n v="1200000"/>
    <n v="326222.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3 - LA VEGA"/>
    <s v="(en blanco)"/>
    <n v="1033283"/>
    <n v="308985.8900000000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4 - MARIA TRINIDAD SANCHEZ"/>
    <s v="(en blanco)"/>
    <n v="1179852"/>
    <n v="395888.09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5 - MONTE CRISTI"/>
    <s v="(en blanco)"/>
    <n v="1400000"/>
    <n v="245586.210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6 - PEDERNALES"/>
    <s v="(en blanco)"/>
    <n v="1128528"/>
    <n v="376394.09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7 - PERAVIA"/>
    <s v="(en blanco)"/>
    <n v="1100000"/>
    <n v="372406.20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8 - PUERTO PLATA"/>
    <s v="(en blanco)"/>
    <n v="1400000"/>
    <n v="348384.2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9 - HERMANAS MIRABAL"/>
    <s v="(en blanco)"/>
    <n v="1600000"/>
    <n v="412714.4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0 - SAMANA"/>
    <s v="(en blanco)"/>
    <n v="1128100"/>
    <n v="242685.7699999999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1 - SAN CRISTOBAL"/>
    <s v="(en blanco)"/>
    <n v="1101500"/>
    <n v="324683.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2 - SAN JUAN"/>
    <s v="(en blanco)"/>
    <n v="1300000"/>
    <n v="438877.49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3 - SAN PEDRO DE MACORIS"/>
    <s v="(en blanco)"/>
    <n v="1300000"/>
    <n v="383658.17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4 - SANCHEZ RAMIREZ"/>
    <s v="(en blanco)"/>
    <n v="1100000"/>
    <n v="355463.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5 - SANTIAGO"/>
    <s v="(en blanco)"/>
    <n v="1800000"/>
    <n v="334694.3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6 - SANTIAGO RODRIGUEZ"/>
    <s v="(en blanco)"/>
    <n v="1400000"/>
    <n v="321297.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7 - VALVERDE"/>
    <s v="(en blanco)"/>
    <n v="900000"/>
    <n v="301136.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8 - MONSENOR NOUEL"/>
    <s v="(en blanco)"/>
    <n v="1100000"/>
    <n v="274211.249999999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9 - MONTE PLATA"/>
    <s v="(en blanco)"/>
    <n v="1400000"/>
    <n v="361311.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0 - HATO MAYOR"/>
    <s v="(en blanco)"/>
    <n v="1400000"/>
    <n v="333763.7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1 - SAN JOSE DE OCOA"/>
    <s v="(en blanco)"/>
    <n v="972560"/>
    <n v="300182.81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2 - SANTO DOMINGO"/>
    <s v="(en blanco)"/>
    <n v="5600000"/>
    <n v="1174673.39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en blanco)"/>
    <n v="127681864"/>
    <n v="38299854.31999997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2 - AZUA"/>
    <s v="(en blanco)"/>
    <n v="1400000"/>
    <n v="1062476.34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3 - BAHORUCO"/>
    <s v="(en blanco)"/>
    <n v="1450982"/>
    <n v="68130.8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4 - BARAHONA"/>
    <s v="(en blanco)"/>
    <n v="930250"/>
    <n v="158749.86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5 - DAJABON"/>
    <s v="(en blanco)"/>
    <n v="950000"/>
    <n v="166813.60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6 - DUARTE"/>
    <s v="(en blanco)"/>
    <n v="1100000"/>
    <n v="107579.90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7 - ELIAS PINA"/>
    <s v="(en blanco)"/>
    <n v="550000"/>
    <n v="11300.5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8 - EL SEIBO"/>
    <s v="(en blanco)"/>
    <n v="1000000"/>
    <n v="54606.4299999999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9 - ESPAILLAT"/>
    <s v="(en blanco)"/>
    <n v="2250000"/>
    <n v="155286.6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0 - INDEPENDENCIA"/>
    <s v="(en blanco)"/>
    <n v="1000000"/>
    <n v="28518.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1 - LA ALTAGRACIA"/>
    <s v="(en blanco)"/>
    <n v="850000"/>
    <n v="119039.4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2 - LA ROMANA"/>
    <s v="(en blanco)"/>
    <n v="1150000"/>
    <n v="223903.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3 - LA VEGA"/>
    <s v="(en blanco)"/>
    <n v="1350000"/>
    <n v="481651.0699999999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4 - MARIA TRINIDAD SANCHEZ"/>
    <s v="(en blanco)"/>
    <n v="650000"/>
    <n v="269132.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5 - MONTE CRISTI"/>
    <s v="(en blanco)"/>
    <n v="1150000"/>
    <n v="151544.5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6 - PEDERNALES"/>
    <s v="(en blanco)"/>
    <n v="1250000"/>
    <n v="158028.4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7 - PERAVIA"/>
    <s v="(en blanco)"/>
    <n v="1000000"/>
    <n v="241131.4599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8 - PUERTO PLATA"/>
    <s v="(en blanco)"/>
    <n v="590277"/>
    <n v="28062.8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9 - HERMANAS MIRABAL"/>
    <s v="(en blanco)"/>
    <n v="850000"/>
    <n v="107984.8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0 - SAMANA"/>
    <s v="(en blanco)"/>
    <n v="600000"/>
    <n v="149455.04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1 - SAN CRISTOBAL"/>
    <s v="(en blanco)"/>
    <n v="1250000"/>
    <n v="463492.8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2 - SAN JUAN"/>
    <s v="(en blanco)"/>
    <n v="850000"/>
    <n v="173191.8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3 - SAN PEDRO DE MACORIS"/>
    <s v="(en blanco)"/>
    <n v="850000"/>
    <n v="121107.760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4 - SANCHEZ RAMIREZ"/>
    <s v="(en blanco)"/>
    <n v="700000"/>
    <n v="55568.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5 - SANTIAGO"/>
    <s v="(en blanco)"/>
    <n v="2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6 - SANTIAGO RODRIGUEZ"/>
    <s v="(en blanco)"/>
    <n v="850000"/>
    <n v="149488.2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7 - VALVERDE"/>
    <s v="(en blanco)"/>
    <n v="500000"/>
    <n v="128560.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8 - MONSENOR NOUEL"/>
    <s v="(en blanco)"/>
    <n v="750000"/>
    <n v="90178.8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9 - MONTE PLATA"/>
    <s v="(en blanco)"/>
    <n v="1100000"/>
    <n v="70376.9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0 - HATO MAYOR"/>
    <s v="(en blanco)"/>
    <n v="750000"/>
    <n v="116020.530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1 - SAN JOSE DE OCOA"/>
    <s v="(en blanco)"/>
    <n v="720000"/>
    <n v="22625.7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2 - SANTO DOMINGO"/>
    <s v="(en blanco)"/>
    <n v="1450000"/>
    <n v="500940.4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en blanco)"/>
    <n v="49554588"/>
    <n v="27966411.68000000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6 - DUARTE"/>
    <s v="(en blanco)"/>
    <n v="7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2 - LA ROMA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5 - MONTE CRISTI"/>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8 - PUERTO PLAT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1 - SAN CRISTO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3 - SAN PEDRO DE MACORIS"/>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4 - SANCHEZ RAMIR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6 - SANTIAGO RODRIGUEZ"/>
    <s v="(en blanco)"/>
    <n v="11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8 - MONSENOR NOUEL"/>
    <s v="(en blanco)"/>
    <n v="20036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9 - MONTE PLAT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1 - SAN JOSE DE OCO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2 - SANTO DOMING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en blanco)"/>
    <n v="170724568"/>
    <n v="342058.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2 - AZU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4 - BARAHO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5 - DAJABO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6 - DUARTE"/>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8 - EL SEIB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0 - INDEPENDEN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1 - LA ALTAGRA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2 - LA RO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3 - LA VEG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5 - MONTE CRISTI"/>
    <s v="(en blanco)"/>
    <n v="3731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6 - PEDERNALE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7 - PERAV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8 - PUERTO PLAT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0 - SA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3 - SAN PEDRO DE MACORI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6 - SANTIAGO RODRIGUEZ"/>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8 - MONSENOR NOUE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0 - HATO MAYOR"/>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1 - SAN JOSE DE OCOA"/>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2 - SANTO DOMIN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en blanco)"/>
    <n v="13581435"/>
    <n v="4523836.4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5 - SANTIAG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en blanco)"/>
    <n v="171192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3 - BAHORUCO"/>
    <s v="(en blanco)"/>
    <n v="300000"/>
    <n v="472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4 - BARAHO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0 - INDEPENDENC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4 - MARIA TRINIDAD SANCHEZ"/>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9 - HERMANAS MIRA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2 - SAN JUAN"/>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4 - SANCHEZ RAMIREZ"/>
    <s v="(en blanco)"/>
    <n v="50000"/>
    <n v="150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5 - SANTIAGO"/>
    <s v="(en blanco)"/>
    <n v="1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9 - MONTE PLAT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1 - SAN JOSE DE OCOA"/>
    <s v="(en blanco)"/>
    <n v="297782"/>
    <n v="2124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2 - SANTO DOMINGO"/>
    <s v="(en blanco)"/>
    <n v="6542400"/>
    <n v="2622353.3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en blanco)"/>
    <n v="36900652"/>
    <n v="1636001.4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en blanco)"/>
    <n v="39317276"/>
    <n v="57141938.71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2 - AZU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8 - EL SEIBO"/>
    <s v="(en blanco)"/>
    <n v="10881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2 - LA ROMANA"/>
    <s v="(en blanco)"/>
    <n v="27295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6 - PEDERNALE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7 - PERAVIA"/>
    <s v="(en blanco)"/>
    <n v="790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8 - PUERTO PLATA"/>
    <s v="(en blanco)"/>
    <n v="693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1 - SAN CRISTOBAL"/>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2 - SAN JUAN"/>
    <s v="(en blanco)"/>
    <n v="14222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3 - SAN PEDRO DE MACORIS"/>
    <s v="(en blanco)"/>
    <n v="192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4 - SANCHEZ RAMIREZ"/>
    <s v="(en blanco)"/>
    <n v="1161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5 - SANTIAGO"/>
    <s v="(en blanco)"/>
    <n v="52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7 - VALVERDE"/>
    <s v="(en blanco)"/>
    <n v="11339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9 - MONTE PLATA"/>
    <s v="(en blanco)"/>
    <n v="1245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1 - SAN JOSE DE OCOA"/>
    <s v="(en blanco)"/>
    <n v="175934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8934347"/>
    <n v="4064934.6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2 - AZUA"/>
    <s v="(en blanco)"/>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4 - BARAHO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5 - DAJABO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6 - DUARTE"/>
    <s v="(en blanco)"/>
    <n v="1558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7 - ELIAS PI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8 - EL SEIBO"/>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9 - ESPAILLAT"/>
    <s v="(en blanco)"/>
    <n v="6116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0 - INDEPENDEN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1 - LA ALTAGRACIA"/>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2 - LA ROMANA"/>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3 - LA VEGA"/>
    <s v="(en blanco)"/>
    <n v="38244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5 - MONTE CRISTI"/>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6 - PEDERNALES"/>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7 - PERAVI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8 - PUERTO PLAT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9 - HERMANAS MIRABAL"/>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1 - SAN CRISTOBAL"/>
    <s v="(en blanco)"/>
    <n v="25167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3 - SAN PEDRO DE MACORIS"/>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4 - SANCHEZ RAMIREZ"/>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6 - SANTIAGO RODRIGUEZ"/>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8 - MONSENOR NOUE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9 - MONTE PLATA"/>
    <s v="(en blanco)"/>
    <n v="1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0 - HATO MAYOR"/>
    <s v="(en blanco)"/>
    <n v="3254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1 - SAN JOSE DE OCO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2 - SANTO DOMIN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7076598"/>
    <n v="6297212.83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2 - AZU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7 - ELIAS PINA"/>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8 - EL SEIB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1 - LA ALTAGRA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2 - LA ROMA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7 - PERAVIA"/>
    <s v="(en blanco)"/>
    <n v="153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2 - SAN JUA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3 - SAN PEDRO DE MACORI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9 - MONTE PLAT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2 - AZUA"/>
    <s v="(en blanco)"/>
    <n v="52534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5 - DAJABO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7 - ELIAS PIN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4 - MARIA TRINIDAD SANCHEZ"/>
    <s v="(en blanco)"/>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5 - MONTE CRISTI"/>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6 - PEDERNALES"/>
    <s v="(en blanco)"/>
    <n v="721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8 - PUERTO PLAT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1 - SAN CRISTO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3 - SAN PEDRO DE MACORIS"/>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4 - SANCHEZ RAMIR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en blanco)"/>
    <n v="166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2 - SAN JUAN"/>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5 - SANTIAGO"/>
    <s v="(en blanco)"/>
    <n v="68221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9 - MONTE PLATA"/>
    <s v="(en blanco)"/>
    <n v="2279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2 - SANTO DOMINGO"/>
    <s v="(en blanco)"/>
    <n v="35759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en blanco)"/>
    <n v="92198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3 - BAHORUC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4 - BARAHON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7 - ELIAS PI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0 - INDEPENDENCI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2 - SAN JUA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4 - SANCHEZ RAMIREZ"/>
    <s v="(en blanco)"/>
    <n v="1635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5 - SANTIA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en blanco)"/>
    <n v="2030358"/>
    <n v="213748.1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4 - BARAHO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5 - DAJABON"/>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7 - ELIAS PI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0 - INDEPENDENC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1 - LA ALTAGRACIA"/>
    <s v="(en blanco)"/>
    <n v="13507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5 - SANTIAG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8 - MONSENOR NOUE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31 - SAN JOSE DE OCO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en blanco)"/>
    <n v="88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2 - AZU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3 - BAHORUC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en blanco)"/>
    <n v="50491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2 - AZUA"/>
    <s v="(en blanco)"/>
    <n v="2650000"/>
    <n v="14805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3 - BAHORUCO"/>
    <s v="(en blanco)"/>
    <n v="15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4 - BARAHONA"/>
    <s v="(en blanco)"/>
    <n v="1050000"/>
    <n v="372275.3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5 - DAJABON"/>
    <s v="(en blanco)"/>
    <n v="1098054"/>
    <n v="7304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6 - DUARTE"/>
    <s v="(en blanco)"/>
    <n v="950000"/>
    <n v="109351.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7 - ELIAS PINA"/>
    <s v="(en blanco)"/>
    <n v="1200000"/>
    <n v="521717.7000000000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8 - EL SEIBO"/>
    <s v="(en blanco)"/>
    <n v="800000"/>
    <n v="25222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9 - ESPAILLAT"/>
    <s v="(en blanco)"/>
    <n v="2300000"/>
    <n v="384833.6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0 - INDEPENDENCIA"/>
    <s v="(en blanco)"/>
    <n v="1443043"/>
    <n v="3338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1 - LA ALTAGRACIA"/>
    <s v="(en blanco)"/>
    <n v="1650000"/>
    <n v="20788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2 - LA ROMANA"/>
    <s v="(en blanco)"/>
    <n v="1250000"/>
    <n v="606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3 - LA VEGA"/>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4 - MARIA TRINIDAD SANCHEZ"/>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5 - MONTE CRISTI"/>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6 - PEDERNALES"/>
    <s v="(en blanco)"/>
    <n v="1500000"/>
    <n v="88028.7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7 - PERAVIA"/>
    <s v="(en blanco)"/>
    <n v="1000000"/>
    <n v="190520.8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8 - PUERTO PLATA"/>
    <s v="(en blanco)"/>
    <n v="1200000"/>
    <n v="12761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9 - HERMANAS MIRABAL"/>
    <s v="(en blanco)"/>
    <n v="1300000"/>
    <n v="420250.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1 - SAN CRISTOBAL"/>
    <s v="(en blanco)"/>
    <n v="1000000"/>
    <n v="59655.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2 - SAN JUAN"/>
    <s v="(en blanco)"/>
    <n v="2250000"/>
    <n v="108015.58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3 - SAN PEDRO DE MACORIS"/>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4 - SANCHEZ RAMIREZ"/>
    <s v="(en blanco)"/>
    <n v="10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5 - SANTIAGO"/>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6 - SANTIAGO RODRIGUEZ"/>
    <s v="(en blanco)"/>
    <n v="1200000"/>
    <n v="1093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7 - VALVERDE"/>
    <s v="(en blanco)"/>
    <n v="700000"/>
    <n v="38077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8 - MONSENOR NOUEL"/>
    <s v="(en blanco)"/>
    <n v="1000000"/>
    <n v="20289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9 - MONTE PLATA"/>
    <s v="(en blanco)"/>
    <n v="1500004"/>
    <n v="160462.63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0 - HATO MAYOR"/>
    <s v="(en blanco)"/>
    <n v="900000"/>
    <n v="3665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1 - SAN JOSE DE OCOA"/>
    <s v="(en blanco)"/>
    <n v="800000"/>
    <n v="15276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2 - SANTO DOMINGO"/>
    <s v="(en blanco)"/>
    <n v="2000000"/>
    <n v="15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45995000"/>
    <n v="242950.6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2 - AZUA"/>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4 - BARAHO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5 - DAJABO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6 - DUARTE"/>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9 - ESPAILLAT"/>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0 - INDEPENDENCI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1 - LA ALTAGRACI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2 - LA RO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4 - MARIA TRINIDAD SANCHEZ"/>
    <s v="(en blanco)"/>
    <n v="1805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5 - MONTE CRISTI"/>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6 - PEDERNALES"/>
    <s v="(en blanco)"/>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7 - PERAVIA"/>
    <s v="(en blanco)"/>
    <n v="64027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0 - SAMANA"/>
    <s v="(en blanco)"/>
    <n v="9362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1 - SAN CRISTOBAL"/>
    <s v="(en blanco)"/>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2 - SAN JUAN"/>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3 - SAN PEDRO DE MACORIS"/>
    <s v="(en blanco)"/>
    <n v="10062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4 - SANCHEZ RAMIR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5 - SANTIAGO"/>
    <s v="(en blanco)"/>
    <n v="3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6 - SANTIAGO RODRIGUEZ"/>
    <s v="(en blanco)"/>
    <n v="11704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7 - VALVERDE"/>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9 - MONTE PLATA"/>
    <s v="(en blanco)"/>
    <n v="1699996"/>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1 - SAN JOSE DE OCO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2 - SANTO DOMINGO"/>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en blanco)"/>
    <n v="120003050"/>
    <n v="1051838.8"/>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10 - FONDO GENERAL"/>
    <s v="99 - MULTIPROVINCIAL"/>
    <s v="(en blanco)"/>
    <n v="26806000"/>
    <n v="972200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20 - FONDOS CON DESTINO ESPECÍFICO"/>
    <s v="99 - MULTIPROVINCIAL"/>
    <s v="(en blanco)"/>
    <n v="26306404"/>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2 - SOBRESUELDOS"/>
    <s v="N"/>
    <s v="00 - N/A"/>
    <s v="10 - FONDO GENERAL"/>
    <s v="99 - MULTIPROVINCIAL"/>
    <s v="(en blanco)"/>
    <n v="4280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3 - DIETAS Y GASTOS DE REPRESENTACIÓN"/>
    <s v="N"/>
    <s v="00 - N/A"/>
    <s v="10 - FONDO GENERAL"/>
    <s v="99 - MULTIPROVINCIAL"/>
    <s v="(en blanco)"/>
    <n v="405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4 - GRATIFICACIONES Y BONIFICACIONES"/>
    <s v="N"/>
    <s v="00 - N/A"/>
    <s v="10 - FONDO GENERAL"/>
    <s v="99 - MULTIPROVINCIAL"/>
    <s v="(en blanco)"/>
    <n v="4062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10 - FONDO GENERAL"/>
    <s v="99 - MULTIPROVINCIAL"/>
    <s v="(en blanco)"/>
    <n v="3784538"/>
    <n v="1471018.06"/>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36936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2 - PUBLICIDAD, IMPRESIÓN Y ENCUADERNACIÓN"/>
    <s v="N"/>
    <s v="00 - N/A"/>
    <s v="10 - FONDO GENERAL"/>
    <s v="99 - MULTIPROVINCIAL"/>
    <s v="(en blanco)"/>
    <n v="597379"/>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3 - VIÁTICOS"/>
    <s v="N"/>
    <s v="00 - N/A"/>
    <s v="10 - FONDO GENERAL"/>
    <s v="99 - MULTIPROVINCIAL"/>
    <s v="(en blanco)"/>
    <n v="32621"/>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5 - ALQUILERES Y RENTAS"/>
    <s v="N"/>
    <s v="00 - N/A"/>
    <s v="10 - FONDO GENERAL"/>
    <s v="99 - MULTIPROVINCIAL"/>
    <s v="(en blanco)"/>
    <n v="2556444"/>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750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8 - OTROS SERVICIOS NO INCLUIDOS EN CONCEPTOS ANTERIORES"/>
    <s v="N"/>
    <s v="00 - N/A"/>
    <s v="10 - FONDO GENERAL"/>
    <s v="99 - MULTIPROVINCIAL"/>
    <s v="(en blanco)"/>
    <n v="2140571"/>
    <n v="98884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9 - OTRAS CONTRATACIONES DE SERVICI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1 - ALIMENTOS Y PRODUCTOS AGROFORESTALES"/>
    <s v="N"/>
    <s v="00 - N/A"/>
    <s v="10 - FONDO GENERAL"/>
    <s v="99 - MULTIPROVINCIAL"/>
    <s v="(en blanco)"/>
    <n v="100000"/>
    <n v="9210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2 - TEXTILES Y VESTUARIOS"/>
    <s v="N"/>
    <s v="00 - N/A"/>
    <s v="10 - FONDO GENERAL"/>
    <s v="99 - MULTIPROVINCIAL"/>
    <s v="(en blanco)"/>
    <n v="2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3 - PAPEL, CARTÓN E IMPRESOS"/>
    <s v="N"/>
    <s v="00 - N/A"/>
    <s v="10 - FONDO GENERAL"/>
    <s v="99 - MULTIPROVINCIAL"/>
    <s v="(en blanco)"/>
    <n v="21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7 - COMBUSTIBLES, LUBRICANTES, PRODUCTOS QUÍMICOS Y CONEX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9 - PRODUCTOS Y ÚTILES VARIOS"/>
    <s v="N"/>
    <s v="00 - N/A"/>
    <s v="10 - FONDO GENERAL"/>
    <s v="99 - MULTIPROVINCIAL"/>
    <s v="(en blanco)"/>
    <n v="3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5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99 - MULTIPROVINCIAL"/>
    <s v="(en blanco)"/>
    <n v="500000"/>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99 - MULTIPROVINCIAL"/>
    <s v="(en blanco)"/>
    <n v="45760149"/>
    <n v="996502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99 - MULTIPROVINCIAL"/>
    <s v="(en blanco)"/>
    <n v="7040022"/>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99 - MULTIPROVINCIAL"/>
    <s v="(en blanco)"/>
    <n v="5520011"/>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99 - MULTIPROVINCIAL"/>
    <s v="(en blanco)"/>
    <n v="6542995"/>
    <n v="1515798.03"/>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99 - MULTIPROVINCIAL"/>
    <s v="(en blanco)"/>
    <n v="8485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99 - MULTIPROVINCIAL"/>
    <s v="(en blanco)"/>
    <n v="1687244"/>
    <n v="130724.89"/>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99 - MULTIPROVINCIAL"/>
    <s v="(en blanco)"/>
    <n v="2700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99 - MULTIPROVINCIAL"/>
    <s v="(en blanco)"/>
    <n v="1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en blanco)"/>
    <n v="480971136"/>
    <n v="90009778.599999994"/>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en blanco)"/>
    <n v="24336432259"/>
    <n v="6942662238.2599993"/>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en blanco)"/>
    <n v="15215280"/>
    <n v="433398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en blanco)"/>
    <n v="625087236"/>
    <n v="204261774"/>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en blanco)"/>
    <n v="45341584"/>
    <n v="13130638.320000002"/>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en blanco)"/>
    <n v="3102406395"/>
    <n v="961945857.98000038"/>
  </r>
  <r>
    <s v="2026"/>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en blanco)"/>
    <n v="344470324"/>
    <n v="114486363.07999998"/>
  </r>
  <r>
    <s v="2026"/>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en blanco)"/>
    <n v="30460000"/>
    <n v="1373846.62"/>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en blanco)"/>
    <n v="72417480"/>
    <n v="28383392.669999998"/>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en blanco)"/>
    <n v="7000000"/>
    <n v="2914211.12"/>
  </r>
  <r>
    <s v="2026"/>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en blanco)"/>
    <n v="3000000"/>
    <n v="2851851.02"/>
  </r>
  <r>
    <s v="2026"/>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en blanco)"/>
    <n v="617032973"/>
    <n v="41577808.020000003"/>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01 - DISTRITO NACIONAL"/>
    <s v="(en blanco)"/>
    <n v="8472000"/>
    <n v="60200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en blanco)"/>
    <n v="880357000"/>
    <n v="256919246.44"/>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en blanco)"/>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190761950"/>
    <n v="219988.21"/>
  </r>
  <r>
    <s v="2026"/>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99905220"/>
    <n v="14633200"/>
  </r>
  <r>
    <s v="2026"/>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en blanco)"/>
    <n v="7125741"/>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en blanco)"/>
    <n v="812274730"/>
    <n v="60556073.220000006"/>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en blanco)"/>
    <n v="358415618"/>
    <n v="9087041.6899999995"/>
  </r>
  <r>
    <s v="2026"/>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en blanco)"/>
    <n v="43208560"/>
    <n v="893568.03"/>
  </r>
  <r>
    <s v="2026"/>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en blanco)"/>
    <n v="1530231"/>
    <n v="245440"/>
  </r>
  <r>
    <s v="2026"/>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en blanco)"/>
    <n v="79920400"/>
    <n v="1076910.6200000001"/>
  </r>
  <r>
    <s v="2026"/>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en blanco)"/>
    <n v="15309505"/>
    <n v="1303221.3300000003"/>
  </r>
  <r>
    <s v="2026"/>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1659467431"/>
    <n v="467913601.40999997"/>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en blanco)"/>
    <n v="416262143"/>
    <n v="203886036.63"/>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en blanco)"/>
    <n v="18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99 - MULTIPROVINCIAL"/>
    <s v="(en blanco)"/>
    <n v="0"/>
    <n v="1593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en blanco)"/>
    <n v="2120660306"/>
    <n v="422849274.49999994"/>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en blanco)"/>
    <n v="783741933"/>
    <n v="237675149.99000001"/>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en blanco)"/>
    <n v="229142220"/>
    <n v="57576362.07"/>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en blanco)"/>
    <n v="710263907"/>
    <n v="99989066.670000017"/>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en blanco)"/>
    <n v="193933246"/>
    <n v="62810330.460000001"/>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80976915"/>
    <n v="26285209.03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en blanco)"/>
    <n v="215441929"/>
    <n v="24757922.359999992"/>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en blanco)"/>
    <n v="518261"/>
    <n v="659752.37"/>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en blanco)"/>
    <n v="32478178"/>
    <n v="7397644.439999998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en blanco)"/>
    <n v="4410362"/>
    <n v="1773817.78"/>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en blanco)"/>
    <n v="0"/>
    <n v="245187701.59"/>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en blanco)"/>
    <n v="185676491"/>
    <n v="23944278.30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en blanco)"/>
    <n v="107903399"/>
    <n v="14193655.230000002"/>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en blanco)"/>
    <n v="25292486"/>
    <n v="1547588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en blanco)"/>
    <n v="0"/>
    <n v="13583422.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en blanco)"/>
    <n v="62214390"/>
    <n v="44341738.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en blanco)"/>
    <n v="80962"/>
    <n v="10282779.560000001"/>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en blanco)"/>
    <n v="25165105"/>
    <n v="5433995.6499999994"/>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en blanco)"/>
    <n v="29205946"/>
    <n v="21698720.469999999"/>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en blanco)"/>
    <n v="14492957"/>
    <n v="2346390.77"/>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en blanco)"/>
    <n v="321609"/>
    <n v="164643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en blanco)"/>
    <n v="103137"/>
    <n v="45636.5"/>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en blanco)"/>
    <n v="575401"/>
    <n v="240426.44"/>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en blanco)"/>
    <n v="157300301"/>
    <n v="44602744.509999998"/>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en blanco)"/>
    <n v="22995056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en blanco)"/>
    <n v="96306252"/>
    <n v="31871158.259999998"/>
  </r>
  <r>
    <s v="2026"/>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99 - MULTIPROVINCIAL"/>
    <s v="(en blanco)"/>
    <n v="272881993"/>
    <n v="72903703.49000001"/>
  </r>
  <r>
    <s v="2026"/>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99 - MULTIPROVINCIAL"/>
    <s v="(en blanco)"/>
    <n v="18226563"/>
    <n v="5276053.8"/>
  </r>
  <r>
    <s v="2026"/>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99 - MULTIPROVINCIAL"/>
    <s v="(en blanco)"/>
    <n v="798000"/>
    <n v="240354.64"/>
  </r>
  <r>
    <s v="2026"/>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99 - MULTIPROVINCIAL"/>
    <s v="(en blanco)"/>
    <n v="100000"/>
    <n v="0"/>
  </r>
  <r>
    <s v="2026"/>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99 - MULTIPROVINCIAL"/>
    <s v="(en blanco)"/>
    <n v="16188000"/>
    <n v="4672347.5"/>
  </r>
  <r>
    <s v="2026"/>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99 - MULTIPROVINCIAL"/>
    <s v="(en blanco)"/>
    <n v="1200000"/>
    <n v="560576.97"/>
  </r>
  <r>
    <s v="2026"/>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99 - MULTIPROVINCIAL"/>
    <s v="(en blanco)"/>
    <n v="0"/>
    <n v="20060"/>
  </r>
  <r>
    <s v="2026"/>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99 - MULTIPROVINCIAL"/>
    <s v="(en blanco)"/>
    <n v="750000"/>
    <n v="648950.78"/>
  </r>
  <r>
    <s v="2026"/>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99 - MULTIPROVINCIAL"/>
    <s v="(en blanco)"/>
    <n v="1380000"/>
    <n v="0"/>
  </r>
  <r>
    <s v="2026"/>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99 - MULTIPROVINCIAL"/>
    <s v="(en blanco)"/>
    <n v="206040000"/>
    <n v="2944192.62"/>
  </r>
  <r>
    <s v="2026"/>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99 - MULTIPROVINCIAL"/>
    <s v="(en blanco)"/>
    <n v="230000"/>
    <n v="0"/>
  </r>
  <r>
    <s v="2026"/>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99 - MULTIPROVINCIAL"/>
    <s v="(en blanco)"/>
    <n v="24000000"/>
    <n v="3483639.5200000005"/>
  </r>
  <r>
    <s v="2026"/>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99 - MULTIPROVINCIAL"/>
    <s v="(en blanco)"/>
    <n v="5475646"/>
    <n v="438364.1"/>
  </r>
  <r>
    <s v="2026"/>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99 - MULTIPROVINCIAL"/>
    <s v="(en blanco)"/>
    <n v="700000"/>
    <n v="0"/>
  </r>
  <r>
    <s v="2026"/>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99 - MULTIPROVINCIAL"/>
    <s v="(en blanco)"/>
    <n v="91500"/>
    <n v="0"/>
  </r>
  <r>
    <s v="2026"/>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99 - MULTIPROVINCIAL"/>
    <s v="(en blanco)"/>
    <n v="2600000"/>
    <n v="0"/>
  </r>
  <r>
    <s v="2026"/>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99 - MULTIPROVINCIAL"/>
    <s v="(en blanco)"/>
    <n v="14662957"/>
    <n v="3169796.2"/>
  </r>
  <r>
    <s v="2026"/>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99 - MULTIPROVINCIAL"/>
    <s v="(en blanco)"/>
    <n v="6151220"/>
    <n v="2291052.2000000002"/>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en blanco)"/>
    <n v="400000"/>
    <n v="6117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37900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en blanco)"/>
    <n v="48111171"/>
    <n v="141454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99 - MULTIPROVINCIAL"/>
    <s v="(en blanco)"/>
    <n v="0"/>
    <n v="1256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en blanco)"/>
    <n v="14591346"/>
    <n v="4097516.66"/>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en blanco)"/>
    <n v="80000"/>
    <n v="2448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en blanco)"/>
    <n v="6300000"/>
    <n v="2134381.0000000005"/>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99 - MULTIPROVINCIAL"/>
    <s v="(en blanco)"/>
    <n v="0"/>
    <n v="18844.4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en blanco)"/>
    <n v="4539464"/>
    <n v="1319062.7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en blanco)"/>
    <n v="1810200"/>
    <n v="319128.9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99 - MULTIPROVINCIAL"/>
    <s v="(en blanco)"/>
    <n v="0"/>
    <n v="28766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en blanco)"/>
    <n v="52180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99 - MULTIPROVINCIAL"/>
    <s v="(en blanco)"/>
    <n v="0"/>
    <n v="12249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en blanco)"/>
    <n v="150000"/>
    <n v="96535.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en blanco)"/>
    <n v="9202647"/>
    <n v="3972445.3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en blanco)"/>
    <n v="5798637"/>
    <n v="2147706.9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1538919"/>
    <n v="246995.4199999999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en blanco)"/>
    <n v="6417055"/>
    <n v="871318.1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99 - MULTIPROVINCIAL"/>
    <s v="(en blanco)"/>
    <n v="111984291"/>
    <n v="4130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en blanco)"/>
    <n v="4183382"/>
    <n v="657479.4800000001"/>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en blanco)"/>
    <n v="371559"/>
    <n v="138728.20000000001"/>
  </r>
  <r>
    <s v="2026"/>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99 - MULTIPROVINCIAL"/>
    <s v="(en blanco)"/>
    <n v="0"/>
    <n v="38232"/>
  </r>
  <r>
    <s v="2026"/>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en blanco)"/>
    <n v="475000"/>
    <n v="144306.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en blanco)"/>
    <n v="35000"/>
    <n v="7882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en blanco)"/>
    <n v="22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en blanco)"/>
    <n v="1520000"/>
    <n v="369323"/>
  </r>
  <r>
    <s v="2026"/>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en blanco)"/>
    <n v="6088159"/>
    <n v="263983.7"/>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en blanco)"/>
    <n v="94580591"/>
    <n v="28887488.510000002"/>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4 - GRATIFICACIONES Y BONIFICACIONES"/>
    <s v="N"/>
    <s v="00 - N/A"/>
    <s v="10 - FONDO GENERAL"/>
    <s v="01 - DISTRITO NACIONAL"/>
    <s v="(en blanco)"/>
    <n v="1032552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en blanco)"/>
    <n v="13547988"/>
    <n v="4471209.8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en blanco)"/>
    <n v="2418412"/>
    <n v="677298.8199999998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en blanco)"/>
    <n v="24294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en blanco)"/>
    <n v="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en blanco)"/>
    <n v="56052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en blanco)"/>
    <n v="1834474"/>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en blanco)"/>
    <n v="34458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en blanco)"/>
    <n v="14513915"/>
    <n v="5481234.700000001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en blanco)"/>
    <n v="4729000"/>
    <n v="1137827.1000000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en blanco)"/>
    <n v="301271"/>
    <n v="26883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en blanco)"/>
    <n v="2234261"/>
    <n v="186964.96"/>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en blanco)"/>
    <n v="13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en blanco)"/>
    <n v="11518512"/>
    <n v="3845538.9699999997"/>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en blanco)"/>
    <n v="2805662"/>
    <n v="531843.29"/>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en blanco)"/>
    <n v="418503364"/>
    <n v="122700718"/>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en blanco)"/>
    <n v="30682400"/>
    <n v="935080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en blanco)"/>
    <n v="24095662"/>
    <n v="7749258.6999999993"/>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en blanco)"/>
    <n v="15909920"/>
    <n v="6522916.5"/>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en blanco)"/>
    <n v="905000"/>
    <n v="465305.8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en blanco)"/>
    <n v="10550000"/>
    <n v="2512689.2399999998"/>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99 - MULTIPROVINCIAL"/>
    <s v="(en blanco)"/>
    <n v="590000"/>
    <n v="80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en blanco)"/>
    <n v="13801000"/>
    <n v="2397761.25"/>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en blanco)"/>
    <n v="27500000"/>
    <n v="46862.94"/>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6920000"/>
    <n v="248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1182000"/>
    <n v="2015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en blanco)"/>
    <n v="115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en blanco)"/>
    <n v="59686648"/>
    <n v="4511218.96"/>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en blanco)"/>
    <n v="12450000"/>
    <n v="89562"/>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en blanco)"/>
    <n v="190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4 - PRODUCTOS FARMACÉUTICOS"/>
    <s v="N"/>
    <s v="00 - N/A"/>
    <s v="10 - FONDO GENERAL"/>
    <s v="99 - MULTIPROVINCIAL"/>
    <s v="(en blanco)"/>
    <n v="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en blanco)"/>
    <n v="18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99 - MULTIPROVINCIAL"/>
    <s v="(en blanco)"/>
    <n v="0"/>
    <n v="33494.29"/>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67599546"/>
    <n v="5735544.9800000004"/>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en blanco)"/>
    <n v="2741250"/>
    <n v="721317.52000000014"/>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32 - SANTO DOMINGO"/>
    <s v="(en blanco)"/>
    <n v="22090278"/>
    <n v="6449768.7200000007"/>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3128967"/>
    <n v="998734.3"/>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32 - SANTO DOMINGO"/>
    <s v="(en blanco)"/>
    <n v="525000"/>
    <n v="131401.17000000001"/>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32 - SANTO DOMINGO"/>
    <s v="(en blanco)"/>
    <n v="1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32 - SANTO DOMINGO"/>
    <s v="(en blanco)"/>
    <n v="2400000"/>
    <n v="898154.5"/>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32 - SANTO DOMINGO"/>
    <s v="(en blanco)"/>
    <n v="6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32 - SANTO DOMINGO"/>
    <s v="(en blanco)"/>
    <n v="1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32 - SANTO DOMINGO"/>
    <s v="(en blanco)"/>
    <n v="6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425000"/>
    <n v="465920.31"/>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32 - SANTO DOMINGO"/>
    <s v="(en blanco)"/>
    <n v="505793"/>
    <n v="117895.42"/>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en blanco)"/>
    <n v="1056613586"/>
    <n v="318635937.53000003"/>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99 - MULTIPROVINCIAL"/>
    <s v="(en blanco)"/>
    <n v="3000000"/>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en blanco)"/>
    <n v="64171493"/>
    <n v="22909322.249999996"/>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en blanco)"/>
    <n v="50568469"/>
    <n v="15541517.039999999"/>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en blanco)"/>
    <n v="1316241"/>
    <n v="540217.63"/>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en blanco)"/>
    <n v="10500000"/>
    <n v="80320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en blanco)"/>
    <n v="21179628"/>
    <n v="1898115.1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en blanco)"/>
    <n v="33900000"/>
    <n v="28467864.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en blanco)"/>
    <n v="30000000"/>
    <n v="5649358.2000000002"/>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en blanco)"/>
    <n v="2200000"/>
    <n v="259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99 - MULTIPROVINCIAL"/>
    <s v="(en blanco)"/>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en blanco)"/>
    <n v="62000000"/>
    <n v="30618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en blanco)"/>
    <n v="35269600"/>
    <n v="455603.9"/>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en blanco)"/>
    <n v="1559662"/>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99 - MULTIPROVINCIAL"/>
    <s v="(en blanco)"/>
    <n v="0"/>
    <n v="573875.43000000005"/>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en blanco)"/>
    <n v="15918588"/>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99 - MULTIPROVINCIAL"/>
    <s v="(en blanco)"/>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en blanco)"/>
    <n v="131953750"/>
    <n v="32067470.439999998"/>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en blanco)"/>
    <n v="28806764"/>
    <n v="4628181.620000001"/>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32 - SANTO DOMINGO"/>
    <s v="(en blanco)"/>
    <n v="33276009"/>
    <n v="10119548.640000001"/>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4754328"/>
    <n v="1565889.09"/>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32 - SANTO DOMINGO"/>
    <s v="(en blanco)"/>
    <n v="1275000"/>
    <n v="453043.81999999995"/>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32 - SANTO DOMINGO"/>
    <s v="(en blanco)"/>
    <n v="848000"/>
    <n v="138810.70000000001"/>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695000"/>
    <n v="649884.9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440000"/>
    <n v="188583.65000000002"/>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32 - SANTO DOMINGO"/>
    <s v="(en blanco)"/>
    <n v="30000"/>
    <n v="256174.8"/>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32 - SANTO DOMINGO"/>
    <s v="(en blanco)"/>
    <n v="4350000"/>
    <n v="989186.94"/>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32 - SANTO DOMINGO"/>
    <s v="(en blanco)"/>
    <n v="1515000"/>
    <n v="540289.93999999994"/>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32 - SANTO DOMINGO"/>
    <s v="(en blanco)"/>
    <n v="440000"/>
    <n v="84213.1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32 - SANTO DOMINGO"/>
    <s v="(en blanco)"/>
    <n v="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32 - SANTO DOMINGO"/>
    <s v="(en blanco)"/>
    <n v="1050000"/>
    <n v="105376.9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0"/>
    <n v="66630.66"/>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4660000"/>
    <n v="1596863.44"/>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32 - SANTO DOMINGO"/>
    <s v="(en blanco)"/>
    <n v="1760000"/>
    <n v="706521.9"/>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32 - SANTO DOMINGO"/>
    <s v="(en blanco)"/>
    <n v="13394866"/>
    <n v="3963386.28"/>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32 - SANTO DOMINGO"/>
    <s v="(en blanco)"/>
    <n v="1900726"/>
    <n v="613928.6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32 - SANTO DOMINGO"/>
    <s v="(en blanco)"/>
    <n v="683200"/>
    <n v="517447.8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200000"/>
    <n v="20697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1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32 - SANTO DOMINGO"/>
    <s v="(en blanco)"/>
    <n v="1750000"/>
    <n v="495306.25999999995"/>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32 - SANTO DOMINGO"/>
    <s v="(en blanco)"/>
    <n v="205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32 - SANTO DOMINGO"/>
    <s v="(en blanco)"/>
    <n v="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32 - SANTO DOMINGO"/>
    <s v="(en blanco)"/>
    <n v="41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11700"/>
    <n v="7684.1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033630"/>
    <n v="599246.9799999998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32 - SANTO DOMINGO"/>
    <s v="(en blanco)"/>
    <n v="1108552"/>
    <n v="105835.38"/>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en blanco)"/>
    <n v="63157788"/>
    <n v="19737671.870000001"/>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1598932"/>
    <n v="588818.70000000007"/>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en blanco)"/>
    <n v="1373820"/>
    <n v="170581.07"/>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en blanco)"/>
    <n v="345000"/>
    <n v="56205.120000000003"/>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en blanco)"/>
    <n v="5667654"/>
    <n v="886711.6"/>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62596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en blanco)"/>
    <n v="336000"/>
    <n v="182681.21"/>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en blanco)"/>
    <n v="4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en blanco)"/>
    <n v="450000"/>
    <n v="40941.9"/>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en blanco)"/>
    <n v="200000"/>
    <n v="100000.28"/>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en blanco)"/>
    <n v="100000"/>
    <n v="40674.6"/>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en blanco)"/>
    <n v="18224000"/>
    <n v="4473659.16"/>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en blanco)"/>
    <n v="7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99 - MULTIPROVINCIAL"/>
    <s v="(en blanco)"/>
    <n v="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5800000"/>
    <n v="2855752.5"/>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en blanco)"/>
    <n v="780000"/>
    <n v="373994.39"/>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32 - SANTO DOMINGO"/>
    <s v="(en blanco)"/>
    <n v="13197400"/>
    <n v="4199397.599999999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32 - SANTO DOMINGO"/>
    <s v="(en blanco)"/>
    <n v="1897000"/>
    <n v="607951.5399999999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32 - SANTO DOMINGO"/>
    <s v="(en blanco)"/>
    <n v="1000000"/>
    <n v="328236.67"/>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32 - SANTO DOMINGO"/>
    <s v="(en blanco)"/>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32 - SANTO DOMINGO"/>
    <s v="(en blanco)"/>
    <n v="6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270000"/>
    <n v="3000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6033"/>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32 - SANTO DOMINGO"/>
    <s v="(en blanco)"/>
    <n v="1800000"/>
    <n v="449945.4"/>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32 - SANTO DOMINGO"/>
    <s v="(en blanco)"/>
    <n v="135000"/>
    <n v="71034.2300000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32 - SANTO DOMINGO"/>
    <s v="(en blanco)"/>
    <n v="50000"/>
    <n v="304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20000"/>
    <n v="85500.0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990000"/>
    <n v="758998.0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32 - SANTO DOMINGO"/>
    <s v="(en blanco)"/>
    <n v="66000"/>
    <n v="0"/>
  </r>
  <r>
    <s v="2026"/>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en blanco)"/>
    <n v="820915451"/>
    <n v="222704235.34999999"/>
  </r>
  <r>
    <s v="2026"/>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en blanco)"/>
    <n v="60070236"/>
    <n v="19789540.989999998"/>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en blanco)"/>
    <n v="3494000"/>
    <n v="961891.43"/>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99 - MULTIPROVINCIAL"/>
    <s v="(en blanco)"/>
    <n v="343344"/>
    <n v="473665.19"/>
  </r>
  <r>
    <s v="2026"/>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99 - MULTIPROVINCIAL"/>
    <s v="(en blanco)"/>
    <n v="0"/>
    <n v="464312.58"/>
  </r>
  <r>
    <s v="2026"/>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198240"/>
    <n v="228802"/>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en blanco)"/>
    <n v="1132800"/>
    <n v="28320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en blanco)"/>
    <n v="1080000"/>
    <n v="197000"/>
  </r>
  <r>
    <s v="2026"/>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en blanco)"/>
    <n v="2000000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en blanco)"/>
    <n v="0"/>
    <n v="872881.87"/>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en blanco)"/>
    <n v="25000000"/>
    <n v="4292777"/>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en blanco)"/>
    <n v="45343172"/>
    <n v="17048085.469999999"/>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en blanco)"/>
    <n v="0"/>
    <n v="12390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en blanco)"/>
    <n v="40052045"/>
    <n v="11772690.880000001"/>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en blanco)"/>
    <n v="166378416"/>
    <n v="5341531.3100000005"/>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en blanco)"/>
    <n v="41762500"/>
    <n v="126520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en blanco)"/>
    <n v="7792800"/>
    <n v="25921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2737050"/>
    <n v="898292"/>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en blanco)"/>
    <n v="1941600"/>
    <n v="386945.52999999997"/>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en blanco)"/>
    <n v="400015000"/>
    <n v="68035004"/>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1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en blanco)"/>
    <n v="1198462"/>
    <n v="381123.01"/>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en blanco)"/>
    <n v="22000000"/>
    <n v="13424231"/>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6168400"/>
    <n v="1694759.88"/>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en blanco)"/>
    <n v="1764554"/>
    <n v="577609.32999999996"/>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32 - SANTO DOMINGO"/>
    <s v="(en blanco)"/>
    <n v="9645000"/>
    <n v="1955982"/>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32 - SANTO DOMINGO"/>
    <s v="(en blanco)"/>
    <n v="1253200"/>
    <n v="302981.65000000002"/>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32 - SANTO DOMINGO"/>
    <s v="(en blanco)"/>
    <n v="1810000"/>
    <n v="353212.92"/>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32 - SANTO DOMINGO"/>
    <s v="(en blanco)"/>
    <n v="504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32 - SANTO DOMINGO"/>
    <s v="(en blanco)"/>
    <n v="2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32 - SANTO DOMINGO"/>
    <s v="(en blanco)"/>
    <n v="192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32 - SANTO DOMINGO"/>
    <s v="(en blanco)"/>
    <n v="400000"/>
    <n v="243965"/>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32 - SANTO DOMINGO"/>
    <s v="(en blanco)"/>
    <n v="7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32 - SANTO DOMINGO"/>
    <s v="(en blanco)"/>
    <n v="15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44358"/>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740000"/>
    <n v="45295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32 - SANTO DOMINGO"/>
    <s v="(en blanco)"/>
    <n v="36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32 - SANTO DOMINGO"/>
    <s v="(en blanco)"/>
    <n v="18465338"/>
    <n v="6229027.0399999991"/>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2553602"/>
    <n v="825394.0299999999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32 - SANTO DOMINGO"/>
    <s v="(en blanco)"/>
    <n v="1062864"/>
    <n v="101397.8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32 - SANTO DOMINGO"/>
    <s v="(en blanco)"/>
    <n v="5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32 - SANTO DOMINGO"/>
    <s v="(en blanco)"/>
    <n v="167317"/>
    <n v="304139.3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10000"/>
    <n v="40608.120000000003"/>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32 - SANTO DOMINGO"/>
    <s v="(en blanco)"/>
    <n v="3575683"/>
    <n v="1348775.8699999999"/>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32 - SANTO DOMINGO"/>
    <s v="(en blanco)"/>
    <n v="290000"/>
    <n v="92207.8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32 - SANTO DOMINGO"/>
    <s v="(en blanco)"/>
    <n v="110000"/>
    <n v="62933.4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32 - SANTO DOMINGO"/>
    <s v="(en blanco)"/>
    <n v="400163"/>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
    <n v="21079.26000000000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120000"/>
    <n v="1003040.47"/>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32 - SANTO DOMINGO"/>
    <s v="(en blanco)"/>
    <n v="280000"/>
    <n v="165405.67000000001"/>
  </r>
  <r>
    <s v="2026"/>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en blanco)"/>
    <n v="6368747859"/>
    <n v="1888250055.4300001"/>
  </r>
  <r>
    <s v="2026"/>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en blanco)"/>
    <n v="96888969"/>
    <n v="31273802.499999996"/>
  </r>
  <r>
    <s v="2026"/>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en blanco)"/>
    <n v="444417483"/>
    <n v="147860450.53999993"/>
  </r>
  <r>
    <s v="2026"/>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en blanco)"/>
    <n v="100970547"/>
    <n v="33709688.340000004"/>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99 - MULTIPROVINCIAL"/>
    <s v="(en blanco)"/>
    <n v="0"/>
    <n v="233394.13"/>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99 - MULTIPROVINCIAL"/>
    <s v="(en blanco)"/>
    <n v="30000"/>
    <n v="0"/>
  </r>
  <r>
    <s v="2026"/>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en blanco)"/>
    <n v="24600000"/>
    <n v="6350562.3200000003"/>
  </r>
  <r>
    <s v="2026"/>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99 - MULTIPROVINCIAL"/>
    <s v="(en blanco)"/>
    <n v="11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en blanco)"/>
    <n v="3000000"/>
    <n v="1728842.27"/>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en blanco)"/>
    <n v="2323026"/>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en blanco)"/>
    <n v="1000000"/>
    <n v="19500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99 - MULTIPROVINCIAL"/>
    <s v="(en blanco)"/>
    <n v="247374"/>
    <n v="0"/>
  </r>
  <r>
    <s v="2026"/>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en blanco)"/>
    <n v="170707699"/>
    <n v="70174469.519999996"/>
  </r>
  <r>
    <s v="2026"/>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99 - MULTIPROVINCIAL"/>
    <s v="(en blanco)"/>
    <n v="3600"/>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199163698"/>
    <n v="2065499.9299999997"/>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en blanco)"/>
    <n v="4500200"/>
    <n v="2448611.25"/>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7566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en blanco)"/>
    <n v="850000"/>
    <n v="51802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en blanco)"/>
    <n v="170000"/>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en blanco)"/>
    <n v="273865066"/>
    <n v="8574290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en blanco)"/>
    <n v="7633845"/>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en blanco)"/>
    <n v="32902378"/>
    <n v="19243419.699999999"/>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en blanco)"/>
    <n v="217000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en blanco)"/>
    <n v="8999800"/>
    <n v="1191962.55"/>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en blanco)"/>
    <n v="2279212"/>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en blanco)"/>
    <n v="5300000"/>
    <n v="2657665.0900000003"/>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en blanco)"/>
    <n v="800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en blanco)"/>
    <n v="3650000"/>
    <n v="886968.12"/>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2575000"/>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en blanco)"/>
    <n v="360529307"/>
    <n v="67383920.729999989"/>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1463500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en blanco)"/>
    <n v="32316270"/>
    <n v="11509661.149999999"/>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en blanco)"/>
    <n v="19445325"/>
    <n v="0"/>
  </r>
  <r>
    <s v="2026"/>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en blanco)"/>
    <n v="334247484"/>
    <n v="108997653.63"/>
  </r>
  <r>
    <s v="2026"/>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en blanco)"/>
    <n v="5022057"/>
    <n v="1566672.75"/>
  </r>
  <r>
    <s v="2026"/>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en blanco)"/>
    <n v="5609200"/>
    <n v="1889000"/>
  </r>
  <r>
    <s v="2026"/>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en blanco)"/>
    <n v="8985285"/>
    <n v="5450275.8999999994"/>
  </r>
  <r>
    <s v="2026"/>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en blanco)"/>
    <n v="200000"/>
    <n v="0"/>
  </r>
  <r>
    <s v="2026"/>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en blanco)"/>
    <n v="880738"/>
    <n v="852915.4"/>
  </r>
  <r>
    <s v="2026"/>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en blanco)"/>
    <n v="6949711"/>
    <n v="3188961.47"/>
  </r>
  <r>
    <s v="2026"/>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en blanco)"/>
    <n v="271449598"/>
    <n v="116391122.56"/>
  </r>
  <r>
    <s v="2026"/>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en blanco)"/>
    <n v="15905205"/>
    <n v="3389991.25"/>
  </r>
  <r>
    <s v="2026"/>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en blanco)"/>
    <n v="4200000"/>
    <n v="106800"/>
  </r>
  <r>
    <s v="2026"/>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en blanco)"/>
    <n v="107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en blanco)"/>
    <n v="10500000"/>
    <n v="8000000"/>
  </r>
  <r>
    <s v="2026"/>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en blanco)"/>
    <n v="5200000"/>
    <n v="0"/>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en blanco)"/>
    <n v="5205558230"/>
    <n v="1336251000.5"/>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en blanco)"/>
    <n v="10608112535"/>
    <n v="3446039615.02"/>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en blanco)"/>
    <n v="189410056"/>
    <n v="66282722.149999999"/>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en blanco)"/>
    <n v="628705697"/>
    <n v="213286487.39999998"/>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en blanco)"/>
    <n v="295068709"/>
    <n v="99295105.74999997"/>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en blanco)"/>
    <n v="733029421"/>
    <n v="245914341.28999999"/>
  </r>
  <r>
    <s v="2026"/>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en blanco)"/>
    <n v="214429932"/>
    <n v="62823954.420000017"/>
  </r>
  <r>
    <s v="2026"/>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en blanco)"/>
    <n v="405000"/>
    <n v="227334.08"/>
  </r>
  <r>
    <s v="2026"/>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en blanco)"/>
    <n v="60000000"/>
    <n v="14204629"/>
  </r>
  <r>
    <s v="2026"/>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en blanco)"/>
    <n v="2073000"/>
    <n v="2718127.2"/>
  </r>
  <r>
    <s v="2026"/>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en blanco)"/>
    <n v="2577120"/>
    <n v="1029642.04"/>
  </r>
  <r>
    <s v="2026"/>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en blanco)"/>
    <n v="420448916"/>
    <n v="115497915.65000001"/>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en blanco)"/>
    <n v="7800000"/>
    <n v="2289521.61"/>
  </r>
  <r>
    <s v="2026"/>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en blanco)"/>
    <n v="54320000"/>
    <n v="125197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en blanco)"/>
    <n v="320235960"/>
    <n v="11034598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en blanco)"/>
    <n v="199843606"/>
    <n v="62982064"/>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99 - MULTIPROVINCIAL"/>
    <s v="(en blanco)"/>
    <n v="1500000"/>
    <n v="0"/>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en blanco)"/>
    <n v="42946921"/>
    <n v="71574656.669999987"/>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99 - MULTIPROVINCIAL"/>
    <s v="(en blanco)"/>
    <n v="12650000"/>
    <n v="4625611"/>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en blanco)"/>
    <n v="2471056"/>
    <n v="1577070"/>
  </r>
  <r>
    <s v="2026"/>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en blanco)"/>
    <n v="394000"/>
    <n v="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en blanco)"/>
    <n v="1694700"/>
    <n v="22021141.91"/>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99 - MULTIPROVINCIAL"/>
    <s v="(en blanco)"/>
    <n v="4404374"/>
    <n v="0"/>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en blanco)"/>
    <n v="4992585"/>
    <n v="681497.2"/>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0"/>
    <n v="10454.799999999999"/>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en blanco)"/>
    <n v="44790399"/>
    <n v="16491331.560000001"/>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en blanco)"/>
    <n v="132554029"/>
    <n v="45130804.32"/>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2500000"/>
    <n v="2562960"/>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en blanco)"/>
    <n v="21792454"/>
    <n v="9289070.4499999993"/>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99 - MULTIPROVINCIAL"/>
    <s v="(en blanco)"/>
    <n v="17421762"/>
    <n v="2096470.6"/>
  </r>
  <r>
    <s v="2026"/>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en blanco)"/>
    <n v="8535068723"/>
    <n v="2555149928.3400002"/>
  </r>
  <r>
    <s v="2026"/>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en blanco)"/>
    <n v="389580222"/>
    <n v="145742015.53999999"/>
  </r>
  <r>
    <s v="2026"/>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en blanco)"/>
    <n v="556172971"/>
    <n v="179652867.19"/>
  </r>
  <r>
    <s v="2026"/>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en blanco)"/>
    <n v="213015434"/>
    <n v="59584887.919999994"/>
  </r>
  <r>
    <s v="2026"/>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en blanco)"/>
    <n v="500000"/>
    <n v="314846.09999999998"/>
  </r>
  <r>
    <s v="2026"/>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en blanco)"/>
    <n v="62588907"/>
    <n v="18977857.5"/>
  </r>
  <r>
    <s v="2026"/>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99 - MULTIPROVINCIAL"/>
    <s v="(en blanco)"/>
    <n v="8000000"/>
    <n v="1649966.04"/>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99 - MULTIPROVINCIAL"/>
    <s v="(en blanco)"/>
    <n v="1920000"/>
    <n v="2980638.3200000003"/>
  </r>
  <r>
    <s v="2026"/>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en blanco)"/>
    <n v="355299419"/>
    <n v="334253079"/>
  </r>
  <r>
    <s v="2026"/>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en blanco)"/>
    <n v="93000000"/>
    <n v="3175000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5000000"/>
    <n v="185000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400000000"/>
    <n v="6777472.6900000004"/>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en blanco)"/>
    <n v="45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95399982"/>
    <n v="169849091"/>
  </r>
  <r>
    <s v="2026"/>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en blanco)"/>
    <n v="255600000"/>
    <n v="85579998.349999994"/>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en blanco)"/>
    <n v="14000000"/>
    <n v="18923435.390000001"/>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99 - MULTIPROVINCIAL"/>
    <s v="(en blanco)"/>
    <n v="0"/>
    <n v="0"/>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en blanco)"/>
    <n v="9000000"/>
    <n v="239982.5"/>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en blanco)"/>
    <n v="6291460"/>
    <n v="63956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en blanco)"/>
    <n v="35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en blanco)"/>
    <n v="4000000"/>
    <n v="122625.59999999999"/>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6499997"/>
    <n v="0"/>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en blanco)"/>
    <n v="244150569"/>
    <n v="52991644.18"/>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62200000"/>
    <n v="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en blanco)"/>
    <n v="17500000"/>
    <n v="11860716.550000001"/>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en blanco)"/>
    <n v="599860589"/>
    <n v="135930831.06"/>
  </r>
  <r>
    <s v="2026"/>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en blanco)"/>
    <n v="1398032498"/>
    <n v="442773516.73999995"/>
  </r>
  <r>
    <s v="2026"/>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en blanco)"/>
    <n v="178015695"/>
    <n v="140665447"/>
  </r>
  <r>
    <s v="2026"/>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en blanco)"/>
    <n v="19575866"/>
    <n v="5652101.4100000011"/>
  </r>
  <r>
    <s v="2026"/>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en blanco)"/>
    <n v="170400780"/>
    <n v="54832477.429999992"/>
  </r>
  <r>
    <s v="2026"/>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en blanco)"/>
    <n v="5050000"/>
    <n v="1945178.2"/>
  </r>
  <r>
    <s v="2026"/>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en blanco)"/>
    <n v="220470800"/>
    <n v="50359763.609999992"/>
  </r>
  <r>
    <s v="2026"/>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en blanco)"/>
    <n v="7609220"/>
    <n v="939097.44"/>
  </r>
  <r>
    <s v="2026"/>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en blanco)"/>
    <n v="108001743"/>
    <n v="27923161.059999995"/>
  </r>
  <r>
    <s v="2026"/>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99 - MULTIPROVINCIAL"/>
    <s v="(en blanco)"/>
    <n v="500000"/>
    <n v="0"/>
  </r>
  <r>
    <s v="2026"/>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en blanco)"/>
    <n v="314580000"/>
    <n v="96771791.520000011"/>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en blanco)"/>
    <n v="125070306"/>
    <n v="15508688.409999998"/>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en blanco)"/>
    <n v="20402442"/>
    <n v="22886879.149999999"/>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en blanco)"/>
    <n v="10000000"/>
    <n v="8084135.75"/>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99 - MULTIPROVINCIAL"/>
    <s v="(en blanco)"/>
    <n v="500000"/>
    <n v="428198.40000000002"/>
  </r>
  <r>
    <s v="2026"/>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en blanco)"/>
    <n v="221677446"/>
    <n v="65044642.190000005"/>
  </r>
  <r>
    <s v="2026"/>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en blanco)"/>
    <n v="29920958"/>
    <n v="13027434.439999999"/>
  </r>
  <r>
    <s v="2026"/>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99 - MULTIPROVINCIAL"/>
    <s v="(en blanco)"/>
    <n v="1400000"/>
    <n v="0"/>
  </r>
  <r>
    <s v="2026"/>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en blanco)"/>
    <n v="23928876"/>
    <n v="5151743.1199999992"/>
  </r>
  <r>
    <s v="2026"/>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en blanco)"/>
    <n v="5500000"/>
    <n v="5637652.3700000001"/>
  </r>
  <r>
    <s v="2026"/>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en blanco)"/>
    <n v="6200000"/>
    <n v="3864400.0300000003"/>
  </r>
  <r>
    <s v="2026"/>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99 - MULTIPROVINCIAL"/>
    <s v="(en blanco)"/>
    <n v="300000"/>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en blanco)"/>
    <n v="20502652"/>
    <n v="2462713.2000000002"/>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en blanco)"/>
    <n v="260312803"/>
    <n v="95198349.519999996"/>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99 - MULTIPROVINCIAL"/>
    <s v="(en blanco)"/>
    <n v="2000000"/>
    <n v="0"/>
  </r>
  <r>
    <s v="2026"/>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en blanco)"/>
    <n v="68991897"/>
    <n v="60434398.319999993"/>
  </r>
  <r>
    <s v="2026"/>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99 - MULTIPROVINCIAL"/>
    <s v="(en blanco)"/>
    <n v="6198600"/>
    <n v="874998.32"/>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en blanco)"/>
    <n v="37782318"/>
    <n v="11624620.039999999"/>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en blanco)"/>
    <n v="1093297"/>
    <n v="364346.28"/>
  </r>
  <r>
    <s v="2026"/>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en blanco)"/>
    <n v="1320000"/>
    <n v="630584.16"/>
  </r>
  <r>
    <s v="2026"/>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en blanco)"/>
    <n v="420000"/>
    <n v="164875.02999999997"/>
  </r>
  <r>
    <s v="2026"/>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en blanco)"/>
    <n v="1343940"/>
    <n v="220095"/>
  </r>
  <r>
    <s v="2026"/>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en blanco)"/>
    <n v="30000"/>
    <n v="962375.57000000007"/>
  </r>
  <r>
    <s v="2026"/>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en blanco)"/>
    <n v="17018335"/>
    <n v="220000"/>
  </r>
  <r>
    <s v="2026"/>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en blanco)"/>
    <n v="4741200"/>
    <n v="1577165.8399999999"/>
  </r>
  <r>
    <s v="2026"/>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en blanco)"/>
    <n v="42000"/>
    <n v="86376"/>
  </r>
  <r>
    <s v="2026"/>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en blanco)"/>
    <n v="800000"/>
    <n v="41831"/>
  </r>
  <r>
    <s v="2026"/>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en blanco)"/>
    <n v="1200000"/>
    <n v="499998.3"/>
  </r>
  <r>
    <s v="2026"/>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en blanco)"/>
    <n v="502000"/>
    <n v="8478.5399999999991"/>
  </r>
  <r>
    <s v="2026"/>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en blanco)"/>
    <n v="186716"/>
    <n v="280368.58"/>
  </r>
  <r>
    <s v="2026"/>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en blanco)"/>
    <n v="6300000"/>
    <n v="2687464.06"/>
  </r>
  <r>
    <s v="2026"/>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en blanco)"/>
    <n v="950000"/>
    <n v="145079.10999999999"/>
  </r>
  <r>
    <s v="2026"/>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en blanco)"/>
    <n v="33987897"/>
    <n v="10379757"/>
  </r>
  <r>
    <s v="2026"/>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en blanco)"/>
    <n v="373600"/>
    <n v="124533.32"/>
  </r>
  <r>
    <s v="2026"/>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en blanco)"/>
    <n v="1170095"/>
    <n v="382911.52"/>
  </r>
  <r>
    <s v="2026"/>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en blanco)"/>
    <n v="2324499"/>
    <n v="471104.81"/>
  </r>
  <r>
    <s v="2026"/>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en blanco)"/>
    <n v="179000"/>
    <n v="58779.06"/>
  </r>
  <r>
    <s v="2026"/>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99 - MULTIPROVINCIAL"/>
    <s v="(en blanco)"/>
    <n v="500000"/>
    <n v="0"/>
  </r>
  <r>
    <s v="2026"/>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99 - MULTIPROVINCIAL"/>
    <s v="(en blanco)"/>
    <n v="10000"/>
    <n v="0"/>
  </r>
  <r>
    <s v="2026"/>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99 - MULTIPROVINCIAL"/>
    <s v="(en blanco)"/>
    <n v="80000"/>
    <n v="0"/>
  </r>
  <r>
    <s v="2026"/>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en blanco)"/>
    <n v="18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en blanco)"/>
    <n v="70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
    <n v="599805.81999999995"/>
  </r>
  <r>
    <s v="2026"/>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99 - MULTIPROVINCIAL"/>
    <s v="(en blanco)"/>
    <n v="100000"/>
    <n v="0"/>
  </r>
  <r>
    <s v="2026"/>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en blanco)"/>
    <n v="250000"/>
    <n v="0"/>
  </r>
  <r>
    <s v="2026"/>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en blanco)"/>
    <n v="4106000"/>
    <n v="1353427.65"/>
  </r>
  <r>
    <s v="2026"/>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en blanco)"/>
    <n v="1500000"/>
    <n v="11658.4"/>
  </r>
  <r>
    <s v="2026"/>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en blanco)"/>
    <n v="450000"/>
    <n v="79886"/>
  </r>
  <r>
    <s v="2026"/>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en blanco)"/>
    <n v="2381400"/>
    <n v="624672.14"/>
  </r>
  <r>
    <s v="2026"/>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en blanco)"/>
    <n v="730000"/>
    <n v="0"/>
  </r>
  <r>
    <s v="2026"/>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en blanco)"/>
    <n v="1711574"/>
    <n v="432645.7"/>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en blanco)"/>
    <n v="23797797"/>
    <n v="6711326.6699999999"/>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99 - MULTIPROVINCIAL"/>
    <s v="(en blanco)"/>
    <n v="550000"/>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en blanco)"/>
    <n v="3349091"/>
    <n v="1464776.5899999999"/>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99 - MULTIPROVINCIAL"/>
    <s v="(en blanco)"/>
    <n v="860000"/>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70 - DONACION EXTERNA"/>
    <s v="99 - MULTIPROVINCIAL"/>
    <s v="(en blanco)"/>
    <n v="0"/>
    <n v="0"/>
  </r>
  <r>
    <s v="2026"/>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en blanco)"/>
    <n v="381990935"/>
    <n v="120293707.67999998"/>
  </r>
  <r>
    <s v="2026"/>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en blanco)"/>
    <n v="7015200"/>
    <n v="2503400"/>
  </r>
  <r>
    <s v="2026"/>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en blanco)"/>
    <n v="17303900"/>
    <n v="6019715.4000000004"/>
  </r>
  <r>
    <s v="2026"/>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en blanco)"/>
    <n v="32901040"/>
    <n v="9178318.1799999997"/>
  </r>
  <r>
    <s v="2026"/>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en blanco)"/>
    <n v="694347"/>
    <n v="162199.97"/>
  </r>
  <r>
    <s v="2026"/>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en blanco)"/>
    <n v="3783600"/>
    <n v="1572200"/>
  </r>
  <r>
    <s v="2026"/>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en blanco)"/>
    <n v="3246000"/>
    <n v="345796"/>
  </r>
  <r>
    <s v="2026"/>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en blanco)"/>
    <n v="12500000"/>
    <n v="6250194.75"/>
  </r>
  <r>
    <s v="2026"/>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en blanco)"/>
    <n v="3361521"/>
    <n v="4181052.2199999997"/>
  </r>
  <r>
    <s v="2026"/>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en blanco)"/>
    <n v="12418933"/>
    <n v="933220.44"/>
  </r>
  <r>
    <s v="2026"/>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en blanco)"/>
    <n v="436217"/>
    <n v="389459"/>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en blanco)"/>
    <n v="104682601"/>
    <n v="42015675.340000004"/>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en blanco)"/>
    <n v="1389015"/>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en blanco)"/>
    <n v="8178000"/>
    <n v="2864650.6"/>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en blanco)"/>
    <n v="106125"/>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en blanco)"/>
    <n v="1780270"/>
    <n v="448130.95999999996"/>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en blanco)"/>
    <n v="31270"/>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en blanco)"/>
    <n v="7080044"/>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99 - MULTIPROVINCIAL"/>
    <s v="(en blanco)"/>
    <n v="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en blanco)"/>
    <n v="173400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en blanco)"/>
    <n v="110000"/>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en blanco)"/>
    <n v="7500333"/>
    <n v="264827.76"/>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en blanco)"/>
    <n v="152163"/>
    <n v="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en blanco)"/>
    <n v="37670136"/>
    <n v="9124621.1699999999"/>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en blanco)"/>
    <n v="809374"/>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en blanco)"/>
    <n v="23804911"/>
    <n v="1939856.51"/>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en blanco)"/>
    <n v="2124305"/>
    <n v="0"/>
  </r>
  <r>
    <s v="2026"/>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en blanco)"/>
    <n v="24016000"/>
    <n v="7299000"/>
  </r>
  <r>
    <s v="2026"/>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en blanco)"/>
    <n v="23742000"/>
    <n v="8182000"/>
  </r>
  <r>
    <s v="2026"/>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en blanco)"/>
    <n v="1961780"/>
    <n v="601437.6"/>
  </r>
  <r>
    <s v="2026"/>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en blanco)"/>
    <n v="1020000"/>
    <n v="421550"/>
  </r>
  <r>
    <s v="2026"/>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en blanco)"/>
    <n v="12822895"/>
    <n v="4998850"/>
  </r>
  <r>
    <s v="2026"/>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en blanco)"/>
    <n v="1471344"/>
    <n v="22505"/>
  </r>
  <r>
    <s v="2026"/>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en blanco)"/>
    <n v="320000"/>
    <n v="21830"/>
  </r>
  <r>
    <s v="2026"/>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en blanco)"/>
    <n v="204944"/>
    <n v="0"/>
  </r>
  <r>
    <s v="2026"/>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en blanco)"/>
    <n v="530540"/>
    <n v="48015"/>
  </r>
  <r>
    <s v="2026"/>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en blanco)"/>
    <n v="9724065"/>
    <n v="3895152.49"/>
  </r>
  <r>
    <s v="2026"/>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en blanco)"/>
    <n v="3278799"/>
    <n v="350006.5"/>
  </r>
  <r>
    <s v="2026"/>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en blanco)"/>
    <n v="882884116"/>
    <n v="270680735.11000001"/>
  </r>
  <r>
    <s v="2026"/>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en blanco)"/>
    <n v="462240"/>
    <n v="375390"/>
  </r>
  <r>
    <s v="2026"/>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en blanco)"/>
    <n v="29778403"/>
    <n v="9800989.6700000018"/>
  </r>
  <r>
    <s v="2026"/>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en blanco)"/>
    <n v="864000"/>
    <n v="176979.19999999998"/>
  </r>
  <r>
    <s v="2026"/>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11918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en blanco)"/>
    <n v="10800000"/>
    <n v="359826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99 - MULTIPROVINCIAL"/>
    <s v="(en blanco)"/>
    <n v="0"/>
    <n v="204706.4"/>
  </r>
  <r>
    <s v="2026"/>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99 - MULTIPROVINCIAL"/>
    <s v="(en blanco)"/>
    <n v="0"/>
    <n v="1579694.97"/>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en blanco)"/>
    <n v="79129964"/>
    <n v="13625660.760000002"/>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99 - MULTIPROVINCIAL"/>
    <s v="(en blanco)"/>
    <n v="0"/>
    <n v="1165402"/>
  </r>
  <r>
    <s v="2026"/>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99 - MULTIPROVINCIAL"/>
    <s v="(en blanco)"/>
    <n v="0"/>
    <n v="521875.29"/>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en blanco)"/>
    <n v="44668738"/>
    <n v="12540442.799999999"/>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99 - MULTIPROVINCIAL"/>
    <s v="(en blanco)"/>
    <n v="0"/>
    <n v="2012482"/>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en blanco)"/>
    <n v="117238453"/>
    <n v="17806918.73"/>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en blanco)"/>
    <n v="60000000"/>
    <n v="723784.83000000007"/>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99 - MULTIPROVINCIAL"/>
    <s v="(en blanco)"/>
    <n v="16027200"/>
    <n v="4931445.92"/>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99 - MULTIPROVINCIAL"/>
    <s v="(en blanco)"/>
    <n v="240669"/>
    <n v="80222.759999999995"/>
  </r>
  <r>
    <s v="2026"/>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99 - MULTIPROVINCIAL"/>
    <s v="(en blanco)"/>
    <n v="120000"/>
    <n v="33280.520000000004"/>
  </r>
  <r>
    <s v="2026"/>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99 - MULTIPROVINCIAL"/>
    <s v="(en blanco)"/>
    <n v="888000"/>
    <n v="293480"/>
  </r>
  <r>
    <s v="2026"/>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99 - MULTIPROVINCIAL"/>
    <s v="(en blanco)"/>
    <n v="228540"/>
    <n v="27135"/>
  </r>
  <r>
    <s v="2026"/>
    <x v="0"/>
    <x v="0"/>
    <x v="0"/>
    <x v="0"/>
    <s v="2 - Poder Ejecutivo"/>
    <s v="0203 - MINISTERIO DE DEFENSA"/>
    <s v="0003 - DIRECCIÓN GENERAL DE COMUNIDADES FRONTERIZAS"/>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99 - MULTIPROVINCIAL"/>
    <s v="(en blanco)"/>
    <n v="7870026"/>
    <n v="2042477.09"/>
  </r>
  <r>
    <s v="2026"/>
    <x v="0"/>
    <x v="0"/>
    <x v="0"/>
    <x v="0"/>
    <s v="2 - Poder Ejecutivo"/>
    <s v="0203 - MINISTERIO DE DEFENSA"/>
    <s v="0003 - DIRECCIÓN GENERAL DE COMUNIDADES FRONTERIZAS"/>
    <s v="2 - SERVICIOS ECONÓMICOS"/>
    <s v="2.2 - Agropecuaria, caza, pesca y silvicultura"/>
    <s v="2.2.01 - Agropecuaria"/>
    <s v="2.3 - MATERIALES Y SUMINISTROS"/>
    <s v="2.3.2 - TEXTILES Y VESTUARIOS"/>
    <s v="N"/>
    <s v="00 - N/A"/>
    <s v="10 - FONDO GENERAL"/>
    <s v="99 - MULTIPROVINCIAL"/>
    <s v="(en blanco)"/>
    <n v="0"/>
    <n v="192976.02"/>
  </r>
  <r>
    <s v="2026"/>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99 - MULTIPROVINCIAL"/>
    <s v="(en blanco)"/>
    <n v="200000"/>
    <n v="149801"/>
  </r>
  <r>
    <s v="2026"/>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99 - MULTIPROVINCIAL"/>
    <s v="(en blanco)"/>
    <n v="1750000"/>
    <n v="410724"/>
  </r>
  <r>
    <s v="2026"/>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99 - MULTIPROVINCIAL"/>
    <s v="(en blanco)"/>
    <n v="200000"/>
    <n v="174721.94"/>
  </r>
  <r>
    <s v="2026"/>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99 - MULTIPROVINCIAL"/>
    <s v="(en blanco)"/>
    <n v="1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99 - MULTIPROVINCIAL"/>
    <s v="(en blanco)"/>
    <n v="5050000"/>
    <n v="1298894.8999999999"/>
  </r>
  <r>
    <s v="2026"/>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99 - MULTIPROVINCIAL"/>
    <s v="(en blanco)"/>
    <n v="3799111"/>
    <n v="484949.42"/>
  </r>
  <r>
    <s v="2026"/>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en blanco)"/>
    <n v="28781901"/>
    <n v="8827800"/>
  </r>
  <r>
    <s v="2026"/>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en blanco)"/>
    <n v="495604"/>
    <n v="154829.6"/>
  </r>
  <r>
    <s v="2026"/>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en blanco)"/>
    <n v="300000"/>
    <n v="124997.4"/>
  </r>
  <r>
    <s v="2026"/>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en blanco)"/>
    <n v="35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en blanco)"/>
    <n v="35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en blanco)"/>
    <n v="460000"/>
    <n v="101952"/>
  </r>
  <r>
    <s v="2026"/>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en blanco)"/>
    <n v="2063865"/>
    <n v="1258059.3600000001"/>
  </r>
  <r>
    <s v="2026"/>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en blanco)"/>
    <n v="2400000"/>
    <n v="436041.5"/>
  </r>
  <r>
    <s v="2026"/>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en blanco)"/>
    <n v="900000"/>
    <n v="563698.98"/>
  </r>
  <r>
    <s v="2026"/>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en blanco)"/>
    <n v="5290000"/>
    <n v="2097556"/>
  </r>
  <r>
    <s v="2026"/>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en blanco)"/>
    <n v="1250328"/>
    <n v="267978"/>
  </r>
  <r>
    <s v="2026"/>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en blanco)"/>
    <n v="500000"/>
    <n v="51094"/>
  </r>
  <r>
    <s v="2026"/>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en blanco)"/>
    <n v="37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en blanco)"/>
    <n v="2320000"/>
    <n v="763794.2"/>
  </r>
  <r>
    <s v="2026"/>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en blanco)"/>
    <n v="1370000"/>
    <n v="445323.02999999997"/>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en blanco)"/>
    <n v="112927514"/>
    <n v="30890759.950000003"/>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en blanco)"/>
    <n v="987630"/>
    <n v="732950"/>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en blanco)"/>
    <n v="7362841"/>
    <n v="2052103.4400000004"/>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2 - PUBLICIDAD, IMPRESIÓN Y ENCUADERNACIÓN"/>
    <s v="N"/>
    <s v="00 - N/A"/>
    <s v="10 - FONDO GENERAL"/>
    <s v="99 - MULTIPROVINCIAL"/>
    <s v="(en blanco)"/>
    <n v="0"/>
    <n v="1180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en blanco)"/>
    <n v="844800"/>
    <n v="28135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en blanco)"/>
    <n v="326657"/>
    <n v="112477.6"/>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en blanco)"/>
    <n v="8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en blanco)"/>
    <n v="4130000"/>
    <n v="1476062"/>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en blanco)"/>
    <n v="1854003"/>
    <n v="123162.5"/>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en blanco)"/>
    <n v="65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en blanco)"/>
    <n v="1595848"/>
    <n v="107798.9"/>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en blanco)"/>
    <n v="5737074"/>
    <n v="1712242.05"/>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en blanco)"/>
    <n v="16218000"/>
    <n v="916694.23000000021"/>
  </r>
  <r>
    <s v="2026"/>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en blanco)"/>
    <n v="20882583"/>
    <n v="6420000"/>
  </r>
  <r>
    <s v="2026"/>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en blanco)"/>
    <n v="270000"/>
    <n v="89024"/>
  </r>
  <r>
    <s v="2026"/>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en blanco)"/>
    <n v="265300"/>
    <n v="84558"/>
  </r>
  <r>
    <s v="2026"/>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en blanco)"/>
    <n v="1225000"/>
    <n v="374115.56"/>
  </r>
  <r>
    <s v="2026"/>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en blanco)"/>
    <n v="400000"/>
    <n v="130400"/>
  </r>
  <r>
    <s v="2026"/>
    <x v="0"/>
    <x v="0"/>
    <x v="0"/>
    <x v="0"/>
    <s v="2 - Poder Ejecutivo"/>
    <s v="0203 - MINISTERIO DE DEFENSA"/>
    <s v="0003 - SERVICIOS DE PESCA"/>
    <s v="1 - SERVICIOS  GENERALES"/>
    <s v="1.3 - Defensa nacional"/>
    <s v="1.3.01 - Defensa militar"/>
    <s v="2.2 - CONTRATACIÓN DE SERVICIOS"/>
    <s v="2.2.6 - SEGUROS"/>
    <s v="N"/>
    <s v="00 - N/A"/>
    <s v="10 - FONDO GENERAL"/>
    <s v="99 - MULTIPROVINCIAL"/>
    <s v="(en blanco)"/>
    <n v="0"/>
    <n v="38505.440000000002"/>
  </r>
  <r>
    <s v="2026"/>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en blanco)"/>
    <n v="840000"/>
    <n v="0"/>
  </r>
  <r>
    <s v="2026"/>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en blanco)"/>
    <n v="300000"/>
    <n v="0"/>
  </r>
  <r>
    <s v="2026"/>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en blanco)"/>
    <n v="2100000"/>
    <n v="746996"/>
  </r>
  <r>
    <s v="2026"/>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en blanco)"/>
    <n v="950000"/>
    <n v="247528.59"/>
  </r>
  <r>
    <s v="2026"/>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en blanco)"/>
    <n v="350000"/>
    <n v="92281.9"/>
  </r>
  <r>
    <s v="2026"/>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en blanco)"/>
    <n v="445000"/>
    <n v="0"/>
  </r>
  <r>
    <s v="2026"/>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en blanco)"/>
    <n v="75000"/>
    <n v="0"/>
  </r>
  <r>
    <s v="2026"/>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en blanco)"/>
    <n v="10585000"/>
    <n v="3562190.68"/>
  </r>
  <r>
    <s v="2026"/>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en blanco)"/>
    <n v="1536523"/>
    <n v="640579.24"/>
  </r>
  <r>
    <s v="2026"/>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en blanco)"/>
    <n v="80389876"/>
    <n v="24701300"/>
  </r>
  <r>
    <s v="2026"/>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en blanco)"/>
    <n v="2302615"/>
    <n v="756117.17999999993"/>
  </r>
  <r>
    <s v="2026"/>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en blanco)"/>
    <n v="6240000"/>
    <n v="1755443.9600000002"/>
  </r>
  <r>
    <s v="2026"/>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en blanco)"/>
    <n v="1707500"/>
    <n v="490820.1"/>
  </r>
  <r>
    <s v="2026"/>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en blanco)"/>
    <n v="9120000"/>
    <n v="3034980"/>
  </r>
  <r>
    <s v="2026"/>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en blanco)"/>
    <n v="446769"/>
    <n v="0"/>
  </r>
  <r>
    <s v="2026"/>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en blanco)"/>
    <n v="5538000"/>
    <n v="2307500"/>
  </r>
  <r>
    <s v="2026"/>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en blanco)"/>
    <n v="2937704"/>
    <n v="520852"/>
  </r>
  <r>
    <s v="2026"/>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01 - DISTRITO NACIONAL"/>
    <s v="(en blanco)"/>
    <n v="232000000"/>
    <n v="72683200"/>
  </r>
  <r>
    <s v="2026"/>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01 - DISTRITO NACIONAL"/>
    <s v="(en blanco)"/>
    <n v="43800000"/>
    <n v="14216167.15"/>
  </r>
  <r>
    <s v="2026"/>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01 - DISTRITO NACIONAL"/>
    <s v="(en blanco)"/>
    <n v="1160000"/>
    <n v="427447.56"/>
  </r>
  <r>
    <s v="2026"/>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01 - DISTRITO NACIONAL"/>
    <s v="(en blanco)"/>
    <n v="1100000"/>
    <n v="260483.8"/>
  </r>
  <r>
    <s v="2026"/>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01 - DISTRITO NACIONAL"/>
    <s v="(en blanco)"/>
    <n v="1100000"/>
    <n v="0"/>
  </r>
  <r>
    <s v="2026"/>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01 - DISTRITO NACIONAL"/>
    <s v="(en blanco)"/>
    <n v="12000000"/>
    <n v="0"/>
  </r>
  <r>
    <s v="2026"/>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01 - DISTRITO NACIONAL"/>
    <s v="(en blanco)"/>
    <n v="1300000"/>
    <n v="0"/>
  </r>
  <r>
    <s v="2026"/>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01 - DISTRITO NACIONAL"/>
    <s v="(en blanco)"/>
    <n v="3000000"/>
    <n v="55814.49"/>
  </r>
  <r>
    <s v="2026"/>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01 - DISTRITO NACIONAL"/>
    <s v="(en blanco)"/>
    <n v="8700000"/>
    <n v="1178596.24"/>
  </r>
  <r>
    <s v="2026"/>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01 - DISTRITO NACIONAL"/>
    <s v="(en blanco)"/>
    <n v="4600000"/>
    <n v="1885767.33"/>
  </r>
  <r>
    <s v="2026"/>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01 - DISTRITO NACIONAL"/>
    <s v="(en blanco)"/>
    <n v="1500000"/>
    <n v="150025.15"/>
  </r>
  <r>
    <s v="2026"/>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01 - DISTRITO NACIONAL"/>
    <s v="(en blanco)"/>
    <n v="18100000"/>
    <n v="6005160"/>
  </r>
  <r>
    <s v="2026"/>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01 - DISTRITO NACIONAL"/>
    <s v="(en blanco)"/>
    <n v="8500000"/>
    <n v="203648.64000000001"/>
  </r>
  <r>
    <s v="2026"/>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01 - DISTRITO NACIONAL"/>
    <s v="(en blanco)"/>
    <n v="3600000"/>
    <n v="0"/>
  </r>
  <r>
    <s v="2026"/>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01 - DISTRITO NACIONAL"/>
    <s v="(en blanco)"/>
    <n v="500000"/>
    <n v="0"/>
  </r>
  <r>
    <s v="2026"/>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01 - DISTRITO NACIONAL"/>
    <s v="(en blanco)"/>
    <n v="3500000"/>
    <n v="312422.00999999995"/>
  </r>
  <r>
    <s v="2026"/>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01 - DISTRITO NACIONAL"/>
    <s v="(en blanco)"/>
    <n v="750000"/>
    <n v="5803.9400000000005"/>
  </r>
  <r>
    <s v="2026"/>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01 - DISTRITO NACIONAL"/>
    <s v="(en blanco)"/>
    <n v="19000646"/>
    <n v="2872010.77"/>
  </r>
  <r>
    <s v="2026"/>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01 - DISTRITO NACIONAL"/>
    <s v="(en blanco)"/>
    <n v="18785000"/>
    <n v="1047063.0800000001"/>
  </r>
  <r>
    <s v="2026"/>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en blanco)"/>
    <n v="818583232"/>
    <n v="247520241.62000003"/>
  </r>
  <r>
    <s v="2026"/>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en blanco)"/>
    <n v="19430186"/>
    <n v="6618257.6499999994"/>
  </r>
  <r>
    <s v="2026"/>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en blanco)"/>
    <n v="36256732"/>
    <n v="11804850.229999999"/>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en blanco)"/>
    <n v="140747"/>
    <n v="325892.40000000002"/>
  </r>
  <r>
    <s v="2026"/>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en blanco)"/>
    <n v="1640000"/>
    <n v="970224.32"/>
  </r>
  <r>
    <s v="2026"/>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en blanco)"/>
    <n v="9760780"/>
    <n v="3054337.4"/>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en blanco)"/>
    <n v="3212414"/>
    <n v="752656.56"/>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1486172.8"/>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en blanco)"/>
    <n v="2400000"/>
    <n v="175958.07"/>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99 - MULTIPROVINCIAL"/>
    <s v="(en blanco)"/>
    <n v="2637200"/>
    <n v="949326.92999999993"/>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en blanco)"/>
    <n v="175000"/>
    <n v="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99 - MULTIPROVINCIAL"/>
    <s v="(en blanco)"/>
    <n v="0"/>
    <n v="36500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en blanco)"/>
    <n v="28288421"/>
    <n v="9482560.1999999993"/>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99 - MULTIPROVINCIAL"/>
    <s v="(en blanco)"/>
    <n v="2496000"/>
    <n v="722483"/>
  </r>
  <r>
    <s v="2026"/>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en blanco)"/>
    <n v="800000"/>
    <n v="281725"/>
  </r>
  <r>
    <s v="2026"/>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99 - MULTIPROVINCIAL"/>
    <s v="(en blanco)"/>
    <n v="0"/>
    <n v="70564"/>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en blanco)"/>
    <n v="4670000"/>
    <n v="2798538.2"/>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99 - MULTIPROVINCIAL"/>
    <s v="(en blanco)"/>
    <n v="0"/>
    <n v="1628151.96"/>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en blanco)"/>
    <n v="26000000"/>
    <n v="11416102.42"/>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99 - MULTIPROVINCIAL"/>
    <s v="(en blanco)"/>
    <n v="24000000"/>
    <n v="3540479.94"/>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en blanco)"/>
    <n v="100000"/>
    <n v="0"/>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99 - MULTIPROVINCIAL"/>
    <s v="(en blanco)"/>
    <n v="0"/>
    <n v="2035.5"/>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en blanco)"/>
    <n v="49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99 - MULTIPROVINCIAL"/>
    <s v="(en blanco)"/>
    <n v="0"/>
    <n v="780039.3"/>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en blanco)"/>
    <n v="34950000"/>
    <n v="10624045.109999999"/>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99 - MULTIPROVINCIAL"/>
    <s v="(en blanco)"/>
    <n v="12000000"/>
    <n v="2144435.35"/>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en blanco)"/>
    <n v="34300000"/>
    <n v="9874393.4299999997"/>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99 - MULTIPROVINCIAL"/>
    <s v="(en blanco)"/>
    <n v="48079419"/>
    <n v="15093040.5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en blanco)"/>
    <n v="32881868"/>
    <n v="12646871.95000000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en blanco)"/>
    <n v="793968"/>
    <n v="318621.60000000003"/>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en blanco)"/>
    <n v="1095120"/>
    <n v="439657.6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en blanco)"/>
    <n v="20000"/>
    <n v="7965"/>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en blanco)"/>
    <n v="2646000"/>
    <n v="120375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01 - DISTRITO NACIONAL"/>
    <s v="(en blanco)"/>
    <n v="0"/>
    <n v="492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01 - DISTRITO NACIONAL"/>
    <s v="(en blanco)"/>
    <n v="20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01 - DISTRITO NACIONAL"/>
    <s v="(en blanco)"/>
    <n v="411800"/>
    <n v="9675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en blanco)"/>
    <n v="990000"/>
    <n v="198518"/>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en blanco)"/>
    <n v="2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en blanco)"/>
    <n v="1030000"/>
    <n v="300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01 - DISTRITO NACIONAL"/>
    <s v="(en blanco)"/>
    <n v="0"/>
    <n v="611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01 - DISTRITO NACIONAL"/>
    <s v="(en blanco)"/>
    <n v="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en blanco)"/>
    <n v="2543000"/>
    <n v="9979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01 - DISTRITO NACIONAL"/>
    <s v="(en blanco)"/>
    <n v="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en blanco)"/>
    <n v="500000"/>
    <n v="137788.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en blanco)"/>
    <n v="660000"/>
    <n v="150025.2000000000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01 - DISTRITO NACIONAL"/>
    <s v="(en blanco)"/>
    <n v="1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en blanco)"/>
    <n v="125000"/>
    <n v="41352"/>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en blanco)"/>
    <n v="18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en blanco)"/>
    <n v="128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en blanco)"/>
    <n v="94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en blanco)"/>
    <n v="3105349"/>
    <n v="1040397.3"/>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en blanco)"/>
    <n v="39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en blanco)"/>
    <n v="1365000"/>
    <n v="879786.92999999993"/>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01 - DISTRITO NACIONAL"/>
    <s v="(en blanco)"/>
    <n v="0"/>
    <n v="43949.1"/>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1 - REMUNERACIONES"/>
    <s v="N"/>
    <s v="00 - N/A"/>
    <s v="10 - FONDO GENERAL"/>
    <s v="99 - MULTIPROVINCIAL"/>
    <s v="(en blanco)"/>
    <n v="27551876"/>
    <n v="8421729.9299999997"/>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2 - SOBRESUELDOS"/>
    <s v="N"/>
    <s v="00 - N/A"/>
    <s v="10 - FONDO GENERAL"/>
    <s v="99 - MULTIPROVINCIAL"/>
    <s v="(en blanco)"/>
    <n v="3840000"/>
    <n v="105000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5 - CONTRIBUCIONES A LA SEGURIDAD SOCIAL"/>
    <s v="N"/>
    <s v="00 - N/A"/>
    <s v="10 - FONDO GENERAL"/>
    <s v="99 - MULTIPROVINCIAL"/>
    <s v="(en blanco)"/>
    <n v="593951"/>
    <n v="206761.5"/>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3 - VIÁTICOS"/>
    <s v="N"/>
    <s v="00 - N/A"/>
    <s v="10 - FONDO GENERAL"/>
    <s v="99 - MULTIPROVINCIAL"/>
    <s v="(en blanco)"/>
    <n v="552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4 - TRANSPORTE Y ALMACENAJE"/>
    <s v="N"/>
    <s v="00 - N/A"/>
    <s v="10 - FONDO GENERAL"/>
    <s v="99 - MULTIPROVINCIAL"/>
    <s v="(en blanco)"/>
    <n v="270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5 - ALQUILERES Y RENTAS"/>
    <s v="N"/>
    <s v="00 - N/A"/>
    <s v="10 - FONDO GENERAL"/>
    <s v="99 - MULTIPROVINCIAL"/>
    <s v="(en blanco)"/>
    <n v="2092578"/>
    <n v="164727"/>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6 - SEGUROS"/>
    <s v="N"/>
    <s v="00 - N/A"/>
    <s v="10 - FONDO GENERAL"/>
    <s v="99 - MULTIPROVINCIAL"/>
    <s v="(en blanco)"/>
    <n v="350000"/>
    <n v="11859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7 - SERVICIOS DE CONSERVACIÓN, REPARACIONES MENORES E INSTALACIONES TEMPORALES"/>
    <s v="N"/>
    <s v="00 - N/A"/>
    <s v="10 - FONDO GENERAL"/>
    <s v="99 - MULTIPROVINCIAL"/>
    <s v="(en blanco)"/>
    <n v="1771738"/>
    <n v="1343697.84"/>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8 - OTROS SERVICIOS NO INCLUIDOS EN CONCEPTOS ANTERIORES"/>
    <s v="N"/>
    <s v="00 - N/A"/>
    <s v="10 - FONDO GENERAL"/>
    <s v="99 - MULTIPROVINCIAL"/>
    <s v="(en blanco)"/>
    <n v="3084376"/>
    <n v="4588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9 - OTRAS CONTRATACIONES DE SERVICIOS"/>
    <s v="N"/>
    <s v="00 - N/A"/>
    <s v="10 - FONDO GENERAL"/>
    <s v="99 - MULTIPROVINCIAL"/>
    <s v="(en blanco)"/>
    <n v="2926886"/>
    <n v="877359.44"/>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1 - ALIMENTOS Y PRODUCTOS AGROFORESTALES"/>
    <s v="N"/>
    <s v="00 - N/A"/>
    <s v="10 - FONDO GENERAL"/>
    <s v="99 - MULTIPROVINCIAL"/>
    <s v="(en blanco)"/>
    <n v="3732000"/>
    <n v="160157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2 - TEXTILES Y VESTUARIOS"/>
    <s v="N"/>
    <s v="00 - N/A"/>
    <s v="10 - FONDO GENERAL"/>
    <s v="99 - MULTIPROVINCIAL"/>
    <s v="(en blanco)"/>
    <n v="1300000"/>
    <n v="357740.6"/>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3 - PAPEL, CARTÓN E IMPRESOS"/>
    <s v="N"/>
    <s v="00 - N/A"/>
    <s v="10 - FONDO GENERAL"/>
    <s v="99 - MULTIPROVINCIAL"/>
    <s v="(en blanco)"/>
    <n v="700000"/>
    <n v="91025.2"/>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4 - PRODUCTOS FARMACÉUTICOS"/>
    <s v="N"/>
    <s v="00 - N/A"/>
    <s v="10 - FONDO GENERAL"/>
    <s v="99 - MULTIPROVINCIAL"/>
    <s v="(en blanco)"/>
    <n v="1764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5 - CUERO, CAUCHO Y PLÁSTICO"/>
    <s v="N"/>
    <s v="00 - N/A"/>
    <s v="10 - FONDO GENERAL"/>
    <s v="99 - MULTIPROVINCIAL"/>
    <s v="(en blanco)"/>
    <n v="9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6 - PRODUCTOS DE MINERALES, METÁLICOS Y NO METÁLICOS"/>
    <s v="N"/>
    <s v="00 - N/A"/>
    <s v="10 - FONDO GENERAL"/>
    <s v="99 - MULTIPROVINCIAL"/>
    <s v="(en blanco)"/>
    <n v="187955"/>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7 - COMBUSTIBLES, LUBRICANTES, PRODUCTOS QUÍMICOS Y CONEXOS"/>
    <s v="N"/>
    <s v="00 - N/A"/>
    <s v="10 - FONDO GENERAL"/>
    <s v="99 - MULTIPROVINCIAL"/>
    <s v="(en blanco)"/>
    <n v="3232060"/>
    <n v="125000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9 - PRODUCTOS Y ÚTILES VARIOS"/>
    <s v="N"/>
    <s v="00 - N/A"/>
    <s v="10 - FONDO GENERAL"/>
    <s v="99 - MULTIPROVINCIAL"/>
    <s v="(en blanco)"/>
    <n v="1714634"/>
    <n v="261875.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1 - REMUNERACIONES"/>
    <s v="N"/>
    <s v="00 - N/A"/>
    <s v="10 - FONDO GENERAL"/>
    <s v="01 - DISTRITO NACIONAL"/>
    <s v="(en blanco)"/>
    <n v="14261063"/>
    <n v="4386422.4000000004"/>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en blanco)"/>
    <n v="61850"/>
    <n v="1243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1 - SERVICIOS BÁSICOS"/>
    <s v="N"/>
    <s v="00 - N/A"/>
    <s v="10 - FONDO GENERAL"/>
    <s v="01 - DISTRITO NACIONAL"/>
    <s v="(en blanco)"/>
    <n v="330000"/>
    <n v="120510.41"/>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5 - ALQUILERES Y RENTAS"/>
    <s v="N"/>
    <s v="00 - N/A"/>
    <s v="20 - FONDOS CON DESTINO ESPECÍFICO"/>
    <s v="01 - DISTRITO NACIONAL"/>
    <s v="(en blanco)"/>
    <n v="500000"/>
    <n v="262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6 - SEGUROS"/>
    <s v="N"/>
    <s v="00 - N/A"/>
    <s v="10 - FONDO GENERAL"/>
    <s v="01 - DISTRITO NACIONAL"/>
    <s v="(en blanco)"/>
    <n v="35620"/>
    <n v="1507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01 - DISTRITO NACIONAL"/>
    <s v="(en blanco)"/>
    <n v="200000"/>
    <n v="201384.6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9 - OTRAS CONTRATACIONES DE SERVICIOS"/>
    <s v="N"/>
    <s v="00 - N/A"/>
    <s v="20 - FONDOS CON DESTINO ESPECÍFICO"/>
    <s v="01 - DISTRITO NACIONAL"/>
    <s v="(en blanco)"/>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en blanco)"/>
    <n v="4065000"/>
    <n v="1693102.920000000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20 - FONDOS CON DESTINO ESPECÍFICO"/>
    <s v="01 - DISTRITO NACIONAL"/>
    <s v="(en blanco)"/>
    <n v="200000"/>
    <n v="46941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10 - FONDO GENERAL"/>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20 - FONDOS CON DESTINO ESPECÍFICO"/>
    <s v="01 - DISTRITO NACIONAL"/>
    <s v="(en blanco)"/>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10 - FONDO GENERAL"/>
    <s v="01 - DISTRITO NACIONAL"/>
    <s v="(en blanco)"/>
    <n v="161832"/>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20 - FONDOS CON DESTINO ESPECÍFICO"/>
    <s v="01 - DISTRITO NACIONAL"/>
    <s v="(en blanco)"/>
    <n v="43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4 - PRODUCTOS FARMACÉUTICOS"/>
    <s v="N"/>
    <s v="00 - N/A"/>
    <s v="10 - FONDO GENERAL"/>
    <s v="01 - DISTRITO NACIONAL"/>
    <s v="(en blanco)"/>
    <n v="1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01 - DISTRITO NACIONAL"/>
    <s v="(en blanco)"/>
    <n v="5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en blanco)"/>
    <n v="2200000"/>
    <n v="9215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10 - FONDO GENERAL"/>
    <s v="01 - DISTRITO NACIONAL"/>
    <s v="(en blanco)"/>
    <n v="465561"/>
    <n v="411997"/>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20 - FONDOS CON DESTINO ESPECÍFICO"/>
    <s v="01 - DISTRITO NACIONAL"/>
    <s v="(en blanco)"/>
    <n v="144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99 - MULTIPROVINCIAL"/>
    <s v="(en blanco)"/>
    <n v="27350168"/>
    <n v="8435740.720000000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99 - MULTIPROVINCIAL"/>
    <s v="(en blanco)"/>
    <n v="4200000"/>
    <n v="140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99 - MULTIPROVINCIAL"/>
    <s v="(en blanco)"/>
    <n v="558588"/>
    <n v="186191.3999999999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99 - MULTIPROVINCIAL"/>
    <s v="(en blanco)"/>
    <n v="2340000"/>
    <n v="38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99 - MULTIPROVINCIAL"/>
    <s v="(en blanco)"/>
    <n v="90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99 - MULTIPROVINCIAL"/>
    <s v="(en blanco)"/>
    <n v="4180000"/>
    <n v="2462839.299999999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99 - MULTIPROVINCIAL"/>
    <s v="(en blanco)"/>
    <n v="257960"/>
    <n v="3618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en blanco)"/>
    <n v="925934"/>
    <n v="1786103.44"/>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99 - MULTIPROVINCIAL"/>
    <s v="(en blanco)"/>
    <n v="6545075"/>
    <n v="3316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99 - MULTIPROVINCIAL"/>
    <s v="(en blanco)"/>
    <n v="2198500"/>
    <n v="11417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99 - MULTIPROVINCIAL"/>
    <s v="(en blanco)"/>
    <n v="3350006"/>
    <n v="116154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99 - MULTIPROVINCIAL"/>
    <s v="(en blanco)"/>
    <n v="85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99 - MULTIPROVINCIAL"/>
    <s v="(en blanco)"/>
    <n v="955535"/>
    <n v="59991.19999999999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99 - MULTIPROVINCIAL"/>
    <s v="(en blanco)"/>
    <n v="699677"/>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99 - MULTIPROVINCIAL"/>
    <s v="(en blanco)"/>
    <n v="3326000"/>
    <n v="9136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99 - MULTIPROVINCIAL"/>
    <s v="(en blanco)"/>
    <n v="3502819"/>
    <n v="36703.9"/>
  </r>
  <r>
    <s v="2026"/>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en blanco)"/>
    <n v="27609400"/>
    <n v="8390200"/>
  </r>
  <r>
    <s v="2026"/>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99 - MULTIPROVINCIAL"/>
    <s v="(en blanco)"/>
    <n v="3000000"/>
    <n v="350000"/>
  </r>
  <r>
    <s v="2026"/>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en blanco)"/>
    <n v="585552"/>
    <n v="185828.48000000001"/>
  </r>
  <r>
    <s v="2026"/>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en blanco)"/>
    <n v="50000"/>
    <n v="0"/>
  </r>
  <r>
    <s v="2026"/>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en blanco)"/>
    <n v="900000"/>
    <n v="0"/>
  </r>
  <r>
    <s v="2026"/>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en blanco)"/>
    <n v="550000"/>
    <n v="0"/>
  </r>
  <r>
    <s v="2026"/>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en blanco)"/>
    <n v="3880000"/>
    <n v="9882.5"/>
  </r>
  <r>
    <s v="2026"/>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99 - MULTIPROVINCIAL"/>
    <s v="(en blanco)"/>
    <n v="192960"/>
    <n v="64320"/>
  </r>
  <r>
    <s v="2026"/>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en blanco)"/>
    <n v="95714"/>
    <n v="0"/>
  </r>
  <r>
    <s v="2026"/>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en blanco)"/>
    <n v="2960000"/>
    <n v="501066.39999999997"/>
  </r>
  <r>
    <s v="2026"/>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en blanco)"/>
    <n v="500000"/>
    <n v="79815.199999999997"/>
  </r>
  <r>
    <s v="2026"/>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en blanco)"/>
    <n v="3000000"/>
    <n v="1167192"/>
  </r>
  <r>
    <s v="2026"/>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en blanco)"/>
    <n v="100000"/>
    <n v="22303.42"/>
  </r>
  <r>
    <s v="2026"/>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en blanco)"/>
    <n v="360000"/>
    <n v="176287.82"/>
  </r>
  <r>
    <s v="2026"/>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en blanco)"/>
    <n v="2100000"/>
    <n v="875000"/>
  </r>
  <r>
    <s v="2026"/>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en blanco)"/>
    <n v="2476880"/>
    <n v="470743.44"/>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en blanco)"/>
    <n v="18834400"/>
    <n v="57952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en blanco)"/>
    <n v="156072"/>
    <n v="52022.879999999997"/>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en blanco)"/>
    <n v="412000"/>
    <n v="27923.52"/>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99 - MULTIPROVINCIAL"/>
    <s v="(en blanco)"/>
    <n v="72360"/>
    <n v="2412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en blanco)"/>
    <n v="200000"/>
    <n v="341848.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en blanco)"/>
    <n v="14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en blanco)"/>
    <n v="500000"/>
    <n v="143450.23999999999"/>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en blanco)"/>
    <n v="2280000"/>
    <n v="68244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en blanco)"/>
    <n v="56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en blanco)"/>
    <n v="280000"/>
    <n v="89532.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en blanco)"/>
    <n v="80000"/>
    <n v="76241.03"/>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en blanco)"/>
    <n v="3235000"/>
    <n v="1284146.7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en blanco)"/>
    <n v="2553983"/>
    <n v="320433.14"/>
  </r>
  <r>
    <s v="2026"/>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en blanco)"/>
    <n v="214681137"/>
    <n v="72781820"/>
  </r>
  <r>
    <s v="2026"/>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en blanco)"/>
    <n v="71962001"/>
    <n v="23836632.940000001"/>
  </r>
  <r>
    <s v="2026"/>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en blanco)"/>
    <n v="1435565"/>
    <n v="473020.76"/>
  </r>
  <r>
    <s v="2026"/>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en blanco)"/>
    <n v="10833472"/>
    <n v="2220754.08"/>
  </r>
  <r>
    <s v="2026"/>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en blanco)"/>
    <n v="360000"/>
    <n v="283495"/>
  </r>
  <r>
    <s v="2026"/>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en blanco)"/>
    <n v="4004800"/>
    <n v="1201200"/>
  </r>
  <r>
    <s v="2026"/>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99 - MULTIPROVINCIAL"/>
    <s v="(en blanco)"/>
    <n v="400000"/>
    <n v="0"/>
  </r>
  <r>
    <s v="2026"/>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en blanco)"/>
    <n v="3150000"/>
    <n v="780047.99999999988"/>
  </r>
  <r>
    <s v="2026"/>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en blanco)"/>
    <n v="2800000"/>
    <n v="124050.81"/>
  </r>
  <r>
    <s v="2026"/>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en blanco)"/>
    <n v="7265258"/>
    <n v="2885816.83"/>
  </r>
  <r>
    <s v="2026"/>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en blanco)"/>
    <n v="4890000"/>
    <n v="1165368"/>
  </r>
  <r>
    <s v="2026"/>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en blanco)"/>
    <n v="1600000"/>
    <n v="253599.97999999998"/>
  </r>
  <r>
    <s v="2026"/>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en blanco)"/>
    <n v="56500000"/>
    <n v="22999777"/>
  </r>
  <r>
    <s v="2026"/>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en blanco)"/>
    <n v="15500000"/>
    <n v="6769941.7799999993"/>
  </r>
  <r>
    <s v="2026"/>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en blanco)"/>
    <n v="2800000"/>
    <n v="0"/>
  </r>
  <r>
    <s v="2026"/>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en blanco)"/>
    <n v="1000000"/>
    <n v="0"/>
  </r>
  <r>
    <s v="2026"/>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en blanco)"/>
    <n v="3080000"/>
    <n v="1803973.38"/>
  </r>
  <r>
    <s v="2026"/>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en blanco)"/>
    <n v="4480000"/>
    <n v="3928923.2600000002"/>
  </r>
  <r>
    <s v="2026"/>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en blanco)"/>
    <n v="50187953"/>
    <n v="19784311.5"/>
  </r>
  <r>
    <s v="2026"/>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en blanco)"/>
    <n v="28949005"/>
    <n v="4267413.1000000006"/>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en blanco)"/>
    <n v="44165981"/>
    <n v="12708256.24"/>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en blanco)"/>
    <n v="2719631"/>
    <n v="835352.77"/>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en blanco)"/>
    <n v="3354000"/>
    <n v="1083043.5900000001"/>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99 - MULTIPROVINCIAL"/>
    <s v="(en blanco)"/>
    <n v="162000"/>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en blanco)"/>
    <n v="2806386"/>
    <n v="975540.31"/>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99 - MULTIPROVINCIAL"/>
    <s v="(en blanco)"/>
    <n v="8000000"/>
    <n v="800000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en blanco)"/>
    <n v="1811534"/>
    <n v="402940.73"/>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en blanco)"/>
    <n v="51939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en blanco)"/>
    <n v="5079600"/>
    <n v="1676841.62"/>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en blanco)"/>
    <n v="1075000"/>
    <n v="271360.92"/>
  </r>
  <r>
    <s v="2026"/>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en blanco)"/>
    <n v="93133800"/>
    <n v="29310400"/>
  </r>
  <r>
    <s v="2026"/>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en blanco)"/>
    <n v="4632000"/>
    <n v="1540822"/>
  </r>
  <r>
    <s v="2026"/>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en blanco)"/>
    <n v="134304"/>
    <n v="44766"/>
  </r>
  <r>
    <s v="2026"/>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en blanco)"/>
    <n v="2868000"/>
    <n v="926249.16999999993"/>
  </r>
  <r>
    <s v="2026"/>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99 - MULTIPROVINCIAL"/>
    <s v="(en blanco)"/>
    <n v="0"/>
    <n v="29500"/>
  </r>
  <r>
    <s v="2026"/>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en blanco)"/>
    <n v="3600000"/>
    <n v="1199600"/>
  </r>
  <r>
    <s v="2026"/>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en blanco)"/>
    <n v="1032000"/>
    <n v="138412.11000000002"/>
  </r>
  <r>
    <s v="2026"/>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en blanco)"/>
    <n v="721200"/>
    <n v="592692.53"/>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en blanco)"/>
    <n v="100000"/>
    <n v="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600000"/>
    <n v="1468650.78"/>
  </r>
  <r>
    <s v="2026"/>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99 - MULTIPROVINCIAL"/>
    <s v="(en blanco)"/>
    <n v="360000"/>
    <n v="364620"/>
  </r>
  <r>
    <s v="2026"/>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99 - MULTIPROVINCIAL"/>
    <s v="(en blanco)"/>
    <n v="600000"/>
    <n v="47642.5"/>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en blanco)"/>
    <n v="9600000"/>
    <n v="399336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99 - MULTIPROVINCIAL"/>
    <s v="(en blanco)"/>
    <n v="0"/>
    <n v="309719.88"/>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en blanco)"/>
    <n v="40000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99 - MULTIPROVINCIAL"/>
    <s v="(en blanco)"/>
    <n v="4200000"/>
    <n v="59826"/>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en blanco)"/>
    <n v="143994"/>
    <n v="9676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99 - MULTIPROVINCIAL"/>
    <s v="(en blanco)"/>
    <n v="2160000"/>
    <n v="133860.5"/>
  </r>
  <r>
    <s v="2026"/>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99 - MULTIPROVINCIAL"/>
    <s v="(en blanco)"/>
    <n v="600000"/>
    <n v="0"/>
  </r>
  <r>
    <s v="2026"/>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99 - MULTIPROVINCIAL"/>
    <s v="(en blanco)"/>
    <n v="360000"/>
    <n v="1298"/>
  </r>
  <r>
    <s v="2026"/>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99 - MULTIPROVINCIAL"/>
    <s v="(en blanco)"/>
    <n v="780000"/>
    <n v="141653.55000000002"/>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en blanco)"/>
    <n v="10620000"/>
    <n v="320000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99 - MULTIPROVINCIAL"/>
    <s v="(en blanco)"/>
    <n v="840000"/>
    <n v="101187.81"/>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en blanco)"/>
    <n v="350000"/>
    <n v="121079.8"/>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99 - MULTIPROVINCIAL"/>
    <s v="(en blanco)"/>
    <n v="8940000"/>
    <n v="1008665.36"/>
  </r>
  <r>
    <s v="2026"/>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en blanco)"/>
    <n v="31994356"/>
    <n v="9013600"/>
  </r>
  <r>
    <s v="2026"/>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en blanco)"/>
    <n v="312058"/>
    <n v="106266.12000000001"/>
  </r>
  <r>
    <s v="2026"/>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en blanco)"/>
    <n v="1495904"/>
    <n v="435534.30000000005"/>
  </r>
  <r>
    <s v="2026"/>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en blanco)"/>
    <n v="150000"/>
    <n v="0"/>
  </r>
  <r>
    <s v="2026"/>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en blanco)"/>
    <n v="120000"/>
    <n v="0"/>
  </r>
  <r>
    <s v="2026"/>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en blanco)"/>
    <n v="2091121"/>
    <n v="2051000.0999999996"/>
  </r>
  <r>
    <s v="2026"/>
    <x v="0"/>
    <x v="0"/>
    <x v="0"/>
    <x v="0"/>
    <s v="2 - Poder Ejecutivo"/>
    <s v="0203 - MINISTERIO DE DEFENSA"/>
    <s v="0017 - SERVICIO MILITAR VOLUNTARIO"/>
    <s v="1 - SERVICIOS  GENERALES"/>
    <s v="1.3 - Defensa nacional"/>
    <s v="1.3.01 - Defensa militar"/>
    <s v="2.2 - CONTRATACIÓN DE SERVICIOS"/>
    <s v="2.2.6 - SEGUROS"/>
    <s v="N"/>
    <s v="00 - N/A"/>
    <s v="10 - FONDO GENERAL"/>
    <s v="99 - MULTIPROVINCIAL"/>
    <s v="(en blanco)"/>
    <n v="340585"/>
    <n v="97485"/>
  </r>
  <r>
    <s v="2026"/>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en blanco)"/>
    <n v="310894"/>
    <n v="0"/>
  </r>
  <r>
    <s v="2026"/>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en blanco)"/>
    <n v="4140034"/>
    <n v="168040.8"/>
  </r>
  <r>
    <s v="2026"/>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99 - MULTIPROVINCIAL"/>
    <s v="(en blanco)"/>
    <n v="430000"/>
    <n v="0"/>
  </r>
  <r>
    <s v="2026"/>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en blanco)"/>
    <n v="6106824"/>
    <n v="1802880"/>
  </r>
  <r>
    <s v="2026"/>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en blanco)"/>
    <n v="2982596"/>
    <n v="188800"/>
  </r>
  <r>
    <s v="2026"/>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en blanco)"/>
    <n v="332600"/>
    <n v="55814"/>
  </r>
  <r>
    <s v="2026"/>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en blanco)"/>
    <n v="1200000"/>
    <n v="500000"/>
  </r>
  <r>
    <s v="2026"/>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en blanco)"/>
    <n v="26586"/>
    <n v="9390.44"/>
  </r>
  <r>
    <s v="2026"/>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en blanco)"/>
    <n v="4400000"/>
    <n v="1200000"/>
  </r>
  <r>
    <s v="2026"/>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en blanco)"/>
    <n v="1906730"/>
    <n v="81813.600000000006"/>
  </r>
  <r>
    <s v="2026"/>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en blanco)"/>
    <n v="39579800"/>
    <n v="11958600"/>
  </r>
  <r>
    <s v="2026"/>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en blanco)"/>
    <n v="490320"/>
    <n v="155003.93999999997"/>
  </r>
  <r>
    <s v="2026"/>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en blanco)"/>
    <n v="3194000"/>
    <n v="1000139.8700000001"/>
  </r>
  <r>
    <s v="2026"/>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en blanco)"/>
    <n v="4135200"/>
    <n v="1373200"/>
  </r>
  <r>
    <s v="2026"/>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en blanco)"/>
    <n v="2165979"/>
    <n v="1627260"/>
  </r>
  <r>
    <s v="2026"/>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en blanco)"/>
    <n v="648000"/>
    <n v="526503.64"/>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en blanco)"/>
    <n v="52923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2 - CONTRATACIÓN DE SERVICIOS"/>
    <s v="2.2.9 - OTRAS CONTRATACIONES DE SERVICIOS"/>
    <s v="N"/>
    <s v="00 - N/A"/>
    <s v="10 - FONDO GENERAL"/>
    <s v="99 - MULTIPROVINCIAL"/>
    <s v="(en blanco)"/>
    <n v="0"/>
    <n v="0"/>
  </r>
  <r>
    <s v="2026"/>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en blanco)"/>
    <n v="4412000"/>
    <n v="1607955.52"/>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en blanco)"/>
    <n v="2799730"/>
    <n v="951914.26"/>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99 - MULTIPROVINCIAL"/>
    <s v="(en blanco)"/>
    <n v="0"/>
    <n v="0"/>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99 - MULTIPROVINCIAL"/>
    <s v="(en blanco)"/>
    <n v="90000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99 - MULTIPROVINCIAL"/>
    <s v="(en blanco)"/>
    <n v="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en blanco)"/>
    <n v="1600000"/>
    <n v="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en blanco)"/>
    <n v="4872000"/>
    <n v="162400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99 - MULTIPROVINCIAL"/>
    <s v="(en blanco)"/>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en blanco)"/>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99 - MULTIPROVINCIAL"/>
    <s v="(en blanco)"/>
    <n v="6900000"/>
    <n v="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en blanco)"/>
    <n v="312027098"/>
    <n v="93218563.510000005"/>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en blanco)"/>
    <n v="6226825"/>
    <n v="74475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en blanco)"/>
    <n v="6875063"/>
    <n v="1611451.6499999997"/>
  </r>
  <r>
    <s v="2026"/>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en blanco)"/>
    <n v="7800000"/>
    <n v="2762166.28"/>
  </r>
  <r>
    <s v="2026"/>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en blanco)"/>
    <n v="400000"/>
    <n v="162252.29"/>
  </r>
  <r>
    <s v="2026"/>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99 - MULTIPROVINCIAL"/>
    <s v="(en blanco)"/>
    <n v="2400000"/>
    <n v="596700"/>
  </r>
  <r>
    <s v="2026"/>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en blanco)"/>
    <n v="640000"/>
    <n v="145720.56"/>
  </r>
  <r>
    <s v="2026"/>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en blanco)"/>
    <n v="3657719"/>
    <n v="651585"/>
  </r>
  <r>
    <s v="2026"/>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en blanco)"/>
    <n v="1000000"/>
    <n v="1206542.2999999998"/>
  </r>
  <r>
    <s v="2026"/>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en blanco)"/>
    <n v="1100000"/>
    <n v="729670.60000000009"/>
  </r>
  <r>
    <s v="2026"/>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en blanco)"/>
    <n v="700000"/>
    <n v="229993.8"/>
  </r>
  <r>
    <s v="2026"/>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en blanco)"/>
    <n v="48722760"/>
    <n v="20452716.359999999"/>
  </r>
  <r>
    <s v="2026"/>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en blanco)"/>
    <n v="3300000"/>
    <n v="7245589.4000000004"/>
  </r>
  <r>
    <s v="2026"/>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en blanco)"/>
    <n v="780000"/>
    <n v="143960"/>
  </r>
  <r>
    <s v="2026"/>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en blanco)"/>
    <n v="300000"/>
    <n v="20855"/>
  </r>
  <r>
    <s v="2026"/>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en blanco)"/>
    <n v="450000"/>
    <n v="29232.61"/>
  </r>
  <r>
    <s v="2026"/>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en blanco)"/>
    <n v="1370000"/>
    <n v="352859.24"/>
  </r>
  <r>
    <s v="2026"/>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en blanco)"/>
    <n v="15980000"/>
    <n v="3969030.6399999997"/>
  </r>
  <r>
    <s v="2026"/>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en blanco)"/>
    <n v="2595000"/>
    <n v="1691333.3999999997"/>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en blanco)"/>
    <n v="3984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en blanco)"/>
    <n v="957959473"/>
    <n v="292477184"/>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en blanco)"/>
    <n v="86348440"/>
    <n v="2459292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en blanco)"/>
    <n v="27792954"/>
    <n v="7971697.5800000001"/>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en blanco)"/>
    <n v="29700000"/>
    <n v="8650459.3399999999"/>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en blanco)"/>
    <n v="7442072"/>
    <n v="2006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en blanco)"/>
    <n v="16000000"/>
    <n v="3445225"/>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en blanco)"/>
    <n v="10000000"/>
    <n v="45795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en blanco)"/>
    <n v="20144725"/>
    <n v="2185769.970000000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99 - MULTIPROVINCIAL"/>
    <s v="(en blanco)"/>
    <n v="1529208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en blanco)"/>
    <n v="6000000"/>
    <n v="9906043.4499999993"/>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2869896"/>
    <n v="3164740.7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en blanco)"/>
    <n v="13620000"/>
    <n v="320065.60000000009"/>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en blanco)"/>
    <n v="1030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en blanco)"/>
    <n v="124700000"/>
    <n v="28420142.719999999"/>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en blanco)"/>
    <n v="86341349"/>
    <n v="32054963.699999999"/>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en blanco)"/>
    <n v="11766597"/>
    <n v="2837840.530000000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en blanco)"/>
    <n v="12000000"/>
    <n v="2005250.8199999998"/>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en blanco)"/>
    <n v="11250000"/>
    <n v="1837287.3299999998"/>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en blanco)"/>
    <n v="10730000"/>
    <n v="339126.1600000000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en blanco)"/>
    <n v="84480000"/>
    <n v="17445609.719999999"/>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en blanco)"/>
    <n v="190369064"/>
    <n v="36525563.109999985"/>
  </r>
  <r>
    <s v="2026"/>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en blanco)"/>
    <n v="9685000"/>
    <n v="2980000"/>
  </r>
  <r>
    <s v="2026"/>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en blanco)"/>
    <n v="17400000"/>
    <n v="4523600"/>
  </r>
  <r>
    <s v="2026"/>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en blanco)"/>
    <n v="846012"/>
    <n v="219993.3"/>
  </r>
  <r>
    <s v="2026"/>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en blanco)"/>
    <n v="2400000"/>
    <n v="495162"/>
  </r>
  <r>
    <s v="2026"/>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en blanco)"/>
    <n v="3600000"/>
    <n v="1448000"/>
  </r>
  <r>
    <s v="2026"/>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en blanco)"/>
    <n v="975111"/>
    <n v="277205.59999999998"/>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99 - MULTIPROVINCIAL"/>
    <s v="(en blanco)"/>
    <n v="96532720"/>
    <n v="2833940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99 - MULTIPROVINCIAL"/>
    <s v="(en blanco)"/>
    <n v="80000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99 - MULTIPROVINCIAL"/>
    <s v="(en blanco)"/>
    <n v="3400000"/>
    <n v="841254.56"/>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99 - MULTIPROVINCIAL"/>
    <s v="(en blanco)"/>
    <n v="550000"/>
    <n v="151122.08000000002"/>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99 - MULTIPROVINCIAL"/>
    <s v="(en blanco)"/>
    <n v="200000"/>
    <n v="11675"/>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99 - MULTIPROVINCIAL"/>
    <s v="(en blanco)"/>
    <n v="1132040"/>
    <n v="167407.7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99 - MULTIPROVINCIAL"/>
    <s v="(en blanco)"/>
    <n v="10000000"/>
    <n v="741843.9"/>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99 - MULTIPROVINCIAL"/>
    <s v="(en blanco)"/>
    <n v="615060"/>
    <n v="20904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99 - MULTIPROVINCIAL"/>
    <s v="(en blanco)"/>
    <n v="500000"/>
    <n v="150000.01"/>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9982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99 - MULTIPROVINCIAL"/>
    <s v="(en blanco)"/>
    <n v="3100000"/>
    <n v="265730.0999999999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99 - MULTIPROVINCIAL"/>
    <s v="(en blanco)"/>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99 - MULTIPROVINCIAL"/>
    <s v="(en blanco)"/>
    <n v="1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99 - MULTIPROVINCIAL"/>
    <s v="(en blanco)"/>
    <n v="10000000"/>
    <n v="25547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99 - MULTIPROVINCIAL"/>
    <s v="(en blanco)"/>
    <n v="7358000"/>
    <n v="299962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99 - MULTIPROVINCIAL"/>
    <s v="(en blanco)"/>
    <n v="1500000"/>
    <n v="42490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99 - MULTIPROVINCIAL"/>
    <s v="(en blanco)"/>
    <n v="400000"/>
    <n v="35105"/>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99 - MULTIPROVINCIAL"/>
    <s v="(en blanco)"/>
    <n v="1042266"/>
    <n v="392609.6"/>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99 - MULTIPROVINCIAL"/>
    <s v="(en blanco)"/>
    <n v="0"/>
    <n v="245400.2"/>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99 - MULTIPROVINCIAL"/>
    <s v="(en blanco)"/>
    <n v="0"/>
    <n v="16673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99 - MULTIPROVINCIAL"/>
    <s v="(en blanco)"/>
    <n v="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99 - MULTIPROVINCIAL"/>
    <s v="(en blanco)"/>
    <n v="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99 - MULTIPROVINCIAL"/>
    <s v="(en blanco)"/>
    <n v="6100000"/>
    <n v="2252791.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99 - MULTIPROVINCIAL"/>
    <s v="(en blanco)"/>
    <n v="0"/>
    <n v="35185.040000000001"/>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99 - MULTIPROVINCIAL"/>
    <s v="(en blanco)"/>
    <n v="400000"/>
    <n v="205544.2"/>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99 - MULTIPROVINCIAL"/>
    <s v="(en blanco)"/>
    <n v="0"/>
    <n v="227038.2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116559000"/>
    <n v="36000832"/>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3000000"/>
    <n v="989422.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2478000"/>
    <n v="653252"/>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6759600"/>
    <n v="1817841.73"/>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470000"/>
    <n v="140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en blanco)"/>
    <n v="5200000"/>
    <n v="1942748.3"/>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1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460204"/>
    <n v="20749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2552480"/>
    <n v="870099.31"/>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3020"/>
    <n v="911342.32"/>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83753"/>
    <n v="136877"/>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en blanco)"/>
    <n v="2583885"/>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11970223"/>
    <n v="483049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2500000"/>
    <n v="201603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1450000"/>
    <n v="72122.84"/>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en blanco)"/>
    <n v="13092"/>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en blanco)"/>
    <n v="300000"/>
    <n v="141316.79999999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7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2913563"/>
    <n v="5140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6166874"/>
    <n v="3188291.12"/>
  </r>
  <r>
    <s v="2026"/>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99 - MULTIPROVINCIAL"/>
    <s v="(en blanco)"/>
    <n v="365103600"/>
    <n v="131886800"/>
  </r>
  <r>
    <s v="2026"/>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99 - MULTIPROVINCIAL"/>
    <s v="(en blanco)"/>
    <n v="404552000"/>
    <n v="117656000"/>
  </r>
  <r>
    <s v="2026"/>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99 - MULTIPROVINCIAL"/>
    <s v="(en blanco)"/>
    <n v="3127850"/>
    <n v="1032254.2200000001"/>
  </r>
  <r>
    <s v="2026"/>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99 - MULTIPROVINCIAL"/>
    <s v="(en blanco)"/>
    <n v="13973000"/>
    <n v="6096812.2400000002"/>
  </r>
  <r>
    <s v="2026"/>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99 - MULTIPROVINCIAL"/>
    <s v="(en blanco)"/>
    <n v="450000"/>
    <n v="169796.1"/>
  </r>
  <r>
    <s v="2026"/>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99 - MULTIPROVINCIAL"/>
    <s v="(en blanco)"/>
    <n v="30412000"/>
    <n v="10554600"/>
  </r>
  <r>
    <s v="2026"/>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99 - MULTIPROVINCIAL"/>
    <s v="(en blanco)"/>
    <n v="2988468"/>
    <n v="734078.00999999989"/>
  </r>
  <r>
    <s v="2026"/>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99 - MULTIPROVINCIAL"/>
    <s v="(en blanco)"/>
    <n v="8438594"/>
    <n v="0"/>
  </r>
  <r>
    <s v="2026"/>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99 - MULTIPROVINCIAL"/>
    <s v="(en blanco)"/>
    <n v="9914925"/>
    <n v="892374.99"/>
  </r>
  <r>
    <s v="2026"/>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99 - MULTIPROVINCIAL"/>
    <s v="(en blanco)"/>
    <n v="8000000"/>
    <n v="2102189.2799999998"/>
  </r>
  <r>
    <s v="2026"/>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99 - MULTIPROVINCIAL"/>
    <s v="(en blanco)"/>
    <n v="100000000"/>
    <n v="0"/>
  </r>
  <r>
    <s v="2026"/>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99 - MULTIPROVINCIAL"/>
    <s v="(en blanco)"/>
    <n v="19054000"/>
    <n v="7498376.8300000001"/>
  </r>
  <r>
    <s v="2026"/>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99 - MULTIPROVINCIAL"/>
    <s v="(en blanco)"/>
    <n v="1750000"/>
    <n v="0"/>
  </r>
  <r>
    <s v="2026"/>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99 - MULTIPROVINCIAL"/>
    <s v="(en blanco)"/>
    <n v="2525000"/>
    <n v="0"/>
  </r>
  <r>
    <s v="2026"/>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99 - MULTIPROVINCIAL"/>
    <s v="(en blanco)"/>
    <n v="730000"/>
    <n v="186600"/>
  </r>
  <r>
    <s v="2026"/>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99 - MULTIPROVINCIAL"/>
    <s v="(en blanco)"/>
    <n v="3415000"/>
    <n v="0"/>
  </r>
  <r>
    <s v="2026"/>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99 - MULTIPROVINCIAL"/>
    <s v="(en blanco)"/>
    <n v="2975000"/>
    <n v="0"/>
  </r>
  <r>
    <s v="2026"/>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99 - MULTIPROVINCIAL"/>
    <s v="(en blanco)"/>
    <n v="66520944"/>
    <n v="17315339.039999999"/>
  </r>
  <r>
    <s v="2026"/>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99 - MULTIPROVINCIAL"/>
    <s v="(en blanco)"/>
    <n v="17190300"/>
    <n v="30208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01 - DISTRITO NACIONAL"/>
    <s v="(en blanco)"/>
    <n v="2730000"/>
    <n v="84000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en blanco)"/>
    <n v="377613"/>
    <n v="126075.12"/>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en blanco)"/>
    <n v="830221728"/>
    <n v="216425676.04999998"/>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en blanco)"/>
    <n v="251049800"/>
    <n v="100353149.36000001"/>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en blanco)"/>
    <n v="1098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109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107754327"/>
    <n v="32060023.669999994"/>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en blanco)"/>
    <n v="79536420"/>
    <n v="17546976.030000001"/>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94320000"/>
    <n v="7970454.129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en blanco)"/>
    <n v="59910000"/>
    <n v="1794558.46"/>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en blanco)"/>
    <n v="50000000"/>
    <n v="20143051.690000001"/>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en blanco)"/>
    <n v="104224050"/>
    <n v="64690312.100000001"/>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en blanco)"/>
    <n v="34350000"/>
    <n v="2262313.36"/>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1100000"/>
    <n v="4201180.25"/>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599990000"/>
    <n v="40725292.190000005"/>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en blanco)"/>
    <n v="40500000"/>
    <n v="7124019.9000000004"/>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en blanco)"/>
    <n v="1250000"/>
    <n v="2879116.65"/>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en blanco)"/>
    <n v="13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en blanco)"/>
    <n v="5524275"/>
    <n v="414013.62"/>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en blanco)"/>
    <n v="50000"/>
    <n v="7552"/>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en blanco)"/>
    <n v="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en blanco)"/>
    <n v="950000"/>
    <n v="132104.64000000001"/>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103595911"/>
    <n v="31950439.280000001"/>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en blanco)"/>
    <n v="37154673"/>
    <n v="3126164.0900000008"/>
  </r>
  <r>
    <s v="2026"/>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01 - DISTRITO NACIONAL"/>
    <s v="(en blanco)"/>
    <n v="0"/>
    <n v="206468.5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en blanco)"/>
    <n v="2666389759"/>
    <n v="670331904.32000005"/>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en blanco)"/>
    <n v="1715231621"/>
    <n v="562262742.35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en blanco)"/>
    <n v="2370000"/>
    <n v="312346.24000000005"/>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en blanco)"/>
    <n v="280758620"/>
    <n v="98335173.820000008"/>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en blanco)"/>
    <n v="1049193700"/>
    <n v="364201914.20999992"/>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99 - MULTIPROVINCIAL"/>
    <s v="(en blanco)"/>
    <n v="15307300"/>
    <n v="5227257.5600000005"/>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en blanco)"/>
    <n v="1702209954"/>
    <n v="599036892.009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en blanco)"/>
    <n v="542489012"/>
    <n v="127229913.179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99 - MULTIPROVINCIAL"/>
    <s v="(en blanco)"/>
    <n v="21909411"/>
    <n v="3211936.6800000006"/>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99 - MULTIPROVINCIAL"/>
    <s v="(en blanco)"/>
    <n v="5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en blanco)"/>
    <n v="1306854062"/>
    <n v="433146938.93000007"/>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99 - MULTIPROVINCIAL"/>
    <s v="(en blanco)"/>
    <n v="190252169"/>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en blanco)"/>
    <n v="575851405"/>
    <n v="170542756.30000001"/>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en blanco)"/>
    <n v="142108197"/>
    <n v="16709011.459999999"/>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10 - FONDO GENERAL"/>
    <s v="99 - MULTIPROVINCIAL"/>
    <s v="(en blanco)"/>
    <n v="468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10000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81250968"/>
    <n v="25883807.94999999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en blanco)"/>
    <n v="115058882"/>
    <n v="26391899.70000001"/>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66099738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en blanco)"/>
    <n v="171700000"/>
    <n v="2517942.5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10 - FONDO GENERAL"/>
    <s v="99 - MULTIPROVINCIAL"/>
    <s v="(en blanco)"/>
    <n v="18128670"/>
    <n v="1830874.8800000001"/>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en blanco)"/>
    <n v="150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en blanco)"/>
    <n v="5500000"/>
    <n v="787454.4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en blanco)"/>
    <n v="141600000"/>
    <n v="38224028.92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en blanco)"/>
    <n v="16450000"/>
    <n v="1588307.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99 - MULTIPROVINCIAL"/>
    <s v="(en blanco)"/>
    <n v="59464610"/>
    <n v="7682784.319999999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en blanco)"/>
    <n v="22785390"/>
    <n v="1909982.450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en blanco)"/>
    <n v="23050000"/>
    <n v="4178263.9499999997"/>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en blanco)"/>
    <n v="48160000"/>
    <n v="2468585.0099999998"/>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en blanco)"/>
    <n v="90500000"/>
    <n v="24547603.390000001"/>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en blanco)"/>
    <n v="5600000"/>
    <n v="140195"/>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en blanco)"/>
    <n v="68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en blanco)"/>
    <n v="2250000"/>
    <n v="1216816"/>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en blanco)"/>
    <n v="1315000"/>
    <n v="94659.43"/>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en blanco)"/>
    <n v="620000"/>
    <n v="10336.799999999999"/>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14000000"/>
    <n v="420000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en blanco)"/>
    <n v="2355000"/>
    <n v="414379.42000000004"/>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en blanco)"/>
    <n v="43450000"/>
    <n v="9040723.1500000004"/>
  </r>
  <r>
    <s v="2026"/>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en blanco)"/>
    <n v="100340142"/>
    <n v="27377890.219999999"/>
  </r>
  <r>
    <s v="2026"/>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en blanco)"/>
    <n v="17385200"/>
    <n v="6873202.8499999996"/>
  </r>
  <r>
    <s v="2026"/>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en blanco)"/>
    <n v="468000"/>
    <n v="128771.04000000001"/>
  </r>
  <r>
    <s v="2026"/>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en blanco)"/>
    <n v="700000"/>
    <n v="0"/>
  </r>
  <r>
    <s v="2026"/>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en blanco)"/>
    <n v="14974708"/>
    <n v="4103608.0999999992"/>
  </r>
  <r>
    <s v="2026"/>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en blanco)"/>
    <n v="9310000"/>
    <n v="2575601.17"/>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en blanco)"/>
    <n v="1200760"/>
    <n v="31685.06"/>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en blanco)"/>
    <n v="400000"/>
    <n v="312378"/>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en blanco)"/>
    <n v="223071"/>
    <n v="16000"/>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en blanco)"/>
    <n v="3144777"/>
    <n v="441147.9"/>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en blanco)"/>
    <n v="500000"/>
    <n v="287998.52"/>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en blanco)"/>
    <n v="1006640"/>
    <n v="197780.34999999998"/>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en blanco)"/>
    <n v="5960000"/>
    <n v="1612923.86"/>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en blanco)"/>
    <n v="1629477"/>
    <n v="564151.96"/>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en blanco)"/>
    <n v="621000"/>
    <n v="130378.83"/>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en blanco)"/>
    <n v="350000"/>
    <n v="0"/>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en blanco)"/>
    <n v="825000"/>
    <n v="99562.5"/>
  </r>
  <r>
    <s v="2026"/>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en blanco)"/>
    <n v="20000"/>
    <n v="0"/>
  </r>
  <r>
    <s v="2026"/>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en blanco)"/>
    <n v="210477"/>
    <n v="26904"/>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en blanco)"/>
    <n v="271506"/>
    <n v="0"/>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en blanco)"/>
    <n v="8931000"/>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en blanco)"/>
    <n v="2410154"/>
    <n v="511965.68000000005"/>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20 - FONDOS CON DESTINO ESPECÍFICO"/>
    <s v="01 - DISTRITO NACIONAL"/>
    <s v="(en blanco)"/>
    <n v="0"/>
    <n v="169309.93"/>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en blanco)"/>
    <n v="30782400"/>
    <n v="9446976.4700000007"/>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en blanco)"/>
    <n v="6384800"/>
    <n v="157300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4100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4203048"/>
    <n v="1375959.6"/>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en blanco)"/>
    <n v="1260000"/>
    <n v="522495.54"/>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en blanco)"/>
    <n v="2000000"/>
    <n v="93070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en blanco)"/>
    <n v="600000"/>
    <n v="24645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en blanco)"/>
    <n v="12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en blanco)"/>
    <n v="38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en blanco)"/>
    <n v="100000"/>
    <n v="3009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99 - MULTIPROVINCI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en blanco)"/>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en blanco)"/>
    <n v="52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480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en blanco)"/>
    <n v="2335211"/>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en blanco)"/>
    <n v="21530600"/>
    <n v="6568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en blanco)"/>
    <n v="3598000"/>
    <n v="1272583.3400000001"/>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24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2891889"/>
    <n v="996901.8"/>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en blanco)"/>
    <n v="1360000"/>
    <n v="478978.8000000000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12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en blanco)"/>
    <n v="15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en blanco)"/>
    <n v="100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en blanco)"/>
    <n v="4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en blanco)"/>
    <n v="386000"/>
    <n v="55199"/>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750000"/>
    <n v="68191.56"/>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2504499"/>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en blanco)"/>
    <n v="10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en blanco)"/>
    <n v="325000"/>
    <n v="47929.760000000002"/>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en blanco)"/>
    <n v="5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en blanco)"/>
    <n v="300000"/>
    <n v="42686.1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en blanco)"/>
    <n v="1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3349000"/>
    <n v="8085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en blanco)"/>
    <n v="1075000"/>
    <n v="144908.3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10 - FONDO GENERAL"/>
    <s v="99 - MULTIPROVINCIAL"/>
    <s v="(en blanco)"/>
    <n v="1160144898"/>
    <n v="480461720.28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2860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10 - FONDO GENERAL"/>
    <s v="99 - MULTIPROVINCIAL"/>
    <s v="(en blanco)"/>
    <n v="382229127"/>
    <n v="142800065.93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20 - FONDOS CON DESTINO ESPECÍFICO"/>
    <s v="99 - MULTIPROVINCIAL"/>
    <s v="(en blanco)"/>
    <n v="56989200"/>
    <n v="22175368.6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073699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28893608"/>
    <n v="68611886.68999998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en blanco)"/>
    <n v="0"/>
    <n v="430894.1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1 - SERVICIOS BÁSICOS"/>
    <s v="N"/>
    <s v="00 - N/A"/>
    <s v="10 - FONDO GENERAL"/>
    <s v="99 - MULTIPROVINCIAL"/>
    <s v="(en blanco)"/>
    <n v="55400000"/>
    <n v="31788638.75999999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80800"/>
    <n v="61358.77000000000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9792848"/>
    <n v="402811.2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10 - FONDO GENERAL"/>
    <s v="99 - MULTIPROVINCIAL"/>
    <s v="(en blanco)"/>
    <n v="1500000"/>
    <n v="1666316.5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4491000.939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0000"/>
    <n v="1147058.12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120000"/>
    <n v="139322.200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10 - FONDO GENERAL"/>
    <s v="99 - MULTIPROVINCIAL"/>
    <s v="(en blanco)"/>
    <n v="258500155"/>
    <n v="11632712.7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282353006"/>
    <n v="58114260.79000000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10 - FONDO GENERAL"/>
    <s v="99 - MULTIPROVINCIAL"/>
    <s v="(en blanco)"/>
    <n v="39121113"/>
    <n v="12686627.2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30000000"/>
    <n v="272681.6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2624822"/>
    <n v="2317856.5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82882586"/>
    <n v="57870231.06000000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61100008"/>
    <n v="5691038.2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132347445"/>
    <n v="16993172.71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6290265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956000"/>
    <n v="17084142.3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9500000"/>
    <n v="5664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467000"/>
    <n v="71022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7033526"/>
    <n v="293629.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10 - FONDO GENERAL"/>
    <s v="99 - MULTIPROVINCIAL"/>
    <s v="(en blanco)"/>
    <n v="16421500"/>
    <n v="479435.3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9061925"/>
    <n v="469.1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10 - FONDO GENERAL"/>
    <s v="99 - MULTIPROVINCIAL"/>
    <s v="(en blanco)"/>
    <n v="7330000"/>
    <n v="606946.0700000000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166419"/>
    <n v="48213.3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10 - FONDO GENERAL"/>
    <s v="99 - MULTIPROVINCIAL"/>
    <s v="(en blanco)"/>
    <n v="400000"/>
    <n v="6018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358000"/>
    <n v="152360.4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10 - FONDO GENERAL"/>
    <s v="99 - MULTIPROVINCIAL"/>
    <s v="(en blanco)"/>
    <n v="58136258"/>
    <n v="66903.8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3126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345964"/>
    <n v="16261.1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487100"/>
    <n v="1692.1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1346023"/>
    <n v="10950565.4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20655320"/>
    <n v="3465549.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6478107"/>
    <n v="1306575.4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17514205"/>
    <n v="978009.4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15000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0"/>
    <n v="34999.980000000003"/>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10 - FONDO GENERAL"/>
    <s v="99 - MULTIPROVINCIAL"/>
    <s v="(en blanco)"/>
    <n v="0"/>
    <n v="1609600"/>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70 - DONACION EXTERNA"/>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en blanco)"/>
    <n v="183340688"/>
    <n v="54253227.369999997"/>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en blanco)"/>
    <n v="75430122"/>
    <n v="15752733.33"/>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5230527"/>
    <n v="8268453.919999999"/>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en blanco)"/>
    <n v="8500000"/>
    <n v="2925959.38"/>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3280000"/>
    <n v="84301.2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660000"/>
    <n v="185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5 - ALQUILERES Y RENTAS"/>
    <s v="N"/>
    <s v="00 - N/A"/>
    <s v="10 - FONDO GENERAL"/>
    <s v="99 - MULTIPROVINCIAL"/>
    <s v="(en blanco)"/>
    <n v="1533214"/>
    <n v="619766.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71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100000"/>
    <n v="269744.28000000003"/>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50000"/>
    <n v="1475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30000"/>
    <n v="26599.96"/>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643578"/>
    <n v="7198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48780"/>
    <n v="352319.59"/>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10 - FONDO GENERAL"/>
    <s v="99 - MULTIPROVINCIAL"/>
    <s v="(en blanco)"/>
    <n v="626861"/>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99 - MULTIPROVINCIAL"/>
    <s v="(en blanco)"/>
    <n v="1341038"/>
    <n v="426937.92000000004"/>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63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77876"/>
    <n v="22468.379999999997"/>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6000000"/>
    <n v="18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259941"/>
    <n v="709774.93"/>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en blanco)"/>
    <n v="626172868"/>
    <n v="160210370.6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en blanco)"/>
    <n v="350641113"/>
    <n v="28980662.44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2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5635798"/>
    <n v="24322677.66999999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en blanco)"/>
    <n v="20600000"/>
    <n v="5999891.130000000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6068915"/>
    <n v="284651.4000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2506245.6399999997"/>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en blanco)"/>
    <n v="10916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en blanco)"/>
    <n v="10000000"/>
    <n v="3191798.2199999997"/>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en blanco)"/>
    <n v="6000000"/>
    <n v="132368.1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00000"/>
    <n v="29385.15"/>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0"/>
    <n v="81935.9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462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2058005"/>
    <n v="493293.1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100000"/>
    <n v="536805"/>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35701"/>
    <n v="307578.1700000000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62000"/>
    <n v="356055.8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540862"/>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875750"/>
    <n v="1054436.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15000"/>
    <n v="10195.20000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138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02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132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726124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16100"/>
    <n v="46790.5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892335"/>
    <n v="10755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6743030"/>
    <n v="1411052.4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en blanco)"/>
    <n v="321971253"/>
    <n v="89434054.7599999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en blanco)"/>
    <n v="109409983"/>
    <n v="209160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793702"/>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097074"/>
    <n v="13336449.310000002"/>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en blanco)"/>
    <n v="14861689"/>
    <n v="4745879.310000001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202500"/>
    <n v="425497.8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en blanco)"/>
    <n v="1400000"/>
    <n v="287049.5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en blanco)"/>
    <n v="740000"/>
    <n v="185898.7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en blanco)"/>
    <n v="23223871"/>
    <n v="2790228.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en blanco)"/>
    <n v="13808015"/>
    <n v="3570944.4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572200"/>
    <n v="815433.40999999992"/>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351000"/>
    <n v="570602.5600000000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1310472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2824501"/>
    <n v="2586959.770000000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89000"/>
    <n v="471340.4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en blanco)"/>
    <n v="1584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en blanco)"/>
    <n v="1513000"/>
    <n v="102468.0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en blanco)"/>
    <n v="1303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en blanco)"/>
    <n v="260000"/>
    <n v="5994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4600"/>
    <n v="11375.2"/>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947810"/>
    <n v="3705200.280000000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98761"/>
    <n v="1116537.6900000002"/>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0"/>
  </r>
  <r>
    <s v="2026"/>
    <x v="0"/>
    <x v="0"/>
    <x v="0"/>
    <x v="0"/>
    <s v="2 - Poder Ejecutivo"/>
    <s v="0205 - MINISTERIO DE HACIENDA Y ECONOMI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1 - REMUNERACIONES"/>
    <s v="N"/>
    <s v="00 - N/A"/>
    <s v="10 - FONDO GENERAL"/>
    <s v="99 - MULTIPROVINCIAL"/>
    <s v="(en blanco)"/>
    <n v="0"/>
    <n v="81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2 - SOBRESUELDOS"/>
    <s v="N"/>
    <s v="00 - N/A"/>
    <s v="10 - FONDO GENERAL"/>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5 - CONTRIBUCIONES A LA SEGURIDAD SOCIAL"/>
    <s v="N"/>
    <s v="00 - N/A"/>
    <s v="10 - FONDO GENERAL"/>
    <s v="99 - MULTIPROVINCIAL"/>
    <s v="(en blanco)"/>
    <n v="0"/>
    <n v="122624.43"/>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99 - MULTIPROVINCIAL"/>
    <s v="(en blanco)"/>
    <n v="9725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99 - MULTIPROVINCIAL"/>
    <s v="(en blanco)"/>
    <n v="5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2 - TEXTILES Y VESTUARIOS"/>
    <s v="N"/>
    <s v="00 - N/A"/>
    <s v="10 - FONDO GENERAL"/>
    <s v="99 - MULTIPROVINCIAL"/>
    <s v="(en blanco)"/>
    <n v="50000"/>
    <n v="0"/>
  </r>
  <r>
    <s v="2026"/>
    <x v="0"/>
    <x v="0"/>
    <x v="0"/>
    <x v="0"/>
    <s v="2 - Poder Ejecutivo"/>
    <s v="0205 - MINISTERIO DE HACIENDA Y ECONOMIA"/>
    <s v="0004 - DIRECCION GENERAL DE CONTRATACIONES PUBLICAS"/>
    <s v="4 - SERVICIOS SOCIALES"/>
    <s v="4.6 - Equidad de género"/>
    <s v="4.6.01 - Acciones focalizada en mujeres"/>
    <s v="2.2 - CONTRATACIÓN DE SERVICIOS"/>
    <s v="2.2.9 - OTRAS CONTRATACIONES DE SERVICIOS"/>
    <s v="N"/>
    <s v="00 - N/A"/>
    <s v="10 - FONDO GENERAL"/>
    <s v="99 - MULTIPROVINCIAL"/>
    <s v="(en blanco)"/>
    <n v="5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1 - REMUNERACIONES"/>
    <s v="N"/>
    <s v="00 - N/A"/>
    <s v="10 - FONDO GENERAL"/>
    <s v="99 - MULTIPROVINCIAL"/>
    <s v="(en blanco)"/>
    <n v="217893949"/>
    <n v="59078499.499999993"/>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2 - SOBRESUELDOS"/>
    <s v="N"/>
    <s v="00 - N/A"/>
    <s v="10 - FONDO GENERAL"/>
    <s v="99 - MULTIPROVINCIAL"/>
    <s v="(en blanco)"/>
    <n v="83763540"/>
    <n v="14782917.42"/>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00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7242735"/>
    <n v="8930782.9000000004"/>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1 - SERVICIOS BÁSICOS"/>
    <s v="N"/>
    <s v="00 - N/A"/>
    <s v="10 - FONDO GENERAL"/>
    <s v="99 - MULTIPROVINCIAL"/>
    <s v="(en blanco)"/>
    <n v="17501313"/>
    <n v="5053305.500000000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50000"/>
    <n v="121815.7999999999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3 - VIÁTICOS"/>
    <s v="N"/>
    <s v="00 - N/A"/>
    <s v="10 - FONDO GENERAL"/>
    <s v="99 - MULTIPROVINCIAL"/>
    <s v="(en blanco)"/>
    <n v="364519"/>
    <n v="70431.240000000005"/>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4000"/>
    <n v="238499.979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5 - ALQUILERES Y RENTAS"/>
    <s v="N"/>
    <s v="00 - N/A"/>
    <s v="10 - FONDO GENERAL"/>
    <s v="99 - MULTIPROVINCIAL"/>
    <s v="(en blanco)"/>
    <n v="5222360"/>
    <n v="2388853.79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6 - SEGUROS"/>
    <s v="N"/>
    <s v="00 - N/A"/>
    <s v="10 - FONDO GENERAL"/>
    <s v="99 - MULTIPROVINCIAL"/>
    <s v="(en blanco)"/>
    <n v="16848958"/>
    <n v="3362436.31"/>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5941000"/>
    <n v="711936.24"/>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694832"/>
    <n v="699739.9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592741"/>
    <n v="4897005.9300000006"/>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1000"/>
    <n v="443164.67"/>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2 - TEXTILES Y VESTUARIOS"/>
    <s v="N"/>
    <s v="00 - N/A"/>
    <s v="10 - FONDO GENERAL"/>
    <s v="99 - MULTIPROVINCIAL"/>
    <s v="(en blanco)"/>
    <n v="1250000"/>
    <n v="7327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1901000"/>
    <n v="303494.3499999999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250000"/>
    <n v="30877.1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297"/>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10000"/>
    <n v="1896294.3499999999"/>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500000"/>
    <n v="1550425.220000000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332121508"/>
    <n v="97466413.31999999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129584812"/>
    <n v="26468583.3299999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8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4973096"/>
    <n v="14906342.79000000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1545428"/>
    <n v="2951078.5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798436"/>
    <n v="19845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638000"/>
    <n v="353110.0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606000"/>
    <n v="166791.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3050000"/>
    <n v="776685.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5477110"/>
    <n v="438148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181882"/>
    <n v="867693.5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24696"/>
    <n v="115249.5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1580916"/>
    <n v="2918770.9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966970"/>
    <n v="492830.98000000004"/>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315000"/>
    <n v="5863.8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1359104"/>
    <n v="272777.86000000004"/>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11655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31500"/>
    <n v="1491.5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8234914"/>
    <n v="1977831.659999999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388138"/>
    <n v="821827.9299999999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99 - MULTIPROVINCIAL"/>
    <s v="(en blanco)"/>
    <n v="390948664"/>
    <n v="109564119.6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2 - SOBRESUELDOS"/>
    <s v="N"/>
    <s v="00 - N/A"/>
    <s v="10 - FONDO GENERAL"/>
    <s v="99 - MULTIPROVINCIAL"/>
    <s v="(en blanco)"/>
    <n v="169355531"/>
    <n v="32342328.10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11724"/>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52984081"/>
    <n v="16347972.58999999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99 - MULTIPROVINCIAL"/>
    <s v="(en blanco)"/>
    <n v="13660000"/>
    <n v="3390329.2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7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3 - VIÁTICOS"/>
    <s v="N"/>
    <s v="00 - N/A"/>
    <s v="10 - FONDO GENERAL"/>
    <s v="99 - MULTIPROVINCIAL"/>
    <s v="(en blanco)"/>
    <n v="650000"/>
    <n v="276250.4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99 - MULTIPROVINCIAL"/>
    <s v="(en blanco)"/>
    <n v="500000"/>
    <n v="7214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99 - MULTIPROVINCIAL"/>
    <s v="(en blanco)"/>
    <n v="7171000"/>
    <n v="1013390.1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6 - SEGUROS"/>
    <s v="N"/>
    <s v="00 - N/A"/>
    <s v="10 - FONDO GENERAL"/>
    <s v="99 - MULTIPROVINCIAL"/>
    <s v="(en blanco)"/>
    <n v="17925596"/>
    <n v="5813377.509999999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350000"/>
    <n v="626135.29"/>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0870000"/>
    <n v="2926974.7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2250000"/>
    <n v="4333372.4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50000"/>
    <n v="247899.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99 - MULTIPROVINCIAL"/>
    <s v="(en blanco)"/>
    <n v="1250000"/>
    <n v="129765.8400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3511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99 - MULTIPROVINCIAL"/>
    <s v="(en blanco)"/>
    <n v="400000"/>
    <n v="75590.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5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3265000"/>
    <n v="3316494.5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7265000"/>
    <n v="156592.32999999999"/>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99 - MULTIPROVINCIAL"/>
    <s v="(en blanco)"/>
    <n v="52508676"/>
    <n v="15888931.8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99 - MULTIPROVINCIAL"/>
    <s v="(en blanco)"/>
    <n v="25297334"/>
    <n v="5812666.6600000001"/>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6861168"/>
    <n v="2341378.5499999998"/>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99 - MULTIPROVINCIAL"/>
    <s v="(en blanco)"/>
    <n v="1400000"/>
    <n v="12545.19"/>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37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3 - VIÁTICOS"/>
    <s v="N"/>
    <s v="00 - N/A"/>
    <s v="10 - FONDO GENERAL"/>
    <s v="99 - MULTIPROVINCIAL"/>
    <s v="(en blanco)"/>
    <n v="2400000"/>
    <n v="450535.2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220253.78"/>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99 - MULTIPROVINCIAL"/>
    <s v="(en blanco)"/>
    <n v="42202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6 - SEGUROS"/>
    <s v="N"/>
    <s v="00 - N/A"/>
    <s v="10 - FONDO GENERAL"/>
    <s v="99 - MULTIPROVINCIAL"/>
    <s v="(en blanco)"/>
    <n v="1000000"/>
    <n v="78530.88000000000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27548"/>
    <n v="198412.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585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686310"/>
    <n v="612406.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99 - MULTIPROVINCIAL"/>
    <s v="(en blanco)"/>
    <n v="4955666"/>
    <n v="5369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99 - MULTIPROVINCIAL"/>
    <s v="(en blanco)"/>
    <n v="5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74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3252280"/>
    <n v="934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926239"/>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375614729"/>
    <n v="105956493.2399999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156577296"/>
    <n v="35042375.06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8653337"/>
    <n v="16090027.84"/>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4418643"/>
    <n v="4592179.239999999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99 - MULTIPROVINCIAL"/>
    <s v="(en blanco)"/>
    <n v="1160000"/>
    <n v="359830.2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686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8212800"/>
    <n v="13512334.21999999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99 - MULTIPROVINCIAL"/>
    <s v="(en blanco)"/>
    <n v="8440000"/>
    <n v="2276234.2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91000"/>
    <n v="4570794.07"/>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553811"/>
    <n v="2572583.3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269686"/>
    <n v="4377982.66"/>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00000"/>
    <n v="124155.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663752"/>
    <n v="4012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15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49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1748834"/>
    <n v="39272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25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10 - FONDO GENERAL"/>
    <s v="99 - MULTIPROVINCIAL"/>
    <s v="(en blanco)"/>
    <n v="400631784"/>
    <n v="103978987.1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10 - FONDO GENERAL"/>
    <s v="99 - MULTIPROVINCIAL"/>
    <s v="(en blanco)"/>
    <n v="64475198"/>
    <n v="1448987.4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14526"/>
    <n v="15615075.90000000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10 - FONDO GENERAL"/>
    <s v="99 - MULTIPROVINCIAL"/>
    <s v="(en blanco)"/>
    <n v="19178229"/>
    <n v="5522380.489999999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660000"/>
    <n v="3186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10 - FONDO GENERAL"/>
    <s v="99 - MULTIPROVINCIAL"/>
    <s v="(en blanco)"/>
    <n v="49078685"/>
    <n v="2450144.5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474533"/>
    <n v="8166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5 - ALQUILERES Y RENTAS"/>
    <s v="N"/>
    <s v="00 - N/A"/>
    <s v="10 - FONDO GENERAL"/>
    <s v="99 - MULTIPROVINCIAL"/>
    <s v="(en blanco)"/>
    <n v="17287600"/>
    <n v="9848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10 - FONDO GENERAL"/>
    <s v="99 - MULTIPROVINCIAL"/>
    <s v="(en blanco)"/>
    <n v="9651000"/>
    <n v="978330.7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650000"/>
    <n v="27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558300"/>
    <n v="581305.01"/>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414933"/>
    <n v="275727.6500000000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328925"/>
    <n v="8963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10 - FONDO GENERAL"/>
    <s v="99 - MULTIPROVINCIAL"/>
    <s v="(en blanco)"/>
    <n v="866695"/>
    <n v="59867.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1930950"/>
    <n v="207454.7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8"/>
    <n v="20862.2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81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732544"/>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57804"/>
    <n v="152093.8599999999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3832.59"/>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80000"/>
    <n v="13865"/>
  </r>
  <r>
    <s v="2026"/>
    <x v="0"/>
    <x v="0"/>
    <x v="0"/>
    <x v="0"/>
    <s v="2 - Poder Ejecutivo"/>
    <s v="0205 - MINISTERIO DE HACIENDA Y ECONOMIA"/>
    <s v="0014 - SISTEMA ÚNICO DE BENEFICIARIOS"/>
    <s v="4 - SERVICIOS SOCIALES"/>
    <s v="4.5 - Protección social"/>
    <s v="4.5.10 - Asistencia social"/>
    <s v="2.1 - REMUNERACIONES Y CONTRIBUCIONES"/>
    <s v="2.1.1 - REMUNERACIONES"/>
    <s v="N"/>
    <s v="00 - N/A"/>
    <s v="10 - FONDO GENERAL"/>
    <s v="99 - MULTIPROVINCIAL"/>
    <s v="(en blanco)"/>
    <n v="177394707"/>
    <n v="57668088.770000011"/>
  </r>
  <r>
    <s v="2026"/>
    <x v="0"/>
    <x v="0"/>
    <x v="0"/>
    <x v="0"/>
    <s v="2 - Poder Ejecutivo"/>
    <s v="0205 - MINISTERIO DE HACIENDA Y ECONOMIA"/>
    <s v="0014 - SISTEMA ÚNICO DE BENEFICIARIOS"/>
    <s v="4 - SERVICIOS SOCIALES"/>
    <s v="4.5 - Protección social"/>
    <s v="4.5.10 - Asistencia social"/>
    <s v="2.1 - REMUNERACIONES Y CONTRIBUCIONES"/>
    <s v="2.1.2 - SOBRESUELDOS"/>
    <s v="N"/>
    <s v="00 - N/A"/>
    <s v="10 - FONDO GENERAL"/>
    <s v="99 - MULTIPROVINCIAL"/>
    <s v="(en blanco)"/>
    <n v="30738762"/>
    <n v="14477268.859999999"/>
  </r>
  <r>
    <s v="2026"/>
    <x v="0"/>
    <x v="0"/>
    <x v="0"/>
    <x v="0"/>
    <s v="2 - Poder Ejecutivo"/>
    <s v="0205 - MINISTERIO DE HACIENDA Y ECONOMIA"/>
    <s v="0014 - SISTEMA ÚNICO DE BENEFICIARIOS"/>
    <s v="4 - SERVICIOS SOCIALES"/>
    <s v="4.5 - Protección social"/>
    <s v="4.5.10 - Asistencia social"/>
    <s v="2.1 - REMUNERACIONES Y CONTRIBUCIONES"/>
    <s v="2.1.5 - CONTRIBUCIONES A LA SEGURIDAD SOCIAL"/>
    <s v="N"/>
    <s v="00 - N/A"/>
    <s v="10 - FONDO GENERAL"/>
    <s v="99 - MULTIPROVINCIAL"/>
    <s v="(en blanco)"/>
    <n v="24877631"/>
    <n v="7999345.2799999993"/>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10 - FONDO GENERAL"/>
    <s v="99 - MULTIPROVINCIAL"/>
    <s v="(en blanco)"/>
    <n v="27452090"/>
    <n v="9901837.8100000024"/>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70 - DONACION EXTERNA"/>
    <s v="99 - MULTIPROVINCIAL"/>
    <s v="(en blanco)"/>
    <n v="0"/>
    <n v="67567.5"/>
  </r>
  <r>
    <s v="2026"/>
    <x v="0"/>
    <x v="0"/>
    <x v="0"/>
    <x v="0"/>
    <s v="2 - Poder Ejecutivo"/>
    <s v="0205 - MINISTERIO DE HACIENDA Y ECONOMIA"/>
    <s v="0014 - SISTEMA ÚNICO DE BENEFICIARIOS"/>
    <s v="4 - SERVICIOS SOCIALES"/>
    <s v="4.5 - Protección social"/>
    <s v="4.5.10 - Asistencia social"/>
    <s v="2.2 - CONTRATACIÓN DE SERVICIOS"/>
    <s v="2.2.2 - PUBLICIDAD, IMPRESIÓN Y ENCUADERNACIÓN"/>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10 - FONDO GENERAL"/>
    <s v="99 - MULTIPROVINCIAL"/>
    <s v="(en blanco)"/>
    <n v="0"/>
    <n v="610965"/>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70 - DONACION EXTERNA"/>
    <s v="99 - MULTIPROVINCIAL"/>
    <s v="(en blanco)"/>
    <n v="0"/>
    <n v="3289652.5"/>
  </r>
  <r>
    <s v="2026"/>
    <x v="0"/>
    <x v="0"/>
    <x v="0"/>
    <x v="0"/>
    <s v="2 - Poder Ejecutivo"/>
    <s v="0205 - MINISTERIO DE HACIENDA Y ECONOMIA"/>
    <s v="0014 - SISTEMA ÚNICO DE BENEFICIARIOS"/>
    <s v="4 - SERVICIOS SOCIALES"/>
    <s v="4.5 - Protección social"/>
    <s v="4.5.10 - Asistencia social"/>
    <s v="2.2 - CONTRATACIÓN DE SERVICIOS"/>
    <s v="2.2.4 - TRANSPORTE Y ALMACENAJE"/>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10 - FONDO GENERAL"/>
    <s v="99 - MULTIPROVINCIAL"/>
    <s v="(en blanco)"/>
    <n v="23254000"/>
    <n v="539172.65999999992"/>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70 - DONACION EXTERNA"/>
    <s v="99 - MULTIPROVINCIAL"/>
    <s v="(en blanco)"/>
    <n v="0"/>
    <n v="808481.06"/>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10 - FONDO GENERAL"/>
    <s v="99 - MULTIPROVINCIAL"/>
    <s v="(en blanco)"/>
    <n v="15670782"/>
    <n v="4214952.3199999994"/>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70 - DONACION EXTERNA"/>
    <s v="99 - MULTIPROVINCIAL"/>
    <s v="(en blanco)"/>
    <n v="0"/>
    <n v="22976.9"/>
  </r>
  <r>
    <s v="2026"/>
    <x v="0"/>
    <x v="0"/>
    <x v="0"/>
    <x v="0"/>
    <s v="2 - Poder Ejecutivo"/>
    <s v="0205 - MINISTERIO DE HACIENDA Y ECONOMIA"/>
    <s v="0014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en blanco)"/>
    <n v="5253375"/>
    <n v="266510.86"/>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10 - FONDO GENERAL"/>
    <s v="99 - MULTIPROVINCIAL"/>
    <s v="(en blanco)"/>
    <n v="0"/>
    <n v="236497.5"/>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70 - DONACION EXTERNA"/>
    <s v="99 - MULTIPROVINCIAL"/>
    <s v="(en blanco)"/>
    <n v="6536807"/>
    <n v="1280862.42"/>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10 - FONDO GENERAL"/>
    <s v="99 - MULTIPROVINCIAL"/>
    <s v="(en blanco)"/>
    <n v="3948000"/>
    <n v="578598.81000000006"/>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70 - DONACION EXTERNA"/>
    <s v="99 - MULTIPROVINCIAL"/>
    <s v="(en blanco)"/>
    <n v="0"/>
    <n v="510525.82"/>
  </r>
  <r>
    <s v="2026"/>
    <x v="0"/>
    <x v="0"/>
    <x v="0"/>
    <x v="0"/>
    <s v="2 - Poder Ejecutivo"/>
    <s v="0205 - MINISTERIO DE HACIENDA Y ECONOMIA"/>
    <s v="0014 - SISTEMA ÚNICO DE BENEFICIARIOS"/>
    <s v="4 - SERVICIOS SOCIALES"/>
    <s v="4.5 - Protección social"/>
    <s v="4.5.10 - Asistencia social"/>
    <s v="2.3 - MATERIALES Y SUMINISTROS"/>
    <s v="2.3.1 - ALIMENTOS Y PRODUCTOS AGROFORESTALES"/>
    <s v="N"/>
    <s v="00 - N/A"/>
    <s v="10 - FONDO GENERAL"/>
    <s v="99 - MULTIPROVINCIAL"/>
    <s v="(en blanco)"/>
    <n v="0"/>
    <n v="293219.51"/>
  </r>
  <r>
    <s v="2026"/>
    <x v="0"/>
    <x v="0"/>
    <x v="0"/>
    <x v="0"/>
    <s v="2 - Poder Ejecutivo"/>
    <s v="0205 - MINISTERIO DE HACIENDA Y ECONOMIA"/>
    <s v="0014 - SISTEMA ÚNICO DE BENEFICIARIOS"/>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70 - DONACION EXTERNA"/>
    <s v="99 - MULTIPROVINCIAL"/>
    <s v="(en blanco)"/>
    <n v="0"/>
    <n v="29405.599999999999"/>
  </r>
  <r>
    <s v="2026"/>
    <x v="0"/>
    <x v="0"/>
    <x v="0"/>
    <x v="0"/>
    <s v="2 - Poder Ejecutivo"/>
    <s v="0205 - MINISTERIO DE HACIENDA Y ECONOMIA"/>
    <s v="0014 - SISTEMA ÚNICO DE BENEFICIARIOS"/>
    <s v="4 - SERVICIOS SOCIALES"/>
    <s v="4.5 - Protección social"/>
    <s v="4.5.10 - Asistencia social"/>
    <s v="2.3 - MATERIALES Y SUMINISTROS"/>
    <s v="2.3.5 - CUERO, CAUCHO Y PLÁSTICO"/>
    <s v="N"/>
    <s v="00 - N/A"/>
    <s v="10 - FONDO GENERAL"/>
    <s v="99 - MULTIPROVINCIAL"/>
    <s v="(en blanco)"/>
    <n v="4120551"/>
    <n v="0"/>
  </r>
  <r>
    <s v="2026"/>
    <x v="0"/>
    <x v="0"/>
    <x v="0"/>
    <x v="0"/>
    <s v="2 - Poder Ejecutivo"/>
    <s v="0205 - MINISTERIO DE HACIENDA Y ECONOMIA"/>
    <s v="0014 - SISTEMA ÚNICO DE BENEFICIARIOS"/>
    <s v="4 - SERVICIOS SOCIALES"/>
    <s v="4.5 - Protección social"/>
    <s v="4.5.10 - Asistencia social"/>
    <s v="2.3 - MATERIALES Y SUMINISTROS"/>
    <s v="2.3.6 - PRODUCTOS DE MINERALES, METÁLICOS Y NO METÁLICOS"/>
    <s v="N"/>
    <s v="00 - N/A"/>
    <s v="10 - FONDO GENERAL"/>
    <s v="99 - MULTIPROVINCIAL"/>
    <s v="(en blanco)"/>
    <n v="0"/>
    <n v="9544.77"/>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10 - FONDO GENERAL"/>
    <s v="99 - MULTIPROVINCIAL"/>
    <s v="(en blanco)"/>
    <n v="9000000"/>
    <n v="1989425.61"/>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70 - DONACION EXTERNA"/>
    <s v="99 - MULTIPROVINCIAL"/>
    <s v="(en blanco)"/>
    <n v="0"/>
    <n v="649"/>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10 - FONDO GENERAL"/>
    <s v="99 - MULTIPROVINCIAL"/>
    <s v="(en blanco)"/>
    <n v="0"/>
    <n v="37593.730000000003"/>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70 - DONACION EXTERNA"/>
    <s v="99 - MULTIPROVINCIAL"/>
    <s v="(en blanco)"/>
    <n v="0"/>
    <n v="63256.259999999995"/>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en blanco)"/>
    <n v="75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en blanco)"/>
    <n v="609875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en blanco)"/>
    <n v="697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269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en blanco)"/>
    <n v="3515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en blanco)"/>
    <n v="16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en blanco)"/>
    <n v="450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549324"/>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en blanco)"/>
    <n v="22310"/>
    <n v="0"/>
  </r>
  <r>
    <s v="2026"/>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en blanco)"/>
    <n v="867355453"/>
    <n v="301493213.69999999"/>
  </r>
  <r>
    <s v="2026"/>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en blanco)"/>
    <n v="136239172"/>
    <n v="51269352.49000001"/>
  </r>
  <r>
    <s v="2026"/>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en blanco)"/>
    <n v="375000"/>
    <n v="0"/>
  </r>
  <r>
    <s v="2026"/>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en blanco)"/>
    <n v="89430915"/>
    <n v="246384"/>
  </r>
  <r>
    <s v="2026"/>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en blanco)"/>
    <n v="8169450"/>
    <n v="20837.5"/>
  </r>
  <r>
    <s v="2026"/>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en blanco)"/>
    <n v="7156500"/>
    <n v="0"/>
  </r>
  <r>
    <s v="2026"/>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en blanco)"/>
    <n v="1079000"/>
    <n v="0"/>
  </r>
  <r>
    <s v="2026"/>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en blanco)"/>
    <n v="75000"/>
    <n v="0"/>
  </r>
  <r>
    <s v="2026"/>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en blanco)"/>
    <n v="2327800"/>
    <n v="0"/>
  </r>
  <r>
    <s v="2026"/>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en blanco)"/>
    <n v="6578500"/>
    <n v="215704"/>
  </r>
  <r>
    <s v="2026"/>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en blanco)"/>
    <n v="2287775"/>
    <n v="0"/>
  </r>
  <r>
    <s v="2026"/>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en blanco)"/>
    <n v="435850685"/>
    <n v="23529184.899999999"/>
  </r>
  <r>
    <s v="2026"/>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en blanco)"/>
    <n v="6250"/>
    <n v="0"/>
  </r>
  <r>
    <s v="2026"/>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en blanco)"/>
    <n v="3079111"/>
    <n v="0"/>
  </r>
  <r>
    <s v="2026"/>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en blanco)"/>
    <n v="116239940"/>
    <n v="11701685.469999999"/>
  </r>
  <r>
    <s v="2026"/>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en blanco)"/>
    <n v="88433920575"/>
    <n v="29885432550.509995"/>
  </r>
  <r>
    <s v="2026"/>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en blanco)"/>
    <n v="13936590495"/>
    <n v="4966814477.7200003"/>
  </r>
  <r>
    <s v="2026"/>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en blanco)"/>
    <n v="1106103675"/>
    <n v="155194875.56999999"/>
  </r>
  <r>
    <s v="2026"/>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en blanco)"/>
    <n v="108113621"/>
    <n v="1113606.03"/>
  </r>
  <r>
    <s v="2026"/>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en blanco)"/>
    <n v="1953887"/>
    <n v="0"/>
  </r>
  <r>
    <s v="2026"/>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en blanco)"/>
    <n v="6864650"/>
    <n v="12666559.379999999"/>
  </r>
  <r>
    <s v="2026"/>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en blanco)"/>
    <n v="40219060"/>
    <n v="1604999.98"/>
  </r>
  <r>
    <s v="2026"/>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en blanco)"/>
    <n v="66459120"/>
    <n v="0"/>
  </r>
  <r>
    <s v="2026"/>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99 - MULTIPROVINCIAL"/>
    <s v="(en blanco)"/>
    <n v="115000"/>
    <n v="0"/>
  </r>
  <r>
    <s v="2026"/>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en blanco)"/>
    <n v="618772292"/>
    <n v="27851113.399999999"/>
  </r>
  <r>
    <s v="2026"/>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en blanco)"/>
    <n v="4000000"/>
    <n v="0"/>
  </r>
  <r>
    <s v="2026"/>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en blanco)"/>
    <n v="624000"/>
    <n v="20768"/>
  </r>
  <r>
    <s v="2026"/>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en blanco)"/>
    <n v="353027469"/>
    <n v="155866221.93000001"/>
  </r>
  <r>
    <s v="2026"/>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en blanco)"/>
    <n v="23514066145"/>
    <n v="7231853619.7699995"/>
  </r>
  <r>
    <s v="2026"/>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en blanco)"/>
    <n v="3708354018"/>
    <n v="1233546760.9700007"/>
  </r>
  <r>
    <s v="2026"/>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en blanco)"/>
    <n v="119374650"/>
    <n v="427406396.69000006"/>
  </r>
  <r>
    <s v="2026"/>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en blanco)"/>
    <n v="30186250"/>
    <n v="576681.31000000006"/>
  </r>
  <r>
    <s v="2026"/>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en blanco)"/>
    <n v="35772950"/>
    <n v="0"/>
  </r>
  <r>
    <s v="2026"/>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99 - MULTIPROVINCIAL"/>
    <s v="(en blanco)"/>
    <n v="0"/>
    <n v="0"/>
  </r>
  <r>
    <s v="2026"/>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en blanco)"/>
    <n v="268801133"/>
    <n v="25407956.640000001"/>
  </r>
  <r>
    <s v="2026"/>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en blanco)"/>
    <n v="224693250"/>
    <n v="113704.8"/>
  </r>
  <r>
    <s v="2026"/>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99 - MULTIPROVINCIAL"/>
    <s v="(en blanco)"/>
    <n v="0"/>
    <n v="0"/>
  </r>
  <r>
    <s v="2026"/>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en blanco)"/>
    <n v="299384650"/>
    <n v="836325"/>
  </r>
  <r>
    <s v="2026"/>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en blanco)"/>
    <n v="5053000"/>
    <n v="7508785.6699999999"/>
  </r>
  <r>
    <s v="2026"/>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en blanco)"/>
    <n v="25000"/>
    <n v="0"/>
  </r>
  <r>
    <s v="2026"/>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en blanco)"/>
    <n v="14708715"/>
    <n v="39243089.95000001"/>
  </r>
  <r>
    <s v="2026"/>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en blanco)"/>
    <n v="1857581442"/>
    <n v="921520254.91999984"/>
  </r>
  <r>
    <s v="2026"/>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en blanco)"/>
    <n v="288677782"/>
    <n v="156903371.21000004"/>
  </r>
  <r>
    <s v="2026"/>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en blanco)"/>
    <n v="25032674"/>
    <n v="30582661.800000001"/>
  </r>
  <r>
    <s v="2026"/>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en blanco)"/>
    <n v="29162000"/>
    <n v="3429484.15"/>
  </r>
  <r>
    <s v="2026"/>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en blanco)"/>
    <n v="42544060"/>
    <n v="0"/>
  </r>
  <r>
    <s v="2026"/>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en blanco)"/>
    <n v="23400000"/>
    <n v="1146926.6000000001"/>
  </r>
  <r>
    <s v="2026"/>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en blanco)"/>
    <n v="362630000"/>
    <n v="14795435"/>
  </r>
  <r>
    <s v="2026"/>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en blanco)"/>
    <n v="72281400"/>
    <n v="0"/>
  </r>
  <r>
    <s v="2026"/>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en blanco)"/>
    <n v="97408250"/>
    <n v="0"/>
  </r>
  <r>
    <s v="2026"/>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en blanco)"/>
    <n v="284309409"/>
    <n v="0"/>
  </r>
  <r>
    <s v="2026"/>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en blanco)"/>
    <n v="17297500"/>
    <n v="0"/>
  </r>
  <r>
    <s v="2026"/>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en blanco)"/>
    <n v="6815134"/>
    <n v="0"/>
  </r>
  <r>
    <s v="2026"/>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en blanco)"/>
    <n v="1451573"/>
    <n v="0"/>
  </r>
  <r>
    <s v="2026"/>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en blanco)"/>
    <n v="9577219936"/>
    <n v="3143672042.5999994"/>
  </r>
  <r>
    <s v="2026"/>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en blanco)"/>
    <n v="1510376756"/>
    <n v="537001230.11999989"/>
  </r>
  <r>
    <s v="2026"/>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en blanco)"/>
    <n v="2114248"/>
    <n v="0"/>
  </r>
  <r>
    <s v="2026"/>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en blanco)"/>
    <n v="16779450"/>
    <n v="0"/>
  </r>
  <r>
    <s v="2026"/>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en blanco)"/>
    <n v="21067500"/>
    <n v="0"/>
  </r>
  <r>
    <s v="2026"/>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en blanco)"/>
    <n v="19094400"/>
    <n v="6124832"/>
  </r>
  <r>
    <s v="2026"/>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en blanco)"/>
    <n v="2200005"/>
    <n v="0"/>
  </r>
  <r>
    <s v="2026"/>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en blanco)"/>
    <n v="32535004"/>
    <n v="4489379.1800000006"/>
  </r>
  <r>
    <s v="2026"/>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en blanco)"/>
    <n v="25748644"/>
    <n v="2920235.46"/>
  </r>
  <r>
    <s v="2026"/>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en blanco)"/>
    <n v="15000"/>
    <n v="0"/>
  </r>
  <r>
    <s v="2026"/>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en blanco)"/>
    <n v="2066790"/>
    <n v="0"/>
  </r>
  <r>
    <s v="2026"/>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en blanco)"/>
    <n v="46480100"/>
    <n v="0"/>
  </r>
  <r>
    <s v="2026"/>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en blanco)"/>
    <n v="264000"/>
    <n v="0"/>
  </r>
  <r>
    <s v="2026"/>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en blanco)"/>
    <n v="8580"/>
    <n v="0"/>
  </r>
  <r>
    <s v="2026"/>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en blanco)"/>
    <n v="367016"/>
    <n v="0"/>
  </r>
  <r>
    <s v="2026"/>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en blanco)"/>
    <n v="64148173"/>
    <n v="0"/>
  </r>
  <r>
    <s v="2026"/>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en blanco)"/>
    <n v="366030150"/>
    <n v="122744939.76000001"/>
  </r>
  <r>
    <s v="2026"/>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en blanco)"/>
    <n v="56988667"/>
    <n v="20657119.880000006"/>
  </r>
  <r>
    <s v="2026"/>
    <x v="0"/>
    <x v="0"/>
    <x v="0"/>
    <x v="0"/>
    <s v="2 - Poder Ejecutivo"/>
    <s v="0206 - MINISTERIO DE EDUCACIÓN"/>
    <s v="0001 - MINISTERIO DE EDUCACION"/>
    <s v="4 - SERVICIOS SOCIALES"/>
    <s v="4.4 - Educación"/>
    <s v="4.4.07 - Educación vocacional"/>
    <s v="2.2 - CONTRATACIÓN DE SERVICIOS"/>
    <s v="2.2.1 - SERVICIOS BÁSICOS"/>
    <s v="N"/>
    <s v="00 - N/A"/>
    <s v="10 - FONDO GENERAL"/>
    <s v="99 - MULTIPROVINCIAL"/>
    <s v="(en blanco)"/>
    <n v="0"/>
    <n v="0"/>
  </r>
  <r>
    <s v="2026"/>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en blanco)"/>
    <n v="40110260"/>
    <n v="69915"/>
  </r>
  <r>
    <s v="2026"/>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en blanco)"/>
    <n v="13147750"/>
    <n v="0"/>
  </r>
  <r>
    <s v="2026"/>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en blanco)"/>
    <n v="14565940"/>
    <n v="1035254.4"/>
  </r>
  <r>
    <s v="2026"/>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en blanco)"/>
    <n v="11365000"/>
    <n v="3435299.8"/>
  </r>
  <r>
    <s v="2026"/>
    <x v="0"/>
    <x v="0"/>
    <x v="0"/>
    <x v="0"/>
    <s v="2 - Poder Ejecutivo"/>
    <s v="0206 - MINISTERIO DE EDUCACIÓN"/>
    <s v="0001 - MINISTERIO DE EDUCACION"/>
    <s v="4 - SERVICIOS SOCIALES"/>
    <s v="4.4 - Educación"/>
    <s v="4.4.07 - Educación vocacional"/>
    <s v="2.2 - CONTRATACIÓN DE SERVICIOS"/>
    <s v="2.2.6 - SEGUROS"/>
    <s v="N"/>
    <s v="00 - N/A"/>
    <s v="10 - FONDO GENERAL"/>
    <s v="99 - MULTIPROVINCIAL"/>
    <s v="(en blanco)"/>
    <n v="0"/>
    <n v="73920"/>
  </r>
  <r>
    <s v="2026"/>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en blanco)"/>
    <n v="18000000"/>
    <n v="0"/>
  </r>
  <r>
    <s v="2026"/>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en blanco)"/>
    <n v="105015000"/>
    <n v="10903393.99"/>
  </r>
  <r>
    <s v="2026"/>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en blanco)"/>
    <n v="17559500"/>
    <n v="6194120"/>
  </r>
  <r>
    <s v="2026"/>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en blanco)"/>
    <n v="775000"/>
    <n v="0"/>
  </r>
  <r>
    <s v="2026"/>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en blanco)"/>
    <n v="24620000"/>
    <n v="84842"/>
  </r>
  <r>
    <s v="2026"/>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en blanco)"/>
    <n v="28538410"/>
    <n v="200712.1"/>
  </r>
  <r>
    <s v="2026"/>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en blanco)"/>
    <n v="1608750"/>
    <n v="8280.06"/>
  </r>
  <r>
    <s v="2026"/>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en blanco)"/>
    <n v="7019329"/>
    <n v="114790.39999999999"/>
  </r>
  <r>
    <s v="2026"/>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en blanco)"/>
    <n v="11868264"/>
    <n v="643000.88"/>
  </r>
  <r>
    <s v="2026"/>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99 - MULTIPROVINCIAL"/>
    <s v="(en blanco)"/>
    <n v="26205820"/>
    <n v="0"/>
  </r>
  <r>
    <s v="2026"/>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99 - MULTIPROVINCIAL"/>
    <s v="(en blanco)"/>
    <n v="22338000"/>
    <n v="0"/>
  </r>
  <r>
    <s v="2026"/>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99 - MULTIPROVINCIAL"/>
    <s v="(en blanco)"/>
    <n v="382000"/>
    <n v="0"/>
  </r>
  <r>
    <s v="2026"/>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99 - MULTIPROVINCIAL"/>
    <s v="(en blanco)"/>
    <n v="43260000"/>
    <n v="340376.89"/>
  </r>
  <r>
    <s v="2026"/>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99 - MULTIPROVINCIAL"/>
    <s v="(en blanco)"/>
    <n v="0"/>
    <n v="93515"/>
  </r>
  <r>
    <s v="2026"/>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99 - MULTIPROVINCIAL"/>
    <s v="(en blanco)"/>
    <n v="5497460"/>
    <n v="0"/>
  </r>
  <r>
    <s v="2026"/>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99 - MULTIPROVINCIAL"/>
    <s v="(en blanco)"/>
    <n v="0"/>
    <n v="0"/>
  </r>
  <r>
    <s v="2026"/>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99 - MULTIPROVINCIAL"/>
    <s v="(en blanco)"/>
    <n v="1316810"/>
    <n v="0"/>
  </r>
  <r>
    <s v="2026"/>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99 - MULTIPROVINCIAL"/>
    <s v="(en blanco)"/>
    <n v="1310000"/>
    <n v="63666.78"/>
  </r>
  <r>
    <s v="2026"/>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en blanco)"/>
    <n v="27062520881"/>
    <n v="5176919062.2099991"/>
  </r>
  <r>
    <s v="2026"/>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en blanco)"/>
    <n v="3941924886"/>
    <n v="242625761.82999998"/>
  </r>
  <r>
    <s v="2026"/>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en blanco)"/>
    <n v="1680000"/>
    <n v="72000"/>
  </r>
  <r>
    <s v="2026"/>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en blanco)"/>
    <n v="2484223436"/>
    <n v="846241607.57999992"/>
  </r>
  <r>
    <s v="2026"/>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en blanco)"/>
    <n v="2990828690"/>
    <n v="1687402963.1000004"/>
  </r>
  <r>
    <s v="2026"/>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en blanco)"/>
    <n v="927087711"/>
    <n v="162943138.59999993"/>
  </r>
  <r>
    <s v="2026"/>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en blanco)"/>
    <n v="1094666091"/>
    <n v="164780752.21999997"/>
  </r>
  <r>
    <s v="2026"/>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en blanco)"/>
    <n v="1682283148"/>
    <n v="164082151.32999998"/>
  </r>
  <r>
    <s v="2026"/>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en blanco)"/>
    <n v="882344297"/>
    <n v="747031069.16999996"/>
  </r>
  <r>
    <s v="2026"/>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en blanco)"/>
    <n v="794514101"/>
    <n v="104723275.51000001"/>
  </r>
  <r>
    <s v="2026"/>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00210287"/>
    <n v="28691506.770000007"/>
  </r>
  <r>
    <s v="2026"/>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4521584275"/>
    <n v="217591122.81000003"/>
  </r>
  <r>
    <s v="2026"/>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en blanco)"/>
    <n v="450389647"/>
    <n v="84661740.829999983"/>
  </r>
  <r>
    <s v="2026"/>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en blanco)"/>
    <n v="2356575"/>
    <n v="2454652.1200000006"/>
  </r>
  <r>
    <s v="2026"/>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en blanco)"/>
    <n v="158910486"/>
    <n v="2005280.2000000002"/>
  </r>
  <r>
    <s v="2026"/>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en blanco)"/>
    <n v="124487769"/>
    <n v="792817.22"/>
  </r>
  <r>
    <s v="2026"/>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99 - MULTIPROVINCIAL"/>
    <s v="(en blanco)"/>
    <n v="0"/>
    <n v="0"/>
  </r>
  <r>
    <s v="2026"/>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en blanco)"/>
    <n v="34710524"/>
    <n v="3172958.5300000003"/>
  </r>
  <r>
    <s v="2026"/>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en blanco)"/>
    <n v="3837204"/>
    <n v="2134773.4000000004"/>
  </r>
  <r>
    <s v="2026"/>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en blanco)"/>
    <n v="666216091"/>
    <n v="13804077.359999999"/>
  </r>
  <r>
    <s v="2026"/>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en blanco)"/>
    <n v="181646908"/>
    <n v="10877593.880000003"/>
  </r>
  <r>
    <s v="2026"/>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en blanco)"/>
    <n v="25217145"/>
    <n v="7583616.6399999997"/>
  </r>
  <r>
    <s v="2026"/>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en blanco)"/>
    <n v="3809016"/>
    <n v="1244886.0499999998"/>
  </r>
  <r>
    <s v="2026"/>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en blanco)"/>
    <n v="10430000"/>
    <n v="0"/>
  </r>
  <r>
    <s v="2026"/>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en blanco)"/>
    <n v="2798300"/>
    <n v="0"/>
  </r>
  <r>
    <s v="2026"/>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en blanco)"/>
    <n v="7162840"/>
    <n v="0"/>
  </r>
  <r>
    <s v="2026"/>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en blanco)"/>
    <n v="972800"/>
    <n v="0"/>
  </r>
  <r>
    <s v="2026"/>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4100000"/>
    <n v="562262.92000000004"/>
  </r>
  <r>
    <s v="2026"/>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en blanco)"/>
    <n v="14559000"/>
    <n v="1325707.6000000001"/>
  </r>
  <r>
    <s v="2026"/>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en blanco)"/>
    <n v="5720000"/>
    <n v="0"/>
  </r>
  <r>
    <s v="2026"/>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en blanco)"/>
    <n v="169250"/>
    <n v="0"/>
  </r>
  <r>
    <s v="2026"/>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en blanco)"/>
    <n v="25000"/>
    <n v="0"/>
  </r>
  <r>
    <s v="2026"/>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987000"/>
    <n v="0"/>
  </r>
  <r>
    <s v="2026"/>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en blanco)"/>
    <n v="2262584"/>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26847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en blanco)"/>
    <n v="15902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99 - MULTIPROVINCIAL"/>
    <s v="(en blanco)"/>
    <n v="6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en blanco)"/>
    <n v="8224000"/>
    <n v="490000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75596500"/>
    <n v="1042017.65"/>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en blanco)"/>
    <n v="66392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en blanco)"/>
    <n v="500000"/>
    <n v="267055.90000000002"/>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6 - PRODUCTOS DE MINERALES, METÁLICOS Y NO METÁLICOS"/>
    <s v="N"/>
    <s v="00 - N/A"/>
    <s v="10 - FONDO GENERAL"/>
    <s v="99 - MULTIPROVINCIAL"/>
    <s v="(en blanco)"/>
    <n v="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en blanco)"/>
    <n v="36100057"/>
    <n v="2696185.64"/>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en blanco)"/>
    <n v="443499615"/>
    <n v="121944487.23999998"/>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en blanco)"/>
    <n v="60179540"/>
    <n v="700700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en blanco)"/>
    <n v="66350214"/>
    <n v="19022327.260000002"/>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en blanco)"/>
    <n v="7000000"/>
    <n v="3718435.8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en blanco)"/>
    <n v="4800000"/>
    <n v="3266650.8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en blanco)"/>
    <n v="4417000"/>
    <n v="4188410.26"/>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en blanco)"/>
    <n v="1540000"/>
    <n v="1652405.6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en blanco)"/>
    <n v="12214396"/>
    <n v="4978585.62"/>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en blanco)"/>
    <n v="6120000"/>
    <n v="2314799.759999999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9514615"/>
    <n v="49559663.89000000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31818917"/>
    <n v="18206462.82"/>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en blanco)"/>
    <n v="19600000"/>
    <n v="9728573.7200000007"/>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en blanco)"/>
    <n v="1291000"/>
    <n v="529328.16"/>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en blanco)"/>
    <n v="1000000"/>
    <n v="2915"/>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en blanco)"/>
    <n v="0"/>
    <n v="3430.3"/>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en blanco)"/>
    <n v="300000"/>
    <n v="1268.0999999999999"/>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en blanco)"/>
    <n v="0"/>
    <n v="23352.15"/>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9230896"/>
    <n v="1002050.48"/>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en blanco)"/>
    <n v="1836248"/>
    <n v="336057.48999999993"/>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en blanco)"/>
    <n v="150838079"/>
    <n v="41426092.539999992"/>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99 - MULTIPROVINCIAL"/>
    <s v="(en blanco)"/>
    <n v="104402746"/>
    <n v="27485744.920000002"/>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en blanco)"/>
    <n v="34125711"/>
    <n v="8461948.6999999993"/>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99 - MULTIPROVINCIAL"/>
    <s v="(en blanco)"/>
    <n v="35130588"/>
    <n v="8579334.8000000007"/>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21155531"/>
    <n v="6381652.1000000006"/>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99 - MULTIPROVINCIAL"/>
    <s v="(en blanco)"/>
    <n v="14501072"/>
    <n v="4193915.170000000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en blanco)"/>
    <n v="10106376"/>
    <n v="2673590.58"/>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99 - MULTIPROVINCIAL"/>
    <s v="(en blanco)"/>
    <n v="4474750"/>
    <n v="184493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99 - MULTIPROVINCIAL"/>
    <s v="(en blanco)"/>
    <n v="120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99 - MULTIPROVINCIAL"/>
    <s v="(en blanco)"/>
    <n v="525000"/>
    <n v="3500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en blanco)"/>
    <n v="2814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99 - MULTIPROVINCIAL"/>
    <s v="(en blanco)"/>
    <n v="11602000"/>
    <n v="2829381.2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99 - MULTIPROVINCIAL"/>
    <s v="(en blanco)"/>
    <n v="7239562"/>
    <n v="1651296.75"/>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99 - MULTIPROVINCIAL"/>
    <s v="(en blanco)"/>
    <n v="5575000"/>
    <n v="1486841.9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814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99 - MULTIPROVINCIAL"/>
    <s v="(en blanco)"/>
    <n v="196128956"/>
    <n v="39970751.880000003"/>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99 - MULTIPROVINCIAL"/>
    <s v="(en blanco)"/>
    <n v="12411000"/>
    <n v="1040536.4799999999"/>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99 - MULTIPROVINCIAL"/>
    <s v="(en blanco)"/>
    <n v="821000"/>
    <n v="146762.5"/>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99 - MULTIPROVINCIAL"/>
    <s v="(en blanco)"/>
    <n v="1633000"/>
    <n v="3068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99 - MULTIPROVINCIAL"/>
    <s v="(en blanco)"/>
    <n v="3917880"/>
    <n v="74192.709999999992"/>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99 - MULTIPROVINCIAL"/>
    <s v="(en blanco)"/>
    <n v="104188"/>
    <n v="37433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9300000"/>
    <n v="296630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99 - MULTIPROVINCIAL"/>
    <s v="(en blanco)"/>
    <n v="1252920"/>
    <n v="87445.440000000002"/>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99 - MULTIPROVINCIAL"/>
    <s v="(en blanco)"/>
    <n v="8325680"/>
    <n v="1717794.91"/>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1 - SERVICIOS BÁS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2 - PUBLICIDAD, IMPRESIÓN Y ENCUADERNACIÓN"/>
    <s v="N"/>
    <s v="00 - N/A"/>
    <s v="20 - FONDOS CON DESTINO ESPECÍFICO"/>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5 - ALQUILERES Y RENTAS"/>
    <s v="N"/>
    <s v="00 - N/A"/>
    <s v="20 - FONDOS CON DESTINO ESPECÍFICO"/>
    <s v="99 - MULTIPROVINCIAL"/>
    <s v="(en blanco)"/>
    <n v="11468008"/>
    <n v="614973.25"/>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6 - SEGUROS"/>
    <s v="N"/>
    <s v="00 - N/A"/>
    <s v="10 - FONDO GENERAL"/>
    <s v="99 - MULTIPROVINCIAL"/>
    <s v="(en blanco)"/>
    <n v="698534397"/>
    <n v="399511465.70999998"/>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7 - SERVICIOS DE CONSERVACIÓN, REPARACIONES MENORES E INSTALACIONES TEMPORALES"/>
    <s v="N"/>
    <s v="00 - N/A"/>
    <s v="20 - FONDOS CON DESTINO ESPECÍFICO"/>
    <s v="99 - MULTIPROVINCIAL"/>
    <s v="(en blanco)"/>
    <n v="112000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8 - OTROS SERVICIOS NO INCLUIDOS EN CONCEPTOS ANTERIORES"/>
    <s v="N"/>
    <s v="00 - N/A"/>
    <s v="20 - FONDOS CON DESTINO ESPECÍFICO"/>
    <s v="99 - MULTIPROVINCIAL"/>
    <s v="(en blanco)"/>
    <n v="24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1 - ALIMENTOS Y PRODUCTOS AGROFORESTALE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2 - TEXTILES Y VESTUARIOS"/>
    <s v="N"/>
    <s v="00 - N/A"/>
    <s v="10 - FONDO GENERAL"/>
    <s v="99 - MULTIPROVINCIAL"/>
    <s v="(en blanco)"/>
    <n v="87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3 - PAPEL, CARTÓN E IMPRESOS"/>
    <s v="N"/>
    <s v="00 - N/A"/>
    <s v="10 - FONDO GENERAL"/>
    <s v="99 - MULTIPROVINCIAL"/>
    <s v="(en blanco)"/>
    <n v="65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10 - FONDO GENERAL"/>
    <s v="99 - MULTIPROVINCIAL"/>
    <s v="(en blanco)"/>
    <n v="180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20 - FONDOS CON DESTINO ESPECÍFICO"/>
    <s v="99 - MULTIPROVINCIAL"/>
    <s v="(en blanco)"/>
    <n v="11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6 - PRODUCTOS DE MINERALES, METÁLICOS Y NO METÁL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108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10 - FONDO GENERAL"/>
    <s v="99 - MULTIPROVINCIAL"/>
    <s v="(en blanco)"/>
    <n v="8674500"/>
    <n v="120109.4"/>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20 - FONDOS CON DESTINO ESPECÍFICO"/>
    <s v="99 - MULTIPROVINCIAL"/>
    <s v="(en blanco)"/>
    <n v="122903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en blanco)"/>
    <n v="201006455"/>
    <n v="57997027.90999998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en blanco)"/>
    <n v="47503085"/>
    <n v="1145700.470000000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en blanco)"/>
    <n v="29708207"/>
    <n v="8275042.339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en blanco)"/>
    <n v="4796800"/>
    <n v="1400150.150000000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en blanco)"/>
    <n v="12597470"/>
    <n v="515580.3699999998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en blanco)"/>
    <n v="10265110"/>
    <n v="1962282.1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en blanco)"/>
    <n v="21702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en blanco)"/>
    <n v="3625000"/>
    <n v="181090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en blanco)"/>
    <n v="5784440"/>
    <n v="321554.3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6200000"/>
    <n v="210409.5500000000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45191100"/>
    <n v="6035686.9299999997"/>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en blanco)"/>
    <n v="23455156"/>
    <n v="4888294.8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en blanco)"/>
    <n v="752000"/>
    <n v="108992.7399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en blanco)"/>
    <n v="1999410"/>
    <n v="6938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en blanco)"/>
    <n v="1495760"/>
    <n v="39154.759999999995"/>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99 - MULTIPROVINCIAL"/>
    <s v="(en blanco)"/>
    <n v="45000"/>
    <n v="39995.5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en blanco)"/>
    <n v="458000"/>
    <n v="61922.5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en blanco)"/>
    <n v="343502"/>
    <n v="10998.5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0151600"/>
    <n v="85514.7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en blanco)"/>
    <n v="6261780"/>
    <n v="1115219.68"/>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56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6910000"/>
    <n v="342520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2152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99 - MULTIPROVINCIAL"/>
    <s v="(en blanco)"/>
    <n v="45000"/>
    <n v="0"/>
  </r>
  <r>
    <s v="2026"/>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99 - MULTIPROVINCIAL"/>
    <s v="(en blanco)"/>
    <n v="449953272"/>
    <n v="390814980.98000002"/>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en blanco)"/>
    <n v="328892392"/>
    <n v="89078785.599999979"/>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en blanco)"/>
    <n v="70997916"/>
    <n v="22794877.850000001"/>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99 - MULTIPROVINCIAL"/>
    <s v="(en blanco)"/>
    <n v="650500"/>
    <n v="103140.40000000001"/>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en blanco)"/>
    <n v="1752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43746049"/>
    <n v="13750315.28000000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en blanco)"/>
    <n v="8460000"/>
    <n v="2258764.569999999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en blanco)"/>
    <n v="28961840"/>
    <n v="709807.7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en blanco)"/>
    <n v="22938500"/>
    <n v="2563684.279999999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en blanco)"/>
    <n v="16100000"/>
    <n v="60000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en blanco)"/>
    <n v="36010760"/>
    <n v="66104.579999999987"/>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en blanco)"/>
    <n v="57680000"/>
    <n v="13725704.9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19084000"/>
    <n v="1337457.3"/>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1976002349"/>
    <n v="772823636.6100000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en blanco)"/>
    <n v="33169280"/>
    <n v="11462707.87999999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en blanco)"/>
    <n v="1987026"/>
    <n v="367618.53"/>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en blanco)"/>
    <n v="2441796"/>
    <n v="363398.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en blanco)"/>
    <n v="2181540"/>
    <n v="632731.08000000007"/>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en blanco)"/>
    <n v="423852"/>
    <n v="153933.78"/>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en blanco)"/>
    <n v="655000"/>
    <n v="229864"/>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en blanco)"/>
    <n v="823405"/>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15069040"/>
    <n v="3297419.3600000003"/>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en blanco)"/>
    <n v="15499695"/>
    <n v="3703050.1300000004"/>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99 - MULTIPROVINCIAL"/>
    <s v="(en blanco)"/>
    <n v="280800"/>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1637200"/>
    <n v="175560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28573"/>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9156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772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99 - MULTIPROVINCIAL"/>
    <s v="(en blanco)"/>
    <n v="114728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99 - MULTIPROVINCIAL"/>
    <s v="(en blanco)"/>
    <n v="600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12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99 - MULTIPROVINCIAL"/>
    <s v="(en blanco)"/>
    <n v="2220300"/>
    <n v="0"/>
  </r>
  <r>
    <s v="2026"/>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en blanco)"/>
    <n v="1294314163"/>
    <n v="428755004.68000013"/>
  </r>
  <r>
    <s v="2026"/>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en blanco)"/>
    <n v="249110722"/>
    <n v="4623447.96"/>
  </r>
  <r>
    <s v="2026"/>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en blanco)"/>
    <n v="300000"/>
    <n v="0"/>
  </r>
  <r>
    <s v="2026"/>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en blanco)"/>
    <n v="188520668"/>
    <n v="66279165.280000016"/>
  </r>
  <r>
    <s v="2026"/>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en blanco)"/>
    <n v="34900000"/>
    <n v="10627573.189999999"/>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en blanco)"/>
    <n v="25169627"/>
    <n v="1633220.18"/>
  </r>
  <r>
    <s v="2026"/>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en blanco)"/>
    <n v="6571782"/>
    <n v="1992324.5"/>
  </r>
  <r>
    <s v="2026"/>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en blanco)"/>
    <n v="16127828"/>
    <n v="1170332.42"/>
  </r>
  <r>
    <s v="2026"/>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en blanco)"/>
    <n v="131701284"/>
    <n v="4247126.21"/>
  </r>
  <r>
    <s v="2026"/>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en blanco)"/>
    <n v="42000000"/>
    <n v="13287130.120000001"/>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en blanco)"/>
    <n v="77176443"/>
    <n v="6798185.2800000012"/>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286761.09999999998"/>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en blanco)"/>
    <n v="329272159"/>
    <n v="23782824.090000007"/>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en blanco)"/>
    <n v="2000000"/>
    <n v="279500"/>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en blanco)"/>
    <n v="40590116"/>
    <n v="7676519.9800000014"/>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99 - MULTIPROVINCIAL"/>
    <s v="(en blanco)"/>
    <n v="4000000"/>
    <n v="1599795.2"/>
  </r>
  <r>
    <s v="2026"/>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en blanco)"/>
    <n v="119978717"/>
    <n v="22259202.639999997"/>
  </r>
  <r>
    <s v="2026"/>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en blanco)"/>
    <n v="14653666"/>
    <n v="3307269.6900000004"/>
  </r>
  <r>
    <s v="2026"/>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en blanco)"/>
    <n v="18416052"/>
    <n v="2021501.3100000008"/>
  </r>
  <r>
    <s v="2026"/>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en blanco)"/>
    <n v="1273380"/>
    <n v="6500"/>
  </r>
  <r>
    <s v="2026"/>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en blanco)"/>
    <n v="1632947"/>
    <n v="3280.37"/>
  </r>
  <r>
    <s v="2026"/>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en blanco)"/>
    <n v="1005196"/>
    <n v="163776.85"/>
  </r>
  <r>
    <s v="2026"/>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en blanco)"/>
    <n v="32784861"/>
    <n v="6570882.2499999991"/>
  </r>
  <r>
    <s v="2026"/>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en blanco)"/>
    <n v="54722331"/>
    <n v="13385991.619999995"/>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99 - MULTIPROVINCIAL"/>
    <s v="(en blanco)"/>
    <n v="616200"/>
    <n v="130095"/>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882400"/>
    <n v="9910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99 - MULTIPROVINCIAL"/>
    <s v="(en blanco)"/>
    <n v="35668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99 - MULTIPROVINCIAL"/>
    <s v="(en blanco)"/>
    <n v="9200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99 - MULTIPROVINCIAL"/>
    <s v="(en blanco)"/>
    <n v="43703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99 - MULTIPROVINCIAL"/>
    <s v="(en blanco)"/>
    <n v="147783581"/>
    <n v="1290240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2 - SOBRESUELDOS"/>
    <s v="N"/>
    <s v="00 - N/A"/>
    <s v="10 - FONDO GENERAL"/>
    <s v="99 - MULTIPROVINCIAL"/>
    <s v="(en blanco)"/>
    <n v="22735935"/>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99 - MULTIPROVINCIAL"/>
    <s v="(en blanco)"/>
    <n v="20994362"/>
    <n v="1979228.1600000001"/>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99 - MULTIPROVINCIAL"/>
    <s v="(en blanco)"/>
    <n v="438375"/>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99 - MULTIPROVINCIAL"/>
    <s v="(en blanco)"/>
    <n v="634620"/>
    <n v="241065.74"/>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99 - MULTIPROVINCIAL"/>
    <s v="(en blanco)"/>
    <n v="968310"/>
    <n v="71802.5"/>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99 - MULTIPROVINCIAL"/>
    <s v="(en blanco)"/>
    <n v="49555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6 - SEGUROS"/>
    <s v="N"/>
    <s v="00 - N/A"/>
    <s v="10 - FONDO GENERAL"/>
    <s v="99 - MULTIPROVINCIAL"/>
    <s v="(en blanco)"/>
    <n v="982287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412816"/>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8 - OTROS SERVICIOS NO INCLUIDOS EN CONCEPTOS ANTERIORES"/>
    <s v="N"/>
    <s v="00 - N/A"/>
    <s v="10 - FONDO GENERAL"/>
    <s v="99 - MULTIPROVINCIAL"/>
    <s v="(en blanco)"/>
    <n v="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99 - MULTIPROVINCIAL"/>
    <s v="(en blanco)"/>
    <n v="4485391"/>
    <n v="49501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99 - MULTIPROVINCIAL"/>
    <s v="(en blanco)"/>
    <n v="909846"/>
    <n v="175784.6"/>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99 - MULTIPROVINCIAL"/>
    <s v="(en blanco)"/>
    <n v="1282764"/>
    <n v="375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99 - MULTIPROVINCIAL"/>
    <s v="(en blanco)"/>
    <n v="10955033"/>
    <n v="7810811"/>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99 - MULTIPROVINCIAL"/>
    <s v="(en blanco)"/>
    <n v="149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99 - MULTIPROVINCIAL"/>
    <s v="(en blanco)"/>
    <n v="3936031"/>
    <n v="13452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99 - MULTIPROVINCIAL"/>
    <s v="(en blanco)"/>
    <n v="3752712"/>
    <n v="50000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99 - MULTIPROVINCIAL"/>
    <s v="(en blanco)"/>
    <n v="218404175"/>
    <n v="34048651.879999995"/>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en blanco)"/>
    <n v="1271156869"/>
    <n v="364077366.80000001"/>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en blanco)"/>
    <n v="305632033"/>
    <n v="80492265.090000004"/>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en blanco)"/>
    <n v="12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en blanco)"/>
    <n v="804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en blanco)"/>
    <n v="196086405"/>
    <n v="55490142.47999998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en blanco)"/>
    <n v="62978967"/>
    <n v="16269727.29000000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en blanco)"/>
    <n v="114867772"/>
    <n v="6379027.029999999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en blanco)"/>
    <n v="126534715"/>
    <n v="17015791.96000000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en blanco)"/>
    <n v="42619609"/>
    <n v="5933887.339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en blanco)"/>
    <n v="175615000"/>
    <n v="38620979.4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en blanco)"/>
    <n v="66934601"/>
    <n v="21136548.989999998"/>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83285178"/>
    <n v="5147360.75"/>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15756000"/>
    <n v="13539740.53000000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en blanco)"/>
    <n v="25034797116"/>
    <n v="10625486947.440002"/>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en blanco)"/>
    <n v="54215400"/>
    <n v="2120671.9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en blanco)"/>
    <n v="3995752132"/>
    <n v="1409833160.9299994"/>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en blanco)"/>
    <n v="180801832"/>
    <n v="711336.10000000009"/>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en blanco)"/>
    <n v="86577666"/>
    <n v="2357703.8600000003"/>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en blanco)"/>
    <n v="1923996"/>
    <n v="358200.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en blanco)"/>
    <n v="5625460"/>
    <n v="107237.57"/>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en blanco)"/>
    <n v="72376684"/>
    <n v="20069262.539999999"/>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en blanco)"/>
    <n v="1834849029"/>
    <n v="339943223.26999998"/>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99 - MULTIPROVINCIAL"/>
    <s v="(en blanco)"/>
    <n v="69318072"/>
    <n v="20815758.600000001"/>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99 - MULTIPROVINCIAL"/>
    <s v="(en blanco)"/>
    <n v="10597396"/>
    <n v="4579867.84"/>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99 - MULTIPROVINCIAL"/>
    <s v="(en blanco)"/>
    <n v="9812747"/>
    <n v="3185263.48"/>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4 - TRANSPORTE Y ALMACENAJE"/>
    <s v="N"/>
    <s v="00 - N/A"/>
    <s v="10 - FONDO GENERAL"/>
    <s v="99 - MULTIPROVINCIAL"/>
    <s v="(en blanco)"/>
    <n v="100000"/>
    <n v="32719.96"/>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6 - SEGUROS"/>
    <s v="N"/>
    <s v="00 - N/A"/>
    <s v="10 - FONDO GENERAL"/>
    <s v="99 - MULTIPROVINCIAL"/>
    <s v="(en blanco)"/>
    <n v="650000"/>
    <n v="61283.040000000001"/>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99 - MULTIPROVINCIAL"/>
    <s v="(en blanco)"/>
    <n v="3000000"/>
    <n v="1000810.6"/>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4 - PRODUCTOS FARMACÉUTICOS"/>
    <s v="N"/>
    <s v="00 - N/A"/>
    <s v="10 - FONDO GENERAL"/>
    <s v="99 - MULTIPROVINCIAL"/>
    <s v="(en blanco)"/>
    <n v="500000"/>
    <n v="412107.81"/>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99 - MULTIPROVINCIAL"/>
    <s v="(en blanco)"/>
    <n v="374287516"/>
    <n v="119480068.11000001"/>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99 - MULTIPROVINCIAL"/>
    <s v="(en blanco)"/>
    <n v="62643546"/>
    <n v="31809585.649999999"/>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99 - MULTIPROVINCIAL"/>
    <s v="(en blanco)"/>
    <n v="36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en blanco)"/>
    <n v="61940309"/>
    <n v="18123245.620000005"/>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99 - MULTIPROVINCIAL"/>
    <s v="(en blanco)"/>
    <n v="34604864"/>
    <n v="11239309.33000000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99 - MULTIPROVINCIAL"/>
    <s v="(en blanco)"/>
    <n v="2366000"/>
    <n v="96996.8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99 - MULTIPROVINCIAL"/>
    <s v="(en blanco)"/>
    <n v="1400000"/>
    <n v="328510.05"/>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99 - MULTIPROVINCIAL"/>
    <s v="(en blanco)"/>
    <n v="2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99 - MULTIPROVINCIAL"/>
    <s v="(en blanco)"/>
    <n v="500000"/>
    <n v="6300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99 - MULTIPROVINCIAL"/>
    <s v="(en blanco)"/>
    <n v="5500000"/>
    <n v="679577.9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99 - MULTIPROVINCIAL"/>
    <s v="(en blanco)"/>
    <n v="6150000"/>
    <n v="2483247.9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14550000"/>
    <n v="2737292.219999999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en blanco)"/>
    <n v="184686478"/>
    <n v="1408574.390000000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4000000"/>
    <n v="44767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99 - MULTIPROVINCIAL"/>
    <s v="(en blanco)"/>
    <n v="18408209"/>
    <n v="2419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99 - MULTIPROVINCIAL"/>
    <s v="(en blanco)"/>
    <n v="6000000"/>
    <n v="2200384.4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99 - MULTIPROVINCIAL"/>
    <s v="(en blanco)"/>
    <n v="5700000"/>
    <n v="1235816.19"/>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99 - MULTIPROVINCIAL"/>
    <s v="(en blanco)"/>
    <n v="2580673"/>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99 - MULTIPROVINCIAL"/>
    <s v="(en blanco)"/>
    <n v="610000"/>
    <n v="1283378.42"/>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99 - MULTIPROVINCIAL"/>
    <s v="(en blanco)"/>
    <n v="1100000"/>
    <n v="15257.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en blanco)"/>
    <n v="2600000"/>
    <n v="1895076.4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en blanco)"/>
    <n v="13294000"/>
    <n v="7128026.980000000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99 - MULTIPROVINCIAL"/>
    <s v="(en blanco)"/>
    <n v="30608209"/>
    <n v="4635960.6500000004"/>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99 - MULTIPROVINCIAL"/>
    <s v="(en blanco)"/>
    <n v="106135732"/>
    <n v="31482954.219999999"/>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99 - MULTIPROVINCIAL"/>
    <s v="(en blanco)"/>
    <n v="14935458"/>
    <n v="6232481.25"/>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99 - MULTIPROVINCIAL"/>
    <s v="(en blanco)"/>
    <n v="14921455"/>
    <n v="4803985.12"/>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6 - SEGUROS"/>
    <s v="N"/>
    <s v="00 - N/A"/>
    <s v="10 - FONDO GENERAL"/>
    <s v="99 - MULTIPROVINCIAL"/>
    <s v="(en blanco)"/>
    <n v="1000000"/>
    <n v="133958.15999999997"/>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8 - OTROS SERVICIOS NO INCLUIDOS EN CONCEPTOS ANTERIORES"/>
    <s v="N"/>
    <s v="00 - N/A"/>
    <s v="20 - FONDOS CON DESTINO ESPECÍFICO"/>
    <s v="99 - MULTIPROVINCIAL"/>
    <s v="(en blanco)"/>
    <n v="2000000"/>
    <n v="6000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3 - PAPEL, CARTÓN E IMPRESOS"/>
    <s v="N"/>
    <s v="00 - N/A"/>
    <s v="10 - FONDO GENERAL"/>
    <s v="99 - MULTIPROVINCIAL"/>
    <s v="(en blanco)"/>
    <n v="5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9 - PRODUCTOS Y ÚTILES VARIOS"/>
    <s v="N"/>
    <s v="00 - N/A"/>
    <s v="10 - FONDO GENERAL"/>
    <s v="99 - MULTIPROVINCIAL"/>
    <s v="(en blanco)"/>
    <n v="1000000"/>
    <n v="740911.59000000008"/>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99 - MULTIPROVINCIAL"/>
    <s v="(en blanco)"/>
    <n v="815964010"/>
    <n v="277506888.25999993"/>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99 - MULTIPROVINCIAL"/>
    <s v="(en blanco)"/>
    <n v="124483690"/>
    <n v="3221310.25"/>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99 - MULTIPROVINCIAL"/>
    <s v="(en blanco)"/>
    <n v="75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99 - MULTIPROVINCIAL"/>
    <s v="(en blanco)"/>
    <n v="108042420"/>
    <n v="40016693.379999995"/>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99 - MULTIPROVINCIAL"/>
    <s v="(en blanco)"/>
    <n v="23937500"/>
    <n v="2348844.4"/>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99 - MULTIPROVINCIAL"/>
    <s v="(en blanco)"/>
    <n v="20238100"/>
    <n v="5340119.9800000004"/>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99 - MULTIPROVINCIAL"/>
    <s v="(en blanco)"/>
    <n v="44029700"/>
    <n v="4008884.02"/>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99 - MULTIPROVINCIAL"/>
    <s v="(en blanco)"/>
    <n v="12491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99 - MULTIPROVINCIAL"/>
    <s v="(en blanco)"/>
    <n v="126792078"/>
    <n v="19486583.199999999"/>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99 - MULTIPROVINCIAL"/>
    <s v="(en blanco)"/>
    <n v="4050000"/>
    <n v="1041305.7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197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634638039"/>
    <n v="38527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99 - MULTIPROVINCIAL"/>
    <s v="(en blanco)"/>
    <n v="29377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99 - MULTIPROVINCIAL"/>
    <s v="(en blanco)"/>
    <n v="1545200"/>
    <n v="110330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99 - MULTIPROVINCIAL"/>
    <s v="(en blanco)"/>
    <n v="6804351"/>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99 - MULTIPROVINCIAL"/>
    <s v="(en blanco)"/>
    <n v="1299982"/>
    <n v="561722"/>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99 - MULTIPROVINCIAL"/>
    <s v="(en blanco)"/>
    <n v="17325"/>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99 - MULTIPROVINCIAL"/>
    <s v="(en blanco)"/>
    <n v="1312939"/>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99 - MULTIPROVINCIAL"/>
    <s v="(en blanco)"/>
    <n v="4325183"/>
    <n v="17789672.969999999"/>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99 - MULTIPROVINCIAL"/>
    <s v="(en blanco)"/>
    <n v="243863366"/>
    <n v="859370.4"/>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99 - MULTIPROVINCIAL"/>
    <s v="(en blanco)"/>
    <n v="33396458"/>
    <n v="2134764.34"/>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54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4344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3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6517600"/>
    <n v="498741.75"/>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616000"/>
    <n v="94577"/>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2500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6632"/>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3 - VIÁTICOS"/>
    <s v="N"/>
    <s v="00 - N/A"/>
    <s v="10 - FONDO GENERAL"/>
    <s v="99 - MULTIPROVINCIAL"/>
    <s v="(en blanco)"/>
    <n v="602067"/>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208839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1396395"/>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2 - TEXTILES Y VESTUARIOS"/>
    <s v="N"/>
    <s v="00 - N/A"/>
    <s v="10 - FONDO GENERAL"/>
    <s v="99 - MULTIPROVINCIAL"/>
    <s v="(en blanco)"/>
    <n v="4158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4 - PRODUCTOS FARMACÉUTICOS"/>
    <s v="N"/>
    <s v="00 - N/A"/>
    <s v="10 - FONDO GENERAL"/>
    <s v="99 - MULTIPROVINCIAL"/>
    <s v="(en blanco)"/>
    <n v="3395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9 - PRODUCTOS Y ÚTILES VARIOS"/>
    <s v="N"/>
    <s v="00 - N/A"/>
    <s v="10 - FONDO GENERAL"/>
    <s v="99 - MULTIPROVINCIAL"/>
    <s v="(en blanco)"/>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99 - MULTIPROVINCIAL"/>
    <s v="(en blanco)"/>
    <n v="931212"/>
    <n v="6018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en blanco)"/>
    <n v="117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en blanco)"/>
    <n v="11402900"/>
    <n v="252942.40000000002"/>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en blanco)"/>
    <n v="18037693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en blanco)"/>
    <n v="18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en blanco)"/>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68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en blanco)"/>
    <n v="239561427"/>
    <n v="864999.99"/>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en blanco)"/>
    <n v="640699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en blanco)"/>
    <n v="260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en blanco)"/>
    <n v="855248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en blanco)"/>
    <n v="33552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en blanco)"/>
    <n v="507596925"/>
    <n v="187703.89"/>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en blanco)"/>
    <n v="1516278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en blanco)"/>
    <n v="122449637"/>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en blanco)"/>
    <n v="2318400"/>
    <n v="102462.52"/>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en blanco)"/>
    <n v="2500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en blanco)"/>
    <n v="144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en blanco)"/>
    <n v="4685406921"/>
    <n v="1392529756.4199998"/>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en blanco)"/>
    <n v="968808201"/>
    <n v="46292745.939999998"/>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en blanco)"/>
    <n v="678218824"/>
    <n v="212321653.7300000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en blanco)"/>
    <n v="297266232"/>
    <n v="117862538.3999999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20 - FONDOS CON DESTINO ESPECÍFICO"/>
    <s v="99 - MULTIPROVINCIAL"/>
    <s v="(en blanco)"/>
    <n v="2000000"/>
    <n v="562466.6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en blanco)"/>
    <n v="161048390"/>
    <n v="23203272.73999999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99 - MULTIPROVINCIAL"/>
    <s v="(en blanco)"/>
    <n v="20447546"/>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en blanco)"/>
    <n v="110626100"/>
    <n v="11900879.57999999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20 - FONDOS CON DESTINO ESPECÍFICO"/>
    <s v="99 - MULTIPROVINCIAL"/>
    <s v="(en blanco)"/>
    <n v="9027900"/>
    <n v="120062.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en blanco)"/>
    <n v="73666247"/>
    <n v="14062379.67"/>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99 - MULTIPROVINCIAL"/>
    <s v="(en blanco)"/>
    <n v="75371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en blanco)"/>
    <n v="119710204"/>
    <n v="8812838.370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99 - MULTIPROVINCIAL"/>
    <s v="(en blanco)"/>
    <n v="2002550"/>
    <n v="5664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en blanco)"/>
    <n v="90850004"/>
    <n v="751216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50259359"/>
    <n v="5530103.9000000013"/>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15690000"/>
    <n v="216343.3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224956311"/>
    <n v="14106327.61999999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76303044"/>
    <n v="221829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en blanco)"/>
    <n v="107633096"/>
    <n v="9217955.649999998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en blanco)"/>
    <n v="103764420"/>
    <n v="13454099.68999999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50 - CRÉDITO INTERNO"/>
    <s v="99 - MULTIPROVINCIAL"/>
    <s v="(en blanco)"/>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en blanco)"/>
    <n v="52569575"/>
    <n v="6859093.6699999999"/>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99 - MULTIPROVINCIAL"/>
    <s v="(en blanco)"/>
    <n v="26089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en blanco)"/>
    <n v="41479170"/>
    <n v="7770948.5299999993"/>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99 - MULTIPROVINCIAL"/>
    <s v="(en blanco)"/>
    <n v="813988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en blanco)"/>
    <n v="13957011"/>
    <n v="1649893.6199999999"/>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99 - MULTIPROVINCIAL"/>
    <s v="(en blanco)"/>
    <n v="936925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en blanco)"/>
    <n v="1386877094"/>
    <n v="29684353.68"/>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en blanco)"/>
    <n v="545642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en blanco)"/>
    <n v="16463302"/>
    <n v="968816.61999999988"/>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99 - MULTIPROVINCIAL"/>
    <s v="(en blanco)"/>
    <n v="559271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en blanco)"/>
    <n v="8614207"/>
    <n v="769975.02"/>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62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en blanco)"/>
    <n v="692579008"/>
    <n v="23756073.969999999"/>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26918449"/>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99 - MULTIPROVINCIAL"/>
    <s v="(en blanco)"/>
    <n v="0"/>
    <n v="477900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en blanco)"/>
    <n v="129566601"/>
    <n v="14739486.579999996"/>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99 - MULTIPROVINCIAL"/>
    <s v="(en blanco)"/>
    <n v="2484354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99 - MULTIPROVINCIAL"/>
    <s v="(en blanco)"/>
    <n v="0"/>
    <n v="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en blanco)"/>
    <n v="116172198"/>
    <n v="34775323.18"/>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en blanco)"/>
    <n v="18918000"/>
    <n v="8517744.8000000007"/>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en blanco)"/>
    <n v="15562498"/>
    <n v="5090375.9499999993"/>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en blanco)"/>
    <n v="8403000"/>
    <n v="1736048.6800000002"/>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en blanco)"/>
    <n v="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en blanco)"/>
    <n v="5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99 - MULTIPROVINCIAL"/>
    <s v="(en blanco)"/>
    <n v="4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en blanco)"/>
    <n v="38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en blanco)"/>
    <n v="2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3370000"/>
    <n v="482445.56"/>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en blanco)"/>
    <n v="126500092"/>
    <n v="8400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99 - MULTIPROVINCIAL"/>
    <s v="(en blanco)"/>
    <n v="2400000"/>
    <n v="54271.65"/>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en blanco)"/>
    <n v="250000"/>
    <n v="54353.7"/>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99 - MULTIPROVINCIAL"/>
    <s v="(en blanco)"/>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en blanco)"/>
    <n v="600000"/>
    <n v="149364.4"/>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99 - MULTIPROVINCIAL"/>
    <s v="(en blanco)"/>
    <n v="70000"/>
    <n v="22378.6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99 - MULTIPROVINCIAL"/>
    <s v="(en blanco)"/>
    <n v="400000"/>
    <n v="19930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en blanco)"/>
    <n v="10000000"/>
    <n v="250000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en blanco)"/>
    <n v="2680000"/>
    <n v="349238.02"/>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en blanco)"/>
    <n v="986182840"/>
    <n v="270279470.55000001"/>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en blanco)"/>
    <n v="174701524"/>
    <n v="11455046.640000001"/>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en blanco)"/>
    <n v="137583730"/>
    <n v="39618338.95999998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en blanco)"/>
    <n v="104650000"/>
    <n v="26343567.210000001"/>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en blanco)"/>
    <n v="3850000"/>
    <n v="739965.02"/>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en blanco)"/>
    <n v="110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en blanco)"/>
    <n v="3700000"/>
    <n v="125000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en blanco)"/>
    <n v="179270172"/>
    <n v="12579526.030000001"/>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en blanco)"/>
    <n v="47950460"/>
    <n v="18300647.690000001"/>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22230000"/>
    <n v="3465129.17"/>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en blanco)"/>
    <n v="65661983"/>
    <n v="3528388.9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en blanco)"/>
    <n v="77403065"/>
    <n v="15978023.17"/>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en blanco)"/>
    <n v="4974284"/>
    <n v="761842"/>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en blanco)"/>
    <n v="355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en blanco)"/>
    <n v="11951001"/>
    <n v="774513.0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en blanco)"/>
    <n v="12482609238"/>
    <n v="915765227.5800001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en blanco)"/>
    <n v="318000000"/>
    <n v="1352088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en blanco)"/>
    <n v="7074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en blanco)"/>
    <n v="1838711"/>
    <n v="19562.43"/>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en blanco)"/>
    <n v="379303214"/>
    <n v="46609338.729999997"/>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en blanco)"/>
    <n v="1604606829"/>
    <n v="273151374.3999999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99 - MULTIPROVINCIAL"/>
    <s v="(en blanco)"/>
    <n v="250040450"/>
    <n v="73252590.41999998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99 - MULTIPROVINCIAL"/>
    <s v="(en blanco)"/>
    <n v="20000000"/>
    <n v="1130658.5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99 - MULTIPROVINCIAL"/>
    <s v="(en blanco)"/>
    <n v="37471777"/>
    <n v="2481259.840000000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99 - MULTIPROVINCIAL"/>
    <s v="(en blanco)"/>
    <n v="33194606"/>
    <n v="11208908.59000000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99 - MULTIPROVINCIAL"/>
    <s v="(en blanco)"/>
    <n v="23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99 - MULTIPROVINCIAL"/>
    <s v="(en blanco)"/>
    <n v="12200000"/>
    <n v="4212843.789999999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99 - MULTIPROVINCIAL"/>
    <s v="(en blanco)"/>
    <n v="13850000"/>
    <n v="900531.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99 - MULTIPROVINCIAL"/>
    <s v="(en blanco)"/>
    <n v="9500000"/>
    <n v="1731122.539999999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99 - MULTIPROVINCIAL"/>
    <s v="(en blanco)"/>
    <n v="1400000"/>
    <n v="313480.6600000000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99 - MULTIPROVINCIAL"/>
    <s v="(en blanco)"/>
    <n v="39400000"/>
    <n v="25532551.9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99 - MULTIPROVINCIAL"/>
    <s v="(en blanco)"/>
    <n v="3700000"/>
    <n v="1992642.2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68700000"/>
    <n v="440518.0299999999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56600000"/>
    <n v="9539599.720000000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99 - MULTIPROVINCIAL"/>
    <s v="(en blanco)"/>
    <n v="14200000"/>
    <n v="1187077.7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99 - MULTIPROVINCIAL"/>
    <s v="(en blanco)"/>
    <n v="5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99 - MULTIPROVINCIAL"/>
    <s v="(en blanco)"/>
    <n v="4050000"/>
    <n v="2494312.319999999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99 - MULTIPROVINCIAL"/>
    <s v="(en blanco)"/>
    <n v="4940500"/>
    <n v="22125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99 - MULTIPROVINCIAL"/>
    <s v="(en blanco)"/>
    <n v="1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99 - MULTIPROVINCIAL"/>
    <s v="(en blanco)"/>
    <n v="167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855000"/>
    <n v="5109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10 - FONDO GENERAL"/>
    <s v="99 - MULTIPROVINCIAL"/>
    <s v="(en blanco)"/>
    <n v="1174796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12215000"/>
    <n v="5960459.890000000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99 - MULTIPROVINCIAL"/>
    <s v="(en blanco)"/>
    <n v="24510910"/>
    <n v="825755.74"/>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35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400000"/>
    <n v="1224130.1100000001"/>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0"/>
    <n v="56050"/>
  </r>
  <r>
    <s v="2026"/>
    <x v="0"/>
    <x v="0"/>
    <x v="0"/>
    <x v="0"/>
    <s v="2 - Poder Ejecutivo"/>
    <s v="0208 - MINISTERIO DE DEPORTES Y RECREACIÓN"/>
    <s v="0001 - MINISTERIO DE DEPORTES Y RECREACIÓN"/>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99 - MULTIPROVINCIAL"/>
    <s v="(en blanco)"/>
    <n v="3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en blanco)"/>
    <n v="42339407"/>
    <n v="19862491.439999998"/>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9800000"/>
    <n v="3040173.2100000004"/>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en blanco)"/>
    <n v="10000000"/>
    <n v="3334729.1199999996"/>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50000000"/>
    <n v="39669940.620000005"/>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en blanco)"/>
    <n v="65200000"/>
    <n v="14408191.220000003"/>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en blanco)"/>
    <n v="9140000"/>
    <n v="2202687.0699999998"/>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en blanco)"/>
    <n v="11000000"/>
    <n v="307087.6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en blanco)"/>
    <n v="2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en blanco)"/>
    <n v="206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5850000"/>
    <n v="565168.2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en blanco)"/>
    <n v="5750000"/>
    <n v="539042.65"/>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en blanco)"/>
    <n v="2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en blanco)"/>
    <n v="7700000"/>
    <n v="52215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en blanco)"/>
    <n v="7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en blanco)"/>
    <n v="2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en blanco)"/>
    <n v="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en blanco)"/>
    <n v="11673665"/>
    <n v="90506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807760593"/>
    <n v="233020044.88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200400000"/>
    <n v="18520360.28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106670000"/>
    <n v="35055944.81999999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244200000"/>
    <n v="70828851.60999998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en blanco)"/>
    <n v="42500000"/>
    <n v="4259222.2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en blanco)"/>
    <n v="11500000"/>
    <n v="3087129.939999999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en blanco)"/>
    <n v="2600000"/>
    <n v="30156.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en blanco)"/>
    <n v="34693583"/>
    <n v="20955778.27000000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0"/>
    <n v="35322352.43999999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en blanco)"/>
    <n v="21000000"/>
    <n v="4499343.4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en blanco)"/>
    <n v="20100000"/>
    <n v="1448488.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en blanco)"/>
    <n v="13882518"/>
    <n v="5491199.519999999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en blanco)"/>
    <n v="60150000"/>
    <n v="6732612.83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en blanco)"/>
    <n v="7500000"/>
    <n v="253718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en blanco)"/>
    <n v="7200000"/>
    <n v="1609543.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en blanco)"/>
    <n v="25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en blanco)"/>
    <n v="6300000"/>
    <n v="1740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en blanco)"/>
    <n v="500000"/>
    <n v="14160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en blanco)"/>
    <n v="7600000"/>
    <n v="5428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en blanco)"/>
    <n v="11503191"/>
    <n v="720103.8500000000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en blanco)"/>
    <n v="44950000"/>
    <n v="645273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25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en blanco)"/>
    <n v="41000000"/>
    <n v="4300520.5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70000000"/>
    <n v="19854524.240000002"/>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en blanco)"/>
    <n v="25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en blanco)"/>
    <n v="1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en blanco)"/>
    <n v="2500000"/>
    <n v="551633.42000000004"/>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en blanco)"/>
    <n v="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en blanco)"/>
    <n v="25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68923967"/>
    <n v="19254814.399999999"/>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5920000"/>
    <n v="191200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8914894"/>
    <n v="2926797.12"/>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11568788"/>
    <n v="3065143.88"/>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en blanco)"/>
    <n v="292035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en blanco)"/>
    <n v="1294623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en blanco)"/>
    <n v="10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135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en blanco)"/>
    <n v="152029"/>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en blanco)"/>
    <n v="327740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99 - MULTIPROVINCIAL"/>
    <s v="(en blanco)"/>
    <n v="109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36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99 - MULTIPROVINCIAL"/>
    <s v="(en blanco)"/>
    <n v="18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en blanco)"/>
    <n v="1988313"/>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15483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43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99 - MULTIPROVINCIAL"/>
    <s v="(en blanco)"/>
    <n v="61096923"/>
    <n v="18801698.39000000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99 - MULTIPROVINCIAL"/>
    <s v="(en blanco)"/>
    <n v="10382073"/>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8400608"/>
    <n v="2782227.84"/>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99 - MULTIPROVINCIAL"/>
    <s v="(en blanco)"/>
    <n v="3939095"/>
    <n v="531510.14"/>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99 - MULTIPROVINCIAL"/>
    <s v="(en blanco)"/>
    <n v="11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99 - MULTIPROVINCIAL"/>
    <s v="(en blanco)"/>
    <n v="600000"/>
    <n v="201903.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99 - MULTIPROVINCIAL"/>
    <s v="(en blanco)"/>
    <n v="3600000"/>
    <n v="215002.3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en blanco)"/>
    <n v="200000"/>
    <n v="347199.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en blanco)"/>
    <n v="300000"/>
    <n v="350000.9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972800"/>
    <n v="462537.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99 - MULTIPROVINCIAL"/>
    <s v="(en blanco)"/>
    <n v="140000"/>
    <n v="75567.579999999987"/>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99 - MULTIPROVINCIAL"/>
    <s v="(en blanco)"/>
    <n v="100000"/>
    <n v="41064"/>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99 - MULTIPROVINCIAL"/>
    <s v="(en blanco)"/>
    <n v="680000"/>
    <n v="28686.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5 - CUERO, CAUCHO Y PLÁSTICO"/>
    <s v="N"/>
    <s v="00 - N/A"/>
    <s v="10 - FONDO GENERAL"/>
    <s v="99 - MULTIPROVINCIAL"/>
    <s v="(en blanco)"/>
    <n v="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en blanco)"/>
    <n v="25000"/>
    <n v="3899.9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en blanco)"/>
    <n v="3600000"/>
    <n v="86300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99 - MULTIPROVINCIAL"/>
    <s v="(en blanco)"/>
    <n v="7985959"/>
    <n v="752162.86"/>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4115840"/>
    <n v="153500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626382"/>
    <n v="234466.93"/>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99 - MULTIPROVINCIAL"/>
    <s v="(en blanco)"/>
    <n v="1000000"/>
    <n v="0"/>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2 - TEXTILES Y VESTUARIOS"/>
    <s v="N"/>
    <s v="00 - N/A"/>
    <s v="20 - FONDOS CON DESTINO ESPECÍFICO"/>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20 - FONDOS CON DESTINO ESPECÍFICO"/>
    <s v="99 - MULTIPROVINCIAL"/>
    <s v="(en blanco)"/>
    <n v="500000"/>
    <n v="80737.490000000005"/>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en blanco)"/>
    <n v="792500925"/>
    <n v="234030083.31999999"/>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99 - MULTIPROVINCIAL"/>
    <s v="(en blanco)"/>
    <n v="20740927"/>
    <n v="7537515.4500000002"/>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en blanco)"/>
    <n v="154685175"/>
    <n v="11906000"/>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99 - MULTIPROVINCIAL"/>
    <s v="(en blanco)"/>
    <n v="821074"/>
    <n v="328440.49"/>
  </r>
  <r>
    <s v="2026"/>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99 - MULTIPROVINCIAL"/>
    <s v="(en blanco)"/>
    <n v="6479219"/>
    <n v="157240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10 - FONDO GENERAL"/>
    <s v="99 - MULTIPROVINCIAL"/>
    <s v="(en blanco)"/>
    <n v="4257913"/>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99 - MULTIPROVINCIAL"/>
    <s v="(en blanco)"/>
    <n v="3522675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en blanco)"/>
    <n v="108541943"/>
    <n v="35611557.79999999"/>
  </r>
  <r>
    <s v="2026"/>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99 - MULTIPROVINCIAL"/>
    <s v="(en blanco)"/>
    <n v="23300000"/>
    <n v="8128474.0499999998"/>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en blanco)"/>
    <n v="34867997"/>
    <n v="474655"/>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99 - MULTIPROVINCIAL"/>
    <s v="(en blanco)"/>
    <n v="1000000"/>
    <n v="100000"/>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en blanco)"/>
    <n v="24350000"/>
    <n v="9363179.3999999985"/>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99 - MULTIPROVINCIAL"/>
    <s v="(en blanco)"/>
    <n v="25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en blanco)"/>
    <n v="7500000"/>
    <n v="752370.86"/>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99 - MULTIPROVINCIAL"/>
    <s v="(en blanco)"/>
    <n v="1529878"/>
    <n v="60000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en blanco)"/>
    <n v="25028857"/>
    <n v="14812445.180000002"/>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99 - MULTIPROVINCIAL"/>
    <s v="(en blanco)"/>
    <n v="371143"/>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en blanco)"/>
    <n v="8826752"/>
    <n v="175152.87"/>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99 - MULTIPROVINCIAL"/>
    <s v="(en blanco)"/>
    <n v="18510986"/>
    <n v="2384169.1599999997"/>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en blanco)"/>
    <n v="8789262"/>
    <n v="1128962.3999999999"/>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99 - MULTIPROVINCIAL"/>
    <s v="(en blanco)"/>
    <n v="32886186"/>
    <n v="7213772.0899999999"/>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en blanco)"/>
    <n v="31992686"/>
    <n v="1296517.76"/>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99 - MULTIPROVINCIAL"/>
    <s v="(en blanco)"/>
    <n v="6087581"/>
    <n v="3366719.1300000004"/>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en blanco)"/>
    <n v="16406441"/>
    <n v="5998812.7000000002"/>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99 - MULTIPROVINCIAL"/>
    <s v="(en blanco)"/>
    <n v="9233738"/>
    <n v="3035189.3099999996"/>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en blanco)"/>
    <n v="2678278"/>
    <n v="354949.26"/>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99 - MULTIPROVINCIAL"/>
    <s v="(en blanco)"/>
    <n v="130000"/>
    <n v="475655"/>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en blanco)"/>
    <n v="3885200"/>
    <n v="3009227.31"/>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99 - MULTIPROVINCIAL"/>
    <s v="(en blanco)"/>
    <n v="442969"/>
    <n v="298106.62"/>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en blanco)"/>
    <n v="1942244"/>
    <n v="820391.65"/>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99 - MULTIPROVINCIAL"/>
    <s v="(en blanco)"/>
    <n v="886553"/>
    <n v="4740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en blanco)"/>
    <n v="1597632"/>
    <n v="411262.92"/>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99 - MULTIPROVINCIAL"/>
    <s v="(en blanco)"/>
    <n v="2108948"/>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en blanco)"/>
    <n v="506000"/>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99 - MULTIPROVINCIAL"/>
    <s v="(en blanco)"/>
    <n v="31000"/>
    <n v="235153.58000000002"/>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en blanco)"/>
    <n v="55200000"/>
    <n v="11415962.800000001"/>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99 - MULTIPROVINCIAL"/>
    <s v="(en blanco)"/>
    <n v="727232"/>
    <n v="49992.12"/>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en blanco)"/>
    <n v="10500676"/>
    <n v="2797942.92"/>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99 - MULTIPROVINCIAL"/>
    <s v="(en blanco)"/>
    <n v="3874653"/>
    <n v="2039964.14"/>
  </r>
  <r>
    <s v="2026"/>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1595601"/>
    <n v="104020.54000000001"/>
  </r>
  <r>
    <s v="2026"/>
    <x v="0"/>
    <x v="0"/>
    <x v="0"/>
    <x v="0"/>
    <s v="2 - Poder Ejecutivo"/>
    <s v="0209 - MINISTERIO DE TRABAJO"/>
    <s v="0001 - MINISTERIO DE TRABAJO"/>
    <s v="3 - PROTECCIÓN DEL MEDIO AMBIENTE"/>
    <s v="3.3 - Cambio Climático"/>
    <s v="3.3.01 - Mixtos"/>
    <s v="2.2 - CONTRATACIÓN DE SERVICIOS"/>
    <s v="2.2.1 - SERVICIOS BÁSICOS"/>
    <s v="N"/>
    <s v="00 - N/A"/>
    <s v="10 - FONDO GENERAL"/>
    <s v="99 - MULTIPROVINCIAL"/>
    <s v="(en blanco)"/>
    <n v="18950000"/>
    <n v="5588232.580000001"/>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10 - FONDO GENERAL"/>
    <s v="99 - MULTIPROVINCIAL"/>
    <s v="(en blanco)"/>
    <n v="1215442"/>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10 - FONDO GENERAL"/>
    <s v="99 - MULTIPROVINCIAL"/>
    <s v="(en blanco)"/>
    <n v="59000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20 - FONDOS CON DESTINO ESPECÍFICO"/>
    <s v="99 - MULTIPROVINCIAL"/>
    <s v="(en blanco)"/>
    <n v="5209646"/>
    <n v="0"/>
  </r>
  <r>
    <s v="2026"/>
    <x v="0"/>
    <x v="0"/>
    <x v="0"/>
    <x v="0"/>
    <s v="2 - Poder Ejecutivo"/>
    <s v="0209 - MINISTERIO DE TRABAJO"/>
    <s v="0001 - MINISTERIO DE TRABAJO"/>
    <s v="3 - PROTECCIÓN DEL MEDIO AMBIENTE"/>
    <s v="3.3 - Cambio Climático"/>
    <s v="3.3.01 - Mixtos"/>
    <s v="2.3 - MATERIALES Y SUMINISTROS"/>
    <s v="2.3.9 - PRODUCTOS Y ÚTILES VARIOS"/>
    <s v="N"/>
    <s v="00 - N/A"/>
    <s v="10 - FONDO GENERAL"/>
    <s v="99 - MULTIPROVINCIAL"/>
    <s v="(en blanco)"/>
    <n v="1177968"/>
    <n v="39660.550000000003"/>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1 - REMUNERACIONES"/>
    <s v="N"/>
    <s v="00 - N/A"/>
    <s v="10 - FONDO GENERAL"/>
    <s v="22 - SAN JUAN"/>
    <s v="(en blanco)"/>
    <n v="40446500"/>
    <n v="1023000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2 - SOBRESUELD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5 - CONTRIBUCIONES A LA SEGURIDAD SOCIAL"/>
    <s v="N"/>
    <s v="00 - N/A"/>
    <s v="10 - FONDO GENERAL"/>
    <s v="22 - SAN JUAN"/>
    <s v="(en blanco)"/>
    <n v="5955809"/>
    <n v="1569335.35"/>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2 - PUBLICIDAD, IMPRESIÓN Y ENCUADERNACIÓN"/>
    <s v="N"/>
    <s v="00 - N/A"/>
    <s v="10 - FONDO GENERAL"/>
    <s v="22 - SAN JUAN"/>
    <s v="(en blanco)"/>
    <n v="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3 - VIÁTIC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6 - SEGUROS"/>
    <s v="N"/>
    <s v="00 - N/A"/>
    <s v="10 - FONDO GENERAL"/>
    <s v="22 - SAN JUAN"/>
    <s v="(en blanco)"/>
    <n v="425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22 - SAN JUAN"/>
    <s v="(en blanco)"/>
    <n v="2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8 - OTROS SERVICIOS NO INCLUIDOS EN CONCEPTOS ANTERIORES"/>
    <s v="N"/>
    <s v="00 - N/A"/>
    <s v="10 - FONDO GENERAL"/>
    <s v="22 - SAN JUAN"/>
    <s v="(en blanco)"/>
    <n v="17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9 - OTRAS CONTRATACIONES DE SERVICIOS"/>
    <s v="N"/>
    <s v="00 - N/A"/>
    <s v="10 - FONDO GENERAL"/>
    <s v="22 - SAN JUAN"/>
    <s v="(en blanco)"/>
    <n v="20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2 - TEXTILES Y VESTUARIOS"/>
    <s v="N"/>
    <s v="00 - N/A"/>
    <s v="10 - FONDO GENERAL"/>
    <s v="22 - SAN JUAN"/>
    <s v="(en blanco)"/>
    <n v="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5 - CUERO, CAUCHO Y PLÁSTICO"/>
    <s v="N"/>
    <s v="00 - N/A"/>
    <s v="10 - FONDO GENERAL"/>
    <s v="22 - SAN JUAN"/>
    <s v="(en blanco)"/>
    <n v="1672691"/>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6 - PRODUCTOS DE MINERALES, METÁLICOS Y NO METÁLICOS"/>
    <s v="N"/>
    <s v="00 - N/A"/>
    <s v="10 - FONDO GENERAL"/>
    <s v="22 - SAN JUAN"/>
    <s v="(en blanco)"/>
    <n v="13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7 - COMBUSTIBLES, LUBRICANTES, PRODUCTOS QUÍMICOS Y CONEXOS"/>
    <s v="N"/>
    <s v="00 - N/A"/>
    <s v="10 - FONDO GENERAL"/>
    <s v="22 - SAN JUAN"/>
    <s v="(en blanco)"/>
    <n v="4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9 - PRODUCTOS Y ÚTILES VARIOS"/>
    <s v="N"/>
    <s v="00 - N/A"/>
    <s v="10 - FONDO GENERAL"/>
    <s v="22 - SAN JUAN"/>
    <s v="(en blanco)"/>
    <n v="11300000"/>
    <n v="0"/>
  </r>
  <r>
    <s v="2026"/>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4 - N/A"/>
    <s v="10 - FONDO GENERAL"/>
    <s v="99 - MULTIPROVINCIAL"/>
    <s v="(en blanco)"/>
    <n v="291000000"/>
    <n v="39956000"/>
  </r>
  <r>
    <s v="2026"/>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en blanco)"/>
    <n v="4095400"/>
    <n v="2220000"/>
  </r>
  <r>
    <s v="2026"/>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4 - N/A"/>
    <s v="10 - FONDO GENERAL"/>
    <s v="99 - MULTIPROVINCIAL"/>
    <s v="(en blanco)"/>
    <n v="50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en blanco)"/>
    <n v="325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50 - CRÉDITO INTERNO"/>
    <s v="99 - MULTIPROVINCIAL"/>
    <s v="(en blanco)"/>
    <n v="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4 - N/A"/>
    <s v="10 - FONDO GENERAL"/>
    <s v="99 - MULTIPROVINCIAL"/>
    <s v="(en blanco)"/>
    <n v="70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70940000"/>
    <n v="3437280.01"/>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4 - N/A"/>
    <s v="10 - FONDO GENERAL"/>
    <s v="99 - MULTIPROVINCIAL"/>
    <s v="(en blanco)"/>
    <n v="2850000"/>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en blanco)"/>
    <n v="14886408"/>
    <n v="321960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4 - N/A"/>
    <s v="10 - FONDO GENERAL"/>
    <s v="99 - MULTIPROVINCIAL"/>
    <s v="(en blanco)"/>
    <n v="3300000"/>
    <n v="0"/>
  </r>
  <r>
    <s v="2026"/>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en blanco)"/>
    <n v="5500000"/>
    <n v="786630.91"/>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en blanco)"/>
    <n v="764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4 - N/A"/>
    <s v="10 - FONDO GENERAL"/>
    <s v="99 - MULTIPROVINCIAL"/>
    <s v="(en blanco)"/>
    <n v="2500000"/>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en blanco)"/>
    <n v="5655393"/>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4 - N/A"/>
    <s v="10 - FONDO GENERAL"/>
    <s v="99 - MULTIPROVINCIAL"/>
    <s v="(en blanco)"/>
    <n v="50000"/>
    <n v="0"/>
  </r>
  <r>
    <s v="2026"/>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en blanco)"/>
    <n v="3610000"/>
    <n v="610560.32000000007"/>
  </r>
  <r>
    <s v="2026"/>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en blanco)"/>
    <n v="950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en blanco)"/>
    <n v="15625000"/>
    <n v="488408.32000000001"/>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4 - N/A"/>
    <s v="10 - FONDO GENERAL"/>
    <s v="99 - MULTIPROVINCIAL"/>
    <s v="(en blanco)"/>
    <n v="1050000"/>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en blanco)"/>
    <n v="3656768"/>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4 - N/A"/>
    <s v="10 - FONDO GENERAL"/>
    <s v="99 - MULTIPROVINCIAL"/>
    <s v="(en blanco)"/>
    <n v="10657805"/>
    <n v="107787.1"/>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en blanco)"/>
    <n v="17963250"/>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4 - N/A"/>
    <s v="10 - FONDO GENERAL"/>
    <s v="99 - MULTIPROVINCIAL"/>
    <s v="(en blanco)"/>
    <n v="49268000"/>
    <n v="533040"/>
  </r>
  <r>
    <s v="2026"/>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en blanco)"/>
    <n v="30985312"/>
    <n v="805717.21"/>
  </r>
  <r>
    <s v="2026"/>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en blanco)"/>
    <n v="3740396279"/>
    <n v="1064133643.80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en blanco)"/>
    <n v="490379440"/>
    <n v="91638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99 - MULTIPROVINCIAL"/>
    <s v="(en blanco)"/>
    <n v="7309696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en blanco)"/>
    <n v="489172871"/>
    <n v="163642587.65000001"/>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1 - SERVICIOS BÁSICOS"/>
    <s v="N"/>
    <s v="00 - N/A"/>
    <s v="10 - FONDO GENERAL"/>
    <s v="99 - MULTIPROVINCIAL"/>
    <s v="(en blanco)"/>
    <n v="313107039"/>
    <n v="124371527.8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99 - MULTIPROVINCIAL"/>
    <s v="(en blanco)"/>
    <n v="11298746"/>
    <n v="1294781.7"/>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en blanco)"/>
    <n v="34300494"/>
    <n v="335797.6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en blanco)"/>
    <n v="271335014"/>
    <n v="86004666.71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en blanco)"/>
    <n v="84700000"/>
    <n v="1421523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en blanco)"/>
    <n v="346000000"/>
    <n v="51525417.299999997"/>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en blanco)"/>
    <n v="26189000"/>
    <n v="448215.1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en blanco)"/>
    <n v="33952421"/>
    <n v="20065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20 - FONDOS CON DESTINO ESPECÍFICO"/>
    <s v="99 - MULTIPROVINCIAL"/>
    <s v="(en blanco)"/>
    <n v="25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70 - DONACION EXTERNA"/>
    <s v="99 - MULTIPROVINCIAL"/>
    <s v="(en blanco)"/>
    <n v="4991118"/>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99 - MULTIPROVINCIAL"/>
    <s v="(en blanco)"/>
    <n v="70000000"/>
    <n v="16492162.69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en blanco)"/>
    <n v="18980000"/>
    <n v="321647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99 - MULTIPROVINCIAL"/>
    <s v="(en blanco)"/>
    <n v="1110000"/>
    <n v="3646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en blanco)"/>
    <n v="238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en blanco)"/>
    <n v="4000000"/>
    <n v="91885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en blanco)"/>
    <n v="37743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en blanco)"/>
    <n v="2715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en blanco)"/>
    <n v="395604209"/>
    <n v="42330901.35000000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en blanco)"/>
    <n v="23766531"/>
    <n v="68719.44"/>
  </r>
  <r>
    <s v="2026"/>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99 - MULTIPROVINCIAL"/>
    <s v="(en blanco)"/>
    <n v="200000"/>
    <n v="0"/>
  </r>
  <r>
    <s v="2026"/>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99 - MULTIPROVINCIAL"/>
    <s v="(en blanco)"/>
    <n v="450000"/>
    <n v="0"/>
  </r>
  <r>
    <s v="2026"/>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1 - ALIMENTOS Y PRODUCTOS AGROFORESTALE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6 - PRODUCTOS DE MINERALES, METÁLICOS Y NO METÁLICOS"/>
    <s v="N"/>
    <s v="00 - N/A"/>
    <s v="10 - FONDO GENERAL"/>
    <s v="99 - MULTIPROVINCIAL"/>
    <s v="(en blanco)"/>
    <n v="5000"/>
    <n v="0"/>
  </r>
  <r>
    <s v="2026"/>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99 - MULTIPROVINCIAL"/>
    <s v="(en blanco)"/>
    <n v="63000"/>
    <n v="0"/>
  </r>
  <r>
    <s v="2026"/>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en blanco)"/>
    <n v="900000"/>
    <n v="0"/>
  </r>
  <r>
    <s v="2026"/>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99 - MULTIPROVINCIAL"/>
    <s v="(en blanco)"/>
    <n v="600000"/>
    <n v="0"/>
  </r>
  <r>
    <s v="2026"/>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en blanco)"/>
    <n v="540000"/>
    <n v="0"/>
  </r>
  <r>
    <s v="2026"/>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en blanco)"/>
    <n v="2600000"/>
    <n v="0"/>
  </r>
  <r>
    <s v="2026"/>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en blanco)"/>
    <n v="2850000"/>
    <n v="298000"/>
  </r>
  <r>
    <s v="2026"/>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en blanco)"/>
    <n v="400000"/>
    <n v="0"/>
  </r>
  <r>
    <s v="2026"/>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en blanco)"/>
    <n v="7780000"/>
    <n v="0"/>
  </r>
  <r>
    <s v="2026"/>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99 - MULTIPROVINCIAL"/>
    <s v="(en blanco)"/>
    <n v="14732"/>
    <n v="0"/>
  </r>
  <r>
    <s v="2026"/>
    <x v="0"/>
    <x v="0"/>
    <x v="0"/>
    <x v="0"/>
    <s v="2 - Poder Ejecutivo"/>
    <s v="0210 - MINISTERIO DE AGRICULTURA"/>
    <s v="0001 - MINISTERIO DE AGRICULTURA"/>
    <s v="4 - SERVICIOS SOCIALES"/>
    <s v="4.6 - Equidad de género"/>
    <s v="4.6.01 - Acciones focalizada en mujeres"/>
    <s v="2.3 - MATERIALES Y SUMINISTROS"/>
    <s v="2.3.2 - TEXTILES Y VESTUARIOS"/>
    <s v="N"/>
    <s v="00 - N/A"/>
    <s v="10 - FONDO GENERAL"/>
    <s v="99 - MULTIPROVINCIAL"/>
    <s v="(en blanco)"/>
    <n v="352380"/>
    <n v="0"/>
  </r>
  <r>
    <s v="2026"/>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en blanco)"/>
    <n v="1357259"/>
    <n v="0"/>
  </r>
  <r>
    <s v="2026"/>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99 - MULTIPROVINCIAL"/>
    <s v="(en blanco)"/>
    <n v="562656"/>
    <n v="0"/>
  </r>
  <r>
    <s v="2026"/>
    <x v="0"/>
    <x v="0"/>
    <x v="0"/>
    <x v="0"/>
    <s v="2 - Poder Ejecutivo"/>
    <s v="0210 - MINISTERIO DE AGRICULTURA"/>
    <s v="0001 - MINISTERIO DE AGRICULTURA"/>
    <s v="4 - SERVICIOS SOCIALES"/>
    <s v="4.6 - Equidad de género"/>
    <s v="4.6.03 - Acciones para una cultura de igualdad de género."/>
    <s v="2.2 - CONTRATACIÓN DE SERVICIOS"/>
    <s v="2.2.2 - PUBLICIDAD, IMPRESIÓN Y ENCUADERNACIÓN"/>
    <s v="N"/>
    <s v="00 - N/A"/>
    <s v="10 - FONDO GENERAL"/>
    <s v="99 - MULTIPROVINCIAL"/>
    <s v="(en blanco)"/>
    <n v="75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350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99 - MULTIPROVINCIAL"/>
    <s v="(en blanco)"/>
    <n v="600000"/>
    <n v="0"/>
  </r>
  <r>
    <s v="2026"/>
    <x v="0"/>
    <x v="0"/>
    <x v="0"/>
    <x v="0"/>
    <s v="2 - Poder Ejecutivo"/>
    <s v="0210 - MINISTERIO DE AGRICULTURA"/>
    <s v="0001 - MINISTERIO DE AGRICULTURA"/>
    <s v="4 - SERVICIOS SOCIALES"/>
    <s v="4.6 - Equidad de género"/>
    <s v="4.6.03 - Acciones para una cultura de igualdad de género."/>
    <s v="2.3 - MATERIALES Y SUMINISTROS"/>
    <s v="2.3.2 - TEXTILES Y VESTUARIOS"/>
    <s v="N"/>
    <s v="00 - N/A"/>
    <s v="10 - FONDO GENERAL"/>
    <s v="99 - MULTIPROVINCIAL"/>
    <s v="(en blanco)"/>
    <n v="25000"/>
    <n v="0"/>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en blanco)"/>
    <n v="518343642"/>
    <n v="163262266.39000002"/>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99 - MULTIPROVINCIAL"/>
    <s v="(en blanco)"/>
    <n v="0"/>
    <n v="16586050"/>
  </r>
  <r>
    <s v="2026"/>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en blanco)"/>
    <n v="85699418"/>
    <n v="3818196"/>
  </r>
  <r>
    <s v="2026"/>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en blanco)"/>
    <n v="100000"/>
    <n v="6438.4"/>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en blanco)"/>
    <n v="72007231"/>
    <n v="24198654.520000003"/>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99 - MULTIPROVINCIAL"/>
    <s v="(en blanco)"/>
    <n v="0"/>
    <n v="2552553.6000000006"/>
  </r>
  <r>
    <s v="2026"/>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en blanco)"/>
    <n v="17028977"/>
    <n v="5466856.7999999998"/>
  </r>
  <r>
    <s v="2026"/>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en blanco)"/>
    <n v="1136380"/>
    <n v="2050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en blanco)"/>
    <n v="6300000"/>
    <n v="513612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99 - MULTIPROVINCIAL"/>
    <s v="(en blanco)"/>
    <n v="0"/>
    <n v="1750125.5"/>
  </r>
  <r>
    <s v="2026"/>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en blanco)"/>
    <n v="5850075"/>
    <n v="2812563.95"/>
  </r>
  <r>
    <s v="2026"/>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en blanco)"/>
    <n v="11897018"/>
    <n v="0"/>
  </r>
  <r>
    <s v="2026"/>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11914033"/>
    <n v="936573.82000000007"/>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3079854"/>
    <n v="6000.01"/>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99 - MULTIPROVINCIAL"/>
    <s v="(en blanco)"/>
    <n v="150000"/>
    <n v="0"/>
  </r>
  <r>
    <s v="2026"/>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en blanco)"/>
    <n v="5700000"/>
    <n v="52274"/>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en blanco)"/>
    <n v="6258748"/>
    <n v="307363.30999999994"/>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99 - MULTIPROVINCIAL"/>
    <s v="(en blanco)"/>
    <n v="987860"/>
    <n v="0"/>
  </r>
  <r>
    <s v="2026"/>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en blanco)"/>
    <n v="3540803"/>
    <n v="415772.65"/>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en blanco)"/>
    <n v="147416"/>
    <n v="357215.5"/>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99 - MULTIPROVINCIAL"/>
    <s v="(en blanco)"/>
    <n v="95000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en blanco)"/>
    <n v="564825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99 - MULTIPROVINCIAL"/>
    <s v="(en blanco)"/>
    <n v="1500000"/>
    <n v="0"/>
  </r>
  <r>
    <s v="2026"/>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en blanco)"/>
    <n v="464600"/>
    <n v="0"/>
  </r>
  <r>
    <s v="2026"/>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en blanco)"/>
    <n v="734265"/>
    <n v="0"/>
  </r>
  <r>
    <s v="2026"/>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en blanco)"/>
    <n v="59582877"/>
    <n v="4008102.53"/>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en blanco)"/>
    <n v="8999458"/>
    <n v="1141908.9000000001"/>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99 - MULTIPROVINCIAL"/>
    <s v="(en blanco)"/>
    <n v="1681166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en blanco)"/>
    <n v="12194400"/>
    <n v="3584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en blanco)"/>
    <n v="3236400"/>
    <n v="12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737644"/>
    <n v="541850.08000000007"/>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en blanco)"/>
    <n v="760092"/>
    <n v="193227.4"/>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150000"/>
    <n v="1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en blanco)"/>
    <n v="1650000"/>
    <n v="148640.25"/>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en blanco)"/>
    <n v="755000"/>
    <n v="103612.76"/>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en blanco)"/>
    <n v="800000"/>
    <n v="413730.10000000003"/>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8814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659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877238"/>
    <n v="246544.51"/>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191600"/>
    <n v="8088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en blanco)"/>
    <n v="1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en blanco)"/>
    <n v="205000"/>
    <n v="2070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1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1967000"/>
    <n v="309630.8"/>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en blanco)"/>
    <n v="205000"/>
    <n v="13571.1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en blanco)"/>
    <n v="114860000"/>
    <n v="34480640.50999999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en blanco)"/>
    <n v="22025000"/>
    <n v="9155708.3399999999"/>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en blanco)"/>
    <n v="16009850"/>
    <n v="4823690.869999999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en blanco)"/>
    <n v="4900000"/>
    <n v="879097.0199999999"/>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en blanco)"/>
    <n v="1041500"/>
    <n v="351308.33999999997"/>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en blanco)"/>
    <n v="3300000"/>
    <n v="623378.26999999979"/>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en blanco)"/>
    <n v="280000"/>
    <n v="362011.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en blanco)"/>
    <n v="5336941"/>
    <n v="563165.0599999999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en blanco)"/>
    <n v="4026019"/>
    <n v="742375.89999999991"/>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en blanco)"/>
    <n v="2145500"/>
    <n v="384713.0400000000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en blanco)"/>
    <n v="1450000"/>
    <n v="2643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en blanco)"/>
    <n v="1648000"/>
    <n v="58941"/>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en blanco)"/>
    <n v="584908"/>
    <n v="301349.36"/>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en blanco)"/>
    <n v="5164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en blanco)"/>
    <n v="277468"/>
    <n v="72961.8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en blanco)"/>
    <n v="9360"/>
    <n v="2715.18"/>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en blanco)"/>
    <n v="572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en blanco)"/>
    <n v="28687"/>
    <n v="2786.3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en blanco)"/>
    <n v="4438240"/>
    <n v="2783622.8"/>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en blanco)"/>
    <n v="1845855"/>
    <n v="744494.46"/>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99 - MULTIPROVINCIAL"/>
    <s v="(en blanco)"/>
    <n v="40150000"/>
    <n v="12200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99 - MULTIPROVINCIAL"/>
    <s v="(en blanco)"/>
    <n v="1452000"/>
    <n v="484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5606110"/>
    <n v="1838002.5000000002"/>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99 - MULTIPROVINCIAL"/>
    <s v="(en blanco)"/>
    <n v="1892184"/>
    <n v="527535.14"/>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99 - MULTIPROVINCIAL"/>
    <s v="(en blanco)"/>
    <n v="65465000"/>
    <n v="938050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99 - MULTIPROVINCIAL"/>
    <s v="(en blanco)"/>
    <n v="3000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99 - MULTIPROVINCIAL"/>
    <s v="(en blanco)"/>
    <n v="54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99 - MULTIPROVINCIAL"/>
    <s v="(en blanco)"/>
    <n v="2649000"/>
    <n v="1431847.88"/>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en blanco)"/>
    <n v="2725600000"/>
    <n v="758470935.31000006"/>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en blanco)"/>
    <n v="270000000"/>
    <n v="80194003.449999988"/>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en blanco)"/>
    <n v="284000000"/>
    <n v="86467451.22999998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en blanco)"/>
    <n v="24000000"/>
    <n v="607134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en blanco)"/>
    <n v="35000000"/>
    <n v="5057249.3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en blanco)"/>
    <n v="20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en blanco)"/>
    <n v="36500000"/>
    <n v="1140729.6000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en blanco)"/>
    <n v="3500000"/>
    <n v="193249.2"/>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en blanco)"/>
    <n v="7600000"/>
    <n v="62871.5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en blanco)"/>
    <n v="5000000"/>
    <n v="170181.6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en blanco)"/>
    <n v="10500000"/>
    <n v="90832.0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en blanco)"/>
    <n v="31500000"/>
    <n v="100321.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en blanco)"/>
    <n v="15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en blanco)"/>
    <n v="51050000"/>
    <n v="92990982.62999999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en blanco)"/>
    <n v="457934500"/>
    <n v="140479678.36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en blanco)"/>
    <n v="100700000"/>
    <n v="2044691.609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en blanco)"/>
    <n v="15200000"/>
    <n v="616088.77"/>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en blanco)"/>
    <n v="64500000"/>
    <n v="1168289.4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en blanco)"/>
    <n v="820400000"/>
    <n v="225467948.5300000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en blanco)"/>
    <n v="31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en blanco)"/>
    <n v="39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en blanco)"/>
    <n v="381000000"/>
    <n v="71232177.879999995"/>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en blanco)"/>
    <n v="151000000"/>
    <n v="31431442.240000006"/>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en blanco)"/>
    <n v="208800000"/>
    <n v="66409997.3699999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en blanco)"/>
    <n v="40800000"/>
    <n v="191945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en blanco)"/>
    <n v="105000000"/>
    <n v="49138898.25999999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en blanco)"/>
    <n v="180000000"/>
    <n v="65192664.74999999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en blanco)"/>
    <n v="35000000"/>
    <n v="151603.2000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en blanco)"/>
    <n v="2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en blanco)"/>
    <n v="41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en blanco)"/>
    <n v="92500000"/>
    <n v="23550952.97000000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en blanco)"/>
    <n v="80794024"/>
    <n v="30840132.41000000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en blanco)"/>
    <n v="6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en blanco)"/>
    <n v="40000000"/>
    <n v="48500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en blanco)"/>
    <n v="114000000"/>
    <n v="23114914.17000000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en blanco)"/>
    <n v="104200000"/>
    <n v="2934.4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57900000"/>
    <n v="10073999.39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en blanco)"/>
    <n v="5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en blanco)"/>
    <n v="11000000"/>
    <n v="115102.32999999999"/>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en blanco)"/>
    <n v="129500000"/>
    <n v="32827537.399999999"/>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en blanco)"/>
    <n v="22000000"/>
    <n v="5035860.6899999995"/>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en blanco)"/>
    <n v="225976800"/>
    <n v="68514296.149999991"/>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en blanco)"/>
    <n v="42401864"/>
    <n v="2770333.33"/>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en blanco)"/>
    <n v="28666998"/>
    <n v="9554051.3400000017"/>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en blanco)"/>
    <n v="6878927"/>
    <n v="2676192.170000000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en blanco)"/>
    <n v="2561400"/>
    <n v="78588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en blanco)"/>
    <n v="2100000"/>
    <n v="699835"/>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en blanco)"/>
    <n v="8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en blanco)"/>
    <n v="19898321"/>
    <n v="5933084.540000001"/>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en blanco)"/>
    <n v="3680636"/>
    <n v="2375772.4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en blanco)"/>
    <n v="3405000"/>
    <n v="95733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en blanco)"/>
    <n v="8446276"/>
    <n v="165210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en blanco)"/>
    <n v="6100000"/>
    <n v="1197696.78"/>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en blanco)"/>
    <n v="4913722"/>
    <n v="21737977.52"/>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en blanco)"/>
    <n v="0"/>
    <n v="3098.16"/>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en blanco)"/>
    <n v="72015"/>
    <n v="1279010.5"/>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en blanco)"/>
    <n v="1215814"/>
    <n v="22080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en blanco)"/>
    <n v="11985395"/>
    <n v="10000558.209999999"/>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en blanco)"/>
    <n v="27409525"/>
    <n v="6612387.7799999993"/>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en blanco)"/>
    <n v="7576132"/>
    <n v="558762.42000000004"/>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en blanco)"/>
    <n v="1106058259"/>
    <n v="335724611.95000005"/>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en blanco)"/>
    <n v="196866300"/>
    <n v="86259924"/>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en blanco)"/>
    <n v="146880732"/>
    <n v="50917544.499999993"/>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en blanco)"/>
    <n v="785971071"/>
    <n v="296764414.76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en blanco)"/>
    <n v="15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en blanco)"/>
    <n v="2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en blanco)"/>
    <n v="14000000"/>
    <n v="2540002.240000000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en blanco)"/>
    <n v="15600000"/>
    <n v="24544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en blanco)"/>
    <n v="250100000"/>
    <n v="209803630.25999996"/>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en blanco)"/>
    <n v="710000000"/>
    <n v="34717887.03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en blanco)"/>
    <n v="1751066051"/>
    <n v="377890802.72999996"/>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59128929"/>
    <n v="38528358.85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en blanco)"/>
    <n v="240000000"/>
    <n v="9800343.2599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en blanco)"/>
    <n v="2000000"/>
    <n v="353044.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en blanco)"/>
    <n v="3100000"/>
    <n v="636295"/>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en blanco)"/>
    <n v="5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en blanco)"/>
    <n v="5800000"/>
    <n v="712426.18"/>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en blanco)"/>
    <n v="8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en blanco)"/>
    <n v="4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en blanco)"/>
    <n v="3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en blanco)"/>
    <n v="7000000"/>
    <n v="114696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en blanco)"/>
    <n v="22076364"/>
    <n v="4580099.29"/>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en blanco)"/>
    <n v="29500000"/>
    <n v="29680234.91"/>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en blanco)"/>
    <n v="10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en blanco)"/>
    <n v="60000000"/>
    <n v="38523142.350000001"/>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350000000"/>
    <n v="19775811.5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99 - MULTIPROVINCIAL"/>
    <s v="(en blanco)"/>
    <n v="197242000"/>
    <n v="58046364.85999999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99 - MULTIPROVINCIAL"/>
    <s v="(en blanco)"/>
    <n v="34268000"/>
    <n v="1377075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99 - MULTIPROVINCIAL"/>
    <s v="(en blanco)"/>
    <n v="27378780"/>
    <n v="8742427.3900000006"/>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99 - MULTIPROVINCIAL"/>
    <s v="(en blanco)"/>
    <n v="5676372"/>
    <n v="1573064.799999999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99 - MULTIPROVINCIAL"/>
    <s v="(en blanco)"/>
    <n v="15000"/>
    <n v="12662.0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99 - MULTIPROVINCIAL"/>
    <s v="(en blanco)"/>
    <n v="500000"/>
    <n v="6924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99 - MULTIPROVINCIAL"/>
    <s v="(en blanco)"/>
    <n v="30000"/>
    <n v="35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99 - MULTIPROVINCIAL"/>
    <s v="(en blanco)"/>
    <n v="11304420"/>
    <n v="930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99 - MULTIPROVINCIAL"/>
    <s v="(en blanco)"/>
    <n v="4250020"/>
    <n v="2616403.6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99 - MULTIPROVINCIAL"/>
    <s v="(en blanco)"/>
    <n v="4224000"/>
    <n v="552356.87"/>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1505000"/>
    <n v="431946.6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99 - MULTIPROVINCIAL"/>
    <s v="(en blanco)"/>
    <n v="611158"/>
    <n v="10513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99 - MULTIPROVINCIAL"/>
    <s v="(en blanco)"/>
    <n v="455000"/>
    <n v="252778.7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99 - MULTIPROVINCIAL"/>
    <s v="(en blanco)"/>
    <n v="4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99 - MULTIPROVINCIAL"/>
    <s v="(en blanco)"/>
    <n v="168500"/>
    <n v="7788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99 - MULTIPROVINCIAL"/>
    <s v="(en blanco)"/>
    <n v="30000"/>
    <n v="45536.0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99 - MULTIPROVINCIAL"/>
    <s v="(en blanco)"/>
    <n v="85000"/>
    <n v="81973.39999999999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99 - MULTIPROVINCIAL"/>
    <s v="(en blanco)"/>
    <n v="6847908"/>
    <n v="3049.9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99 - MULTIPROVINCIAL"/>
    <s v="(en blanco)"/>
    <n v="1310000"/>
    <n v="826727.62"/>
  </r>
  <r>
    <s v="2026"/>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99 - MULTIPROVINCIAL"/>
    <s v="(en blanco)"/>
    <n v="261198872"/>
    <n v="63873809.200000003"/>
  </r>
  <r>
    <s v="2026"/>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99 - MULTIPROVINCIAL"/>
    <s v="(en blanco)"/>
    <n v="107003721"/>
    <n v="16937496.960000001"/>
  </r>
  <r>
    <s v="2026"/>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99 - MULTIPROVINCIAL"/>
    <s v="(en blanco)"/>
    <n v="28800000"/>
    <n v="6700000"/>
  </r>
  <r>
    <s v="2026"/>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99 - MULTIPROVINCIAL"/>
    <s v="(en blanco)"/>
    <n v="106337816"/>
    <n v="20810057"/>
  </r>
  <r>
    <s v="2026"/>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99 - MULTIPROVINCIAL"/>
    <s v="(en blanco)"/>
    <n v="35453621"/>
    <n v="9634939.4199999981"/>
  </r>
  <r>
    <s v="2026"/>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99 - MULTIPROVINCIAL"/>
    <s v="(en blanco)"/>
    <n v="9899231"/>
    <n v="2937465.58"/>
  </r>
  <r>
    <s v="2026"/>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99 - MULTIPROVINCIAL"/>
    <s v="(en blanco)"/>
    <n v="9406000"/>
    <n v="1610681.41"/>
  </r>
  <r>
    <s v="2026"/>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99 - MULTIPROVINCIAL"/>
    <s v="(en blanco)"/>
    <n v="19605000"/>
    <n v="7973376.25"/>
  </r>
  <r>
    <s v="2026"/>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99 - MULTIPROVINCIAL"/>
    <s v="(en blanco)"/>
    <n v="15550000"/>
    <n v="3839584.7199999997"/>
  </r>
  <r>
    <s v="2026"/>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99 - MULTIPROVINCIAL"/>
    <s v="(en blanco)"/>
    <n v="23832398"/>
    <n v="4599584.9800000004"/>
  </r>
  <r>
    <s v="2026"/>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99 - MULTIPROVINCIAL"/>
    <s v="(en blanco)"/>
    <n v="30910600"/>
    <n v="13511067.699999999"/>
  </r>
  <r>
    <s v="2026"/>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21303000"/>
    <n v="2242828.6199999996"/>
  </r>
  <r>
    <s v="2026"/>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99 - MULTIPROVINCIAL"/>
    <s v="(en blanco)"/>
    <n v="45051160"/>
    <n v="60959163.170000002"/>
  </r>
  <r>
    <s v="2026"/>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99 - MULTIPROVINCIAL"/>
    <s v="(en blanco)"/>
    <n v="28640400"/>
    <n v="5106695.96"/>
  </r>
  <r>
    <s v="2026"/>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99 - MULTIPROVINCIAL"/>
    <s v="(en blanco)"/>
    <n v="1679000"/>
    <n v="426443.93"/>
  </r>
  <r>
    <s v="2026"/>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99 - MULTIPROVINCIAL"/>
    <s v="(en blanco)"/>
    <n v="2253500"/>
    <n v="3900"/>
  </r>
  <r>
    <s v="2026"/>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99 - MULTIPROVINCIAL"/>
    <s v="(en blanco)"/>
    <n v="3316000"/>
    <n v="128637.42"/>
  </r>
  <r>
    <s v="2026"/>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99 - MULTIPROVINCIAL"/>
    <s v="(en blanco)"/>
    <n v="116000"/>
    <n v="3888.16"/>
  </r>
  <r>
    <s v="2026"/>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99 - MULTIPROVINCIAL"/>
    <s v="(en blanco)"/>
    <n v="637000"/>
    <n v="21995.83"/>
  </r>
  <r>
    <s v="2026"/>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99 - MULTIPROVINCIAL"/>
    <s v="(en blanco)"/>
    <n v="813100"/>
    <n v="38711.07"/>
  </r>
  <r>
    <s v="2026"/>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99 - MULTIPROVINCIAL"/>
    <s v="(en blanco)"/>
    <n v="20626000"/>
    <n v="3298446.8500000006"/>
  </r>
  <r>
    <s v="2026"/>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99 - MULTIPROVINCIAL"/>
    <s v="(en blanco)"/>
    <n v="10393600"/>
    <n v="114377.73999999999"/>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916755"/>
    <n v="78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en blanco)"/>
    <n v="1524099"/>
    <n v="16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597135"/>
    <n v="19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en blanco)"/>
    <n v="234478"/>
    <n v="4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19370"/>
    <n v="118881.12"/>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en blanco)"/>
    <n v="215112"/>
    <n v="24464"/>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99 - MULTIPROVINCIAL"/>
    <s v="(en blanco)"/>
    <n v="300000"/>
    <n v="59914.75"/>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en blanco)"/>
    <n v="844741810"/>
    <n v="229990670.9100000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en blanco)"/>
    <n v="764897576"/>
    <n v="222371210.3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en blanco)"/>
    <n v="149333372"/>
    <n v="52903910.89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en blanco)"/>
    <n v="318196714"/>
    <n v="61311090.48999999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000000"/>
    <n v="135451.3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99 - MULTIPROVINCIAL"/>
    <s v="(en blanco)"/>
    <n v="4000000"/>
    <n v="65332.6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560000"/>
    <n v="80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en blanco)"/>
    <n v="2564445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8479176"/>
    <n v="34374792.79999998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en blanco)"/>
    <n v="105716787"/>
    <n v="33578277.03999999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en blanco)"/>
    <n v="21911418"/>
    <n v="6172331.889999999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en blanco)"/>
    <n v="41310905"/>
    <n v="10602841.49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24300000"/>
    <n v="5487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189000000"/>
    <n v="27411041.44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en blanco)"/>
    <n v="4278112"/>
    <n v="202173.419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en blanco)"/>
    <n v="30610000"/>
    <n v="6399881.340000000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en blanco)"/>
    <n v="54828575"/>
    <n v="2343907.2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355114305"/>
    <n v="79417124.06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en blanco)"/>
    <n v="86500000"/>
    <n v="16791679.55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000000"/>
    <n v="599536.8200000000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52620000"/>
    <n v="7284305.0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22091020"/>
    <n v="6510415.030000001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96649812"/>
    <n v="20685023.9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99 - MULTIPROVINCIAL"/>
    <s v="(en blanco)"/>
    <n v="54269526"/>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en blanco)"/>
    <n v="209300000"/>
    <n v="18591761.42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en blanco)"/>
    <n v="5500000"/>
    <n v="26485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en blanco)"/>
    <n v="13300000"/>
    <n v="28532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en blanco)"/>
    <n v="28000000"/>
    <n v="14463941.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en blanco)"/>
    <n v="1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en blanco)"/>
    <n v="3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en blanco)"/>
    <n v="693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9378000"/>
    <n v="4921446.5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en blanco)"/>
    <n v="69858200"/>
    <n v="5187348.2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en blanco)"/>
    <n v="31509777"/>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19356400"/>
    <n v="3190754.4000000004"/>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99 - MULTIPROVINCIAL"/>
    <s v="(en blanco)"/>
    <n v="175874433"/>
    <n v="56793424"/>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99 - MULTIPROVINCIAL"/>
    <s v="(en blanco)"/>
    <n v="47752918"/>
    <n v="1575993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99 - MULTIPROVINCIAL"/>
    <s v="(en blanco)"/>
    <n v="39569177"/>
    <n v="12630124.640000001"/>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99 - MULTIPROVINCIAL"/>
    <s v="(en blanco)"/>
    <n v="7353996"/>
    <n v="2944829.59"/>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99 - MULTIPROVINCIAL"/>
    <s v="(en blanco)"/>
    <n v="6155514"/>
    <n v="1765838.260000000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99 - MULTIPROVINCIAL"/>
    <s v="(en blanco)"/>
    <n v="6737469"/>
    <n v="2401671.590000000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99 - MULTIPROVINCIAL"/>
    <s v="(en blanco)"/>
    <n v="6080000"/>
    <n v="2160089.35"/>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99 - MULTIPROVINCIAL"/>
    <s v="(en blanco)"/>
    <n v="900000"/>
    <n v="149523.70000000001"/>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99 - MULTIPROVINCIAL"/>
    <s v="(en blanco)"/>
    <n v="1200000"/>
    <n v="7552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99 - MULTIPROVINCIAL"/>
    <s v="(en blanco)"/>
    <n v="23796000"/>
    <n v="728459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99 - MULTIPROVINCIAL"/>
    <s v="(en blanco)"/>
    <n v="40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99 - MULTIPROVINCIAL"/>
    <s v="(en blanco)"/>
    <n v="2500000"/>
    <n v="247995.8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99 - MULTIPROVINCIAL"/>
    <s v="(en blanco)"/>
    <n v="1584254"/>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99 - MULTIPROVINCIAL"/>
    <s v="(en blanco)"/>
    <n v="185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99 - MULTIPROVINCIAL"/>
    <s v="(en blanco)"/>
    <n v="900000"/>
    <n v="234935.9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99 - MULTIPROVINCIAL"/>
    <s v="(en blanco)"/>
    <n v="111482623"/>
    <n v="1974499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99 - MULTIPROVINCIAL"/>
    <s v="(en blanco)"/>
    <n v="39822480"/>
    <n v="13674933.3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99 - MULTIPROVINCIAL"/>
    <s v="(en blanco)"/>
    <n v="2250000"/>
    <n v="1819483.3"/>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99 - MULTIPROVINCIAL"/>
    <s v="(en blanco)"/>
    <n v="1050000"/>
    <n v="121134.79000000001"/>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99 - MULTIPROVINCIAL"/>
    <s v="(en blanco)"/>
    <n v="400000"/>
    <n v="252721.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99 - MULTIPROVINCIAL"/>
    <s v="(en blanco)"/>
    <n v="6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99 - MULTIPROVINCIAL"/>
    <s v="(en blanco)"/>
    <n v="1035000"/>
    <n v="25004.2"/>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99 - MULTIPROVINCIAL"/>
    <s v="(en blanco)"/>
    <n v="13717000"/>
    <n v="36980.28"/>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99 - MULTIPROVINCIAL"/>
    <s v="(en blanco)"/>
    <n v="4147703"/>
    <n v="341280.98"/>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99 - MULTIPROVINCIAL"/>
    <s v="(en blanco)"/>
    <n v="600000"/>
    <n v="45533.02"/>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500000"/>
    <n v="22500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99 - MULTIPROVINCIAL"/>
    <s v="(en blanco)"/>
    <n v="500000"/>
    <n v="6125"/>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99 - MULTIPROVINCIAL"/>
    <s v="(en blanco)"/>
    <n v="8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en blanco)"/>
    <n v="93014000"/>
    <n v="28187599.5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en blanco)"/>
    <n v="1200000"/>
    <n v="9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en blanco)"/>
    <n v="16386200"/>
    <n v="5054578.689999999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en blanco)"/>
    <n v="12595000"/>
    <n v="4169387.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en blanco)"/>
    <n v="6440000"/>
    <n v="1962162.989999999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1400000"/>
    <n v="25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2900000"/>
    <n v="499107.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5956000"/>
    <n v="1773500.1600000001"/>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en blanco)"/>
    <n v="1120000"/>
    <n v="477941.0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700000"/>
    <n v="5676979.950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14850300"/>
    <n v="3371209.0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700000"/>
    <n v="499999.5799999999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en blanco)"/>
    <n v="370000"/>
    <n v="64380.5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en blanco)"/>
    <n v="15937245"/>
    <n v="12316442.21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en blanco)"/>
    <n v="39850000"/>
    <n v="1310044.089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en blanco)"/>
    <n v="500000"/>
    <n v="49425.0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en blanco)"/>
    <n v="283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en blanco)"/>
    <n v="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en blanco)"/>
    <n v="603510"/>
    <n v="39766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en blanco)"/>
    <n v="6405000"/>
    <n v="150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1765000"/>
    <n v="330881.5400000000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5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en blanco)"/>
    <n v="86371400"/>
    <n v="25415489.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en blanco)"/>
    <n v="17300000"/>
    <n v="7348005.559999999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16000"/>
    <n v="50524.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958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640000"/>
    <n v="3838490.68"/>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en blanco)"/>
    <n v="4200000"/>
    <n v="1334461.23"/>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3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en blanco)"/>
    <n v="1050000"/>
    <n v="13295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en blanco)"/>
    <n v="397271"/>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en blanco)"/>
    <n v="1492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en blanco)"/>
    <n v="17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1333000"/>
    <n v="76251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0"/>
    <n v="65923.48"/>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842000"/>
    <n v="100549.4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845000"/>
    <n v="32862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6650000"/>
    <n v="24839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225000"/>
    <n v="4956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en blanco)"/>
    <n v="255000"/>
    <n v="4472.2"/>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99 - MULTIPROVINCIAL"/>
    <s v="(en blanco)"/>
    <n v="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en blanco)"/>
    <n v="12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3602000"/>
    <n v="1724314.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en blanco)"/>
    <n v="1755000"/>
    <n v="65822.75999999999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2195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en blanco)"/>
    <n v="53779350"/>
    <n v="157964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en blanco)"/>
    <n v="10500850"/>
    <n v="108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7521523"/>
    <n v="2404990.509999999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en blanco)"/>
    <n v="2223000"/>
    <n v="732286.9700000002"/>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600000"/>
    <n v="18113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en blanco)"/>
    <n v="2050000"/>
    <n v="89836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99 - MULTIPROVINCIAL"/>
    <s v="(en blanco)"/>
    <n v="0"/>
    <n v="160395.0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en blanco)"/>
    <n v="5325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500000"/>
    <n v="2537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1721977"/>
    <n v="84248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000000"/>
    <n v="24638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700000"/>
    <n v="91931.09"/>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en blanco)"/>
    <n v="450000"/>
    <n v="243032.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en blanco)"/>
    <n v="300000"/>
    <n v="1947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en blanco)"/>
    <n v="1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en blanco)"/>
    <n v="22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4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4900000"/>
    <n v="16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en blanco)"/>
    <n v="470000"/>
    <n v="367296.7"/>
  </r>
  <r>
    <s v="2026"/>
    <x v="0"/>
    <x v="0"/>
    <x v="0"/>
    <x v="0"/>
    <s v="2 - Poder Ejecutivo"/>
    <s v="0213 - MINISTERIO DE TURISMO"/>
    <s v="0001 - MINISTERIO DE TURISM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100000"/>
    <n v="0"/>
  </r>
  <r>
    <s v="2026"/>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en blanco)"/>
    <n v="943302110"/>
    <n v="266808214.74000001"/>
  </r>
  <r>
    <s v="2026"/>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en blanco)"/>
    <n v="294930002"/>
    <n v="63058326.680000007"/>
  </r>
  <r>
    <s v="2026"/>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en blanco)"/>
    <n v="72000000"/>
    <n v="23777000"/>
  </r>
  <r>
    <s v="2026"/>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en blanco)"/>
    <n v="119500000"/>
    <n v="38152059.390000001"/>
  </r>
  <r>
    <s v="2026"/>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en blanco)"/>
    <n v="98812000"/>
    <n v="33216868.739999998"/>
  </r>
  <r>
    <s v="2026"/>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en blanco)"/>
    <n v="710600000"/>
    <n v="226126138.41000003"/>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en blanco)"/>
    <n v="2076312658"/>
    <n v="409569768.59999996"/>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en blanco)"/>
    <n v="25200000"/>
    <n v="5620739.8200000003"/>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06 - DUARTE"/>
    <s v="(en blanco)"/>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en blanco)"/>
    <n v="179925628"/>
    <n v="43247287.830000013"/>
  </r>
  <r>
    <s v="2026"/>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en blanco)"/>
    <n v="34730000"/>
    <n v="25399691.329999998"/>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en blanco)"/>
    <n v="15410000"/>
    <n v="5402828.1799999997"/>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6 - DUARTE"/>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9 - ESPAILLAT"/>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0 - INDEPENDEN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1 - LA ALTAGRA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3 - LA VEGA"/>
    <s v="(en blanco)"/>
    <n v="12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4 - MARIA TRINIDAD SANCHEZ"/>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5 - MONTE CRISTI"/>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6 - PEDERNALES"/>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1 - SAN CRISTOBAL"/>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3 - SAN PEDRO DE MACORIS"/>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6 - SANTIAGO RODRIGUEZ"/>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7 - VALVERDE"/>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9 - MONTE PLATA"/>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30 - HATO MAYOR"/>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58204500"/>
    <n v="8544896"/>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99 - MULTIPROVINCIAL"/>
    <s v="(en blanco)"/>
    <n v="0"/>
    <n v="2304840.6"/>
  </r>
  <r>
    <s v="2026"/>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en blanco)"/>
    <n v="43693765"/>
    <n v="9089339.3999999985"/>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en blanco)"/>
    <n v="1700000"/>
    <n v="840768"/>
  </r>
  <r>
    <s v="2026"/>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en blanco)"/>
    <n v="2050000"/>
    <n v="863712.8"/>
  </r>
  <r>
    <s v="2026"/>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en blanco)"/>
    <n v="1700000"/>
    <n v="406077.97"/>
  </r>
  <r>
    <s v="2026"/>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en blanco)"/>
    <n v="100000"/>
    <n v="0"/>
  </r>
  <r>
    <s v="2026"/>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en blanco)"/>
    <n v="6100000"/>
    <n v="0"/>
  </r>
  <r>
    <s v="2026"/>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en blanco)"/>
    <n v="820000"/>
    <n v="5687.6"/>
  </r>
  <r>
    <s v="2026"/>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en blanco)"/>
    <n v="41760000"/>
    <n v="12422692.810000001"/>
  </r>
  <r>
    <s v="2026"/>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en blanco)"/>
    <n v="14100000"/>
    <n v="4544475.5600000005"/>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en blanco)"/>
    <n v="372500000"/>
    <n v="100485350.48"/>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en blanco)"/>
    <n v="48600000"/>
    <n v="10762030.360000001"/>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en blanco)"/>
    <n v="20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en blanco)"/>
    <n v="23000000"/>
    <n v="6254092.7599999998"/>
  </r>
  <r>
    <s v="2026"/>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en blanco)"/>
    <n v="4900000"/>
    <n v="1131458.7000000002"/>
  </r>
  <r>
    <s v="2026"/>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en blanco)"/>
    <n v="6000000"/>
    <n v="820572"/>
  </r>
  <r>
    <s v="2026"/>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en blanco)"/>
    <n v="10000000"/>
    <n v="5522912.1399999969"/>
  </r>
  <r>
    <s v="2026"/>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en blanco)"/>
    <n v="4400000"/>
    <n v="200000"/>
  </r>
  <r>
    <s v="2026"/>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en blanco)"/>
    <n v="19100000"/>
    <n v="1526500"/>
  </r>
  <r>
    <s v="2026"/>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en blanco)"/>
    <n v="41000000"/>
    <n v="9434529.9700000007"/>
  </r>
  <r>
    <s v="2026"/>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en blanco)"/>
    <n v="32700000"/>
    <n v="6352450.3399999999"/>
  </r>
  <r>
    <s v="2026"/>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en blanco)"/>
    <n v="22800000"/>
    <n v="1439756.2"/>
  </r>
  <r>
    <s v="2026"/>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en blanco)"/>
    <n v="14000000"/>
    <n v="4408174.34"/>
  </r>
  <r>
    <s v="2026"/>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en blanco)"/>
    <n v="4100000"/>
    <n v="179600.64000000001"/>
  </r>
  <r>
    <s v="2026"/>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en blanco)"/>
    <n v="3600000"/>
    <n v="1405139.28"/>
  </r>
  <r>
    <s v="2026"/>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en blanco)"/>
    <n v="1400000"/>
    <n v="147104.70000000001"/>
  </r>
  <r>
    <s v="2026"/>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en blanco)"/>
    <n v="1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en blanco)"/>
    <n v="3600000"/>
    <n v="99509.75"/>
  </r>
  <r>
    <s v="2026"/>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en blanco)"/>
    <n v="8200000"/>
    <n v="339085.2300000001"/>
  </r>
  <r>
    <s v="2026"/>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en blanco)"/>
    <n v="17600000"/>
    <n v="12223.43"/>
  </r>
  <r>
    <s v="2026"/>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en blanco)"/>
    <n v="26300000"/>
    <n v="2288393.2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en blanco)"/>
    <n v="5311569847"/>
    <n v="220583976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en blanco)"/>
    <n v="54000000"/>
    <n v="2758333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en blanco)"/>
    <n v="857485452"/>
    <n v="64708197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en blanco)"/>
    <n v="295522204"/>
    <n v="19712154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en blanco)"/>
    <n v="35706150"/>
    <n v="2105844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99 - MULTIPROVINCIAL"/>
    <s v="(en blanco)"/>
    <n v="684986996"/>
    <n v="32101770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en blanco)"/>
    <n v="191761526"/>
    <n v="7990064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6345116"/>
    <n v="26438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en blanco)"/>
    <n v="37480169"/>
    <n v="1561673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en blanco)"/>
    <n v="22400000"/>
    <n v="933333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en blanco)"/>
    <n v="249079979"/>
    <n v="58375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99 - MULTIPROVINCIAL"/>
    <s v="(en blanco)"/>
    <n v="93418045"/>
    <n v="38527108.98000000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en blanco)"/>
    <n v="30367550"/>
    <n v="1012250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56792409"/>
    <n v="8022503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77617353"/>
    <n v="2418109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99 - MULTIPROVINCIAL"/>
    <s v="(en blanco)"/>
    <n v="20531818"/>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12510679"/>
    <n v="7090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en blanco)"/>
    <n v="1630000"/>
    <n v="54333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en blanco)"/>
    <n v="6880000"/>
    <n v="229333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en blanco)"/>
    <n v="34743946"/>
    <n v="1037297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en blanco)"/>
    <n v="1275866"/>
    <n v="33563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en blanco)"/>
    <n v="15692449"/>
    <n v="523082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en blanco)"/>
    <n v="14296653"/>
    <n v="464054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241060534"/>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en blanco)"/>
    <n v="245728775"/>
    <n v="108159411.6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0859229"/>
    <n v="10134950.08"/>
  </r>
  <r>
    <s v="2026"/>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en blanco)"/>
    <n v="68949757"/>
    <n v="28729065"/>
  </r>
  <r>
    <s v="2026"/>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61922390"/>
    <n v="109134325"/>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349758250"/>
    <n v="106487524.26000006"/>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2306400"/>
    <n v="199000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25665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7226381"/>
    <n v="15127168.949999997"/>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7437474"/>
    <n v="1688734.86"/>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500471"/>
    <n v="765264.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en blanco)"/>
    <n v="7250000"/>
    <n v="3848564.69"/>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681877"/>
    <n v="590099.14999999991"/>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5654270"/>
    <n v="6358252.7299999986"/>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en blanco)"/>
    <n v="7050000"/>
    <n v="7106809.549999999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7150000"/>
    <n v="2140299.799999999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2200000"/>
    <n v="2732750.01"/>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2670000"/>
    <n v="332948.14999999997"/>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2800000"/>
    <n v="213186.4"/>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10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1850000"/>
    <n v="347392"/>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en blanco)"/>
    <n v="1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en blanco)"/>
    <n v="9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en blanco)"/>
    <n v="575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8554000"/>
    <n v="225000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1080000"/>
    <n v="637533.95000000007"/>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1 - REMUNERACIONES Y CONTRIBUCIONES"/>
    <s v="2.1.1 - REMUNERACIONE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1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3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7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21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7 - COMBUSTIBLES, LUBRICANTES, PRODUCTOS QUÍMICOS Y CONEXO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5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99 - MULTIPROVINCIAL"/>
    <s v="(en blanco)"/>
    <n v="9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99 - MULTIPROVINCIAL"/>
    <s v="(en blanco)"/>
    <n v="1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99 - MULTIPROVINCIAL"/>
    <s v="(en blanco)"/>
    <n v="500000"/>
    <n v="0"/>
  </r>
  <r>
    <s v="2026"/>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99 - MULTIPROVINCIAL"/>
    <s v="(en blanco)"/>
    <n v="100000"/>
    <n v="0"/>
  </r>
  <r>
    <s v="2026"/>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en blanco)"/>
    <n v="400000"/>
    <n v="0"/>
  </r>
  <r>
    <s v="2026"/>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en blanco)"/>
    <n v="350000"/>
    <n v="0"/>
  </r>
  <r>
    <s v="2026"/>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en blanco)"/>
    <n v="1100000"/>
    <n v="0"/>
  </r>
  <r>
    <s v="2026"/>
    <x v="0"/>
    <x v="0"/>
    <x v="0"/>
    <x v="0"/>
    <s v="2 - Poder Ejecutivo"/>
    <s v="0215 - MINISTERIO DE LA MUJER"/>
    <s v="0001 - MINISTERIO DE LA MUJER"/>
    <s v="4 - SERVICIOS SOCIALES"/>
    <s v="4.6 - Equidad de género"/>
    <s v="4.6.01 - Acciones focalizada en mujeres"/>
    <s v="2.3 - MATERIALES Y SUMINISTROS"/>
    <s v="2.3.7 - COMBUSTIBLES, LUBRICANTES, PRODUCTOS QUÍMICOS Y CONEXOS"/>
    <s v="N"/>
    <s v="00 - N/A"/>
    <s v="10 - FONDO GENERAL"/>
    <s v="99 - MULTIPROVINCIAL"/>
    <s v="(en blanco)"/>
    <n v="100000"/>
    <n v="0"/>
  </r>
  <r>
    <s v="2026"/>
    <x v="0"/>
    <x v="0"/>
    <x v="0"/>
    <x v="0"/>
    <s v="2 - Poder Ejecutivo"/>
    <s v="0215 - MINISTERIO DE LA MUJER"/>
    <s v="0001 - MINISTERIO DE LA MUJER"/>
    <s v="4 - SERVICIOS SOCIALES"/>
    <s v="4.6 - Equidad de género"/>
    <s v="4.6.03 - Acciones para una cultura de igualdad de género."/>
    <s v="2.1 - REMUNERACIONES Y CONTRIBUCIONES"/>
    <s v="2.1.1 - REMUNERACIONES"/>
    <s v="N"/>
    <s v="00 - N/A"/>
    <s v="10 - FONDO GENERAL"/>
    <s v="99 - MULTIPROVINCIAL"/>
    <s v="(en blanco)"/>
    <n v="0"/>
    <n v="5225821.6500000004"/>
  </r>
  <r>
    <s v="2026"/>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en blanco)"/>
    <n v="4732380"/>
    <n v="0"/>
  </r>
  <r>
    <s v="2026"/>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en blanco)"/>
    <n v="3000000"/>
    <n v="0"/>
  </r>
  <r>
    <s v="2026"/>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99 - MULTIPROVINCIAL"/>
    <s v="(en blanco)"/>
    <n v="300000"/>
    <n v="0"/>
  </r>
  <r>
    <s v="2026"/>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en blanco)"/>
    <n v="24500000"/>
    <n v="6358746.2400000002"/>
  </r>
  <r>
    <s v="2026"/>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99 - MULTIPROVINCIAL"/>
    <s v="(en blanco)"/>
    <n v="1325000"/>
    <n v="0"/>
  </r>
  <r>
    <s v="2026"/>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0377686"/>
    <n v="0"/>
  </r>
  <r>
    <s v="2026"/>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en blanco)"/>
    <n v="7875000"/>
    <n v="0"/>
  </r>
  <r>
    <s v="2026"/>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en blanco)"/>
    <n v="6330000"/>
    <n v="173910.21"/>
  </r>
  <r>
    <s v="2026"/>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en blanco)"/>
    <n v="1130000"/>
    <n v="0"/>
  </r>
  <r>
    <s v="2026"/>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en blanco)"/>
    <n v="3523205"/>
    <n v="0"/>
  </r>
  <r>
    <s v="2026"/>
    <x v="0"/>
    <x v="0"/>
    <x v="0"/>
    <x v="0"/>
    <s v="2 - Poder Ejecutivo"/>
    <s v="0215 - MINISTERIO DE LA MUJER"/>
    <s v="0001 - MINISTERIO DE LA MUJER"/>
    <s v="4 - SERVICIOS SOCIALES"/>
    <s v="4.6 - Equidad de género"/>
    <s v="4.6.03 - Acciones para una cultura de igualdad de género."/>
    <s v="2.3 - MATERIALES Y SUMINISTROS"/>
    <s v="2.3.4 - PRODUCTOS FARMACÉUTICOS"/>
    <s v="N"/>
    <s v="00 - N/A"/>
    <s v="10 - FONDO GENERAL"/>
    <s v="99 - MULTIPROVINCIAL"/>
    <s v="(en blanco)"/>
    <n v="250000"/>
    <n v="0"/>
  </r>
  <r>
    <s v="2026"/>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1100000"/>
    <n v="0"/>
  </r>
  <r>
    <s v="2026"/>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en blanco)"/>
    <n v="4136694"/>
    <n v="0"/>
  </r>
  <r>
    <s v="2026"/>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99 - MULTIPROVINCIAL"/>
    <s v="(en blanco)"/>
    <n v="0"/>
    <n v="1694763.51"/>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en blanco)"/>
    <n v="35168395"/>
    <n v="13141479.499999998"/>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en blanco)"/>
    <n v="407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en blanco)"/>
    <n v="1900000"/>
    <n v="99177.5"/>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en blanco)"/>
    <n v="1030000"/>
    <n v="15000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en blanco)"/>
    <n v="30250000"/>
    <n v="3187241.7499999995"/>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en blanco)"/>
    <n v="8400000"/>
    <n v="3190347.5000000005"/>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en blanco)"/>
    <n v="17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en blanco)"/>
    <n v="435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en blanco)"/>
    <n v="5200000"/>
    <n v="24800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en blanco)"/>
    <n v="5950000"/>
    <n v="664305.17999999993"/>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en blanco)"/>
    <n v="800000"/>
    <n v="255219.37"/>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en blanco)"/>
    <n v="1000000"/>
    <n v="57059.14"/>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en blanco)"/>
    <n v="4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en blanco)"/>
    <n v="12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en blanco)"/>
    <n v="45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en blanco)"/>
    <n v="4506903"/>
    <n v="271091.92000000004"/>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en blanco)"/>
    <n v="3925000"/>
    <n v="240170.19000000003"/>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430000"/>
    <n v="44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2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1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198753"/>
    <n v="66455.12"/>
  </r>
  <r>
    <s v="2026"/>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en blanco)"/>
    <n v="821622080"/>
    <n v="239286413.66000003"/>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en blanco)"/>
    <n v="168629728"/>
    <n v="11749988"/>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99 - MULTIPROVINCIAL"/>
    <s v="(en blanco)"/>
    <n v="5184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06140031"/>
    <n v="35758379.220000006"/>
  </r>
  <r>
    <s v="2026"/>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en blanco)"/>
    <n v="115848249"/>
    <n v="31155866.110000003"/>
  </r>
  <r>
    <s v="2026"/>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2510000"/>
    <n v="4247703.96"/>
  </r>
  <r>
    <s v="2026"/>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en blanco)"/>
    <n v="19704353"/>
    <n v="1116500"/>
  </r>
  <r>
    <s v="2026"/>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en blanco)"/>
    <n v="5400000"/>
    <n v="2556242.6599999997"/>
  </r>
  <r>
    <s v="2026"/>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en blanco)"/>
    <n v="22450000"/>
    <n v="6264092.0700000003"/>
  </r>
  <r>
    <s v="2026"/>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en blanco)"/>
    <n v="19680000"/>
    <n v="4138984.9299999997"/>
  </r>
  <r>
    <s v="2026"/>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10139000"/>
    <n v="2141421.0299999998"/>
  </r>
  <r>
    <s v="2026"/>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21188545"/>
    <n v="15950757.710000001"/>
  </r>
  <r>
    <s v="2026"/>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en blanco)"/>
    <n v="45000000"/>
    <n v="8765365.3200000003"/>
  </r>
  <r>
    <s v="2026"/>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en blanco)"/>
    <n v="3250000"/>
    <n v="1179505.23"/>
  </r>
  <r>
    <s v="2026"/>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en blanco)"/>
    <n v="56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en blanco)"/>
    <n v="2622000"/>
    <n v="715367.2"/>
  </r>
  <r>
    <s v="2026"/>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en blanco)"/>
    <n v="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en blanco)"/>
    <n v="620000"/>
    <n v="1132.8"/>
  </r>
  <r>
    <s v="2026"/>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5605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28775000"/>
    <n v="8476830.4499999993"/>
  </r>
  <r>
    <s v="2026"/>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en blanco)"/>
    <n v="14654000"/>
    <n v="2393800.0000000005"/>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en blanco)"/>
    <n v="87553412"/>
    <n v="27248036.860000003"/>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99 - MULTIPROVINCIAL"/>
    <s v="(en blanco)"/>
    <n v="13389111"/>
    <n v="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1439052"/>
    <n v="3654709.1"/>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10 - FONDO GENERAL"/>
    <s v="99 - MULTIPROVINCIAL"/>
    <s v="(en blanco)"/>
    <n v="500000"/>
    <n v="144598.3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en blanco)"/>
    <n v="39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50000"/>
    <n v="18080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99 - MULTIPROVINCIAL"/>
    <s v="(en blanco)"/>
    <n v="1170000"/>
    <n v="92574.720000000001"/>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en blanco)"/>
    <n v="1528000"/>
    <n v="897241.1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3695086"/>
    <n v="23954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847085"/>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275000"/>
    <n v="55500.04"/>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99 - MULTIPROVINCIAL"/>
    <s v="(en blanco)"/>
    <n v="300000"/>
    <n v="52078.5"/>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310000"/>
    <n v="15000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800000"/>
    <n v="104264.97"/>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en blanco)"/>
    <n v="108557163"/>
    <n v="28718960.59"/>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en blanco)"/>
    <n v="18906126"/>
    <n v="7507871.4900000002"/>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N/A"/>
    <s v="10 - FONDO GENERAL"/>
    <s v="99 - MULTIPROVINCIAL"/>
    <s v="(en blanco)"/>
    <n v="73016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3531233"/>
    <n v="4238879.1999999974"/>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N/A"/>
    <s v="10 - FONDO GENERAL"/>
    <s v="99 - MULTIPROVINCIAL"/>
    <s v="(en blanco)"/>
    <n v="34745100"/>
    <n v="8445716.6600000001"/>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900500"/>
    <n v="14956.5"/>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en blanco)"/>
    <n v="3227000"/>
    <n v="713777.32"/>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N/A"/>
    <s v="10 - FONDO GENERAL"/>
    <s v="99 - MULTIPROVINCIAL"/>
    <s v="(en blanco)"/>
    <n v="170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1410343"/>
    <n v="724164.89"/>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432836"/>
    <n v="1329884.3700000001"/>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551473"/>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N/A"/>
    <s v="10 - FONDO GENERAL"/>
    <s v="99 - MULTIPROVINCIAL"/>
    <s v="(en blanco)"/>
    <n v="1260000"/>
    <n v="430425.58"/>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N/A"/>
    <s v="10 - FONDO GENERAL"/>
    <s v="99 - MULTIPROVINCIAL"/>
    <s v="(en blanco)"/>
    <n v="261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en blanco)"/>
    <n v="867000"/>
    <n v="150863"/>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N/A"/>
    <s v="10 - FONDO GENERAL"/>
    <s v="99 - MULTIPROVINCIAL"/>
    <s v="(en blanco)"/>
    <n v="75000"/>
    <n v="2266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N/A"/>
    <s v="10 - FONDO GENERAL"/>
    <s v="99 - MULTIPROVINCIAL"/>
    <s v="(en blanco)"/>
    <n v="752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53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4880000"/>
    <n v="1181425.0900000001"/>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en blanco)"/>
    <n v="4132000"/>
    <n v="663229.14"/>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en blanco)"/>
    <n v="517070830"/>
    <n v="157285124.59999999"/>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en blanco)"/>
    <n v="86297545"/>
    <n v="2541088.69"/>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50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72561028"/>
    <n v="23997450.390000001"/>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en blanco)"/>
    <n v="42132030"/>
    <n v="834405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0"/>
    <n v="165513.299999999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164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99 - MULTIPROVINCIAL"/>
    <s v="(en blanco)"/>
    <n v="2500000"/>
    <n v="325885.08"/>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en blanco)"/>
    <n v="0"/>
    <n v="154996.2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0"/>
    <n v="101077.43"/>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en blanco)"/>
    <n v="2986800"/>
    <n v="3624639.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99 - MULTIPROVINCIAL"/>
    <s v="(en blanco)"/>
    <n v="500000"/>
    <n v="12095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en blanco)"/>
    <n v="4140000"/>
    <n v="1355080.48"/>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99 - MULTIPROVINCIAL"/>
    <s v="(en blanco)"/>
    <n v="6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500000"/>
    <n v="38746.269999999997"/>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8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7593071"/>
    <n v="1374586.1900000002"/>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3400000"/>
    <n v="139532.6"/>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99 - MULTIPROVINCIAL"/>
    <s v="(en blanco)"/>
    <n v="0"/>
    <n v="26737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826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en blanco)"/>
    <n v="1500000"/>
    <n v="37762.08000000000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13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99 - MULTIPROVINCIAL"/>
    <s v="(en blanco)"/>
    <n v="0"/>
    <n v="13496"/>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99 - MULTIPROVINCIAL"/>
    <s v="(en blanco)"/>
    <n v="0"/>
    <n v="131445.2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99 - MULTIPROVINCIAL"/>
    <s v="(en blanco)"/>
    <n v="0"/>
    <n v="8339.98"/>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0"/>
    <n v="101656.48"/>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0000000"/>
    <n v="2681482.4000000004"/>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4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en blanco)"/>
    <n v="0"/>
    <n v="517961.29000000004"/>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22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en blanco)"/>
    <n v="213251388"/>
    <n v="65909243.60999999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en blanco)"/>
    <n v="55113551"/>
    <n v="16887279.060000002"/>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20 - FONDOS CON DESTINO ESPECÍFICO"/>
    <s v="99 - MULTIPROVINCIAL"/>
    <s v="(en blanco)"/>
    <n v="10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9724680"/>
    <n v="10090493.190000001"/>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en blanco)"/>
    <n v="29219004"/>
    <n v="11518411.41"/>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99 - MULTIPROVINCIAL"/>
    <s v="(en blanco)"/>
    <n v="4055732"/>
    <n v="177028.2"/>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1500000"/>
    <n v="893319"/>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7746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20 - FONDOS CON DESTINO ESPECÍFICO"/>
    <s v="99 - MULTIPROVINCIAL"/>
    <s v="(en blanco)"/>
    <n v="20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en blanco)"/>
    <n v="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99 - MULTIPROVINCIAL"/>
    <s v="(en blanco)"/>
    <n v="1618831"/>
    <n v="265743.91000000003"/>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5700000"/>
    <n v="2999885.88"/>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8015473"/>
    <n v="599992.38"/>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900712"/>
    <n v="73986"/>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10400000"/>
    <n v="36049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493930.3"/>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1984462"/>
    <n v="154908.93"/>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3950735"/>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en blanco)"/>
    <n v="5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5465000"/>
    <n v="1447742.1"/>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6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en blanco)"/>
    <n v="375656"/>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1300067"/>
    <n v="285152.07"/>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2 - PUBLICIDAD, IMPRESIÓN Y ENCUADERNACIÓN"/>
    <s v="N"/>
    <s v="00 - N/A"/>
    <s v="10 - FONDO GENERAL"/>
    <s v="99 - MULTIPROVINCIAL"/>
    <s v="(en blanco)"/>
    <n v="3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3 - VIÁTICOS"/>
    <s v="N"/>
    <s v="00 - N/A"/>
    <s v="10 - FONDO GENERAL"/>
    <s v="99 - MULTIPROVINCIAL"/>
    <s v="(en blanco)"/>
    <n v="2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9 - OTRAS CONTRATACIONES DE SERVICIOS"/>
    <s v="N"/>
    <s v="00 - N/A"/>
    <s v="10 - FONDO GENERAL"/>
    <s v="99 - MULTIPROVINCIAL"/>
    <s v="(en blanco)"/>
    <n v="400000"/>
    <n v="0"/>
  </r>
  <r>
    <s v="2026"/>
    <x v="0"/>
    <x v="0"/>
    <x v="0"/>
    <x v="0"/>
    <s v="2 - Poder Ejecutivo"/>
    <s v="0217 - MINISTERIO DE LA JUVENTUD"/>
    <s v="0001 - MINISTERIO DE LA JUVENTUD"/>
    <s v="4 - SERVICIOS SOCIALES"/>
    <s v="4.4 - Educación"/>
    <s v="4.4.09 - Enseñanza no atribuible a ningún nivel"/>
    <s v="2.2 - CONTRATACIÓN DE SERVICIOS"/>
    <s v="2.2.8 - OTROS SERVICIOS NO INCLUIDOS EN CONCEPTOS ANTERIORES"/>
    <s v="N"/>
    <s v="00 - N/A"/>
    <s v="10 - FONDO GENERAL"/>
    <s v="99 - MULTIPROVINCIAL"/>
    <s v="(en blanco)"/>
    <n v="1500000"/>
    <n v="0"/>
  </r>
  <r>
    <s v="2026"/>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en blanco)"/>
    <n v="267133255"/>
    <n v="78783174.480000004"/>
  </r>
  <r>
    <s v="2026"/>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en blanco)"/>
    <n v="56066348"/>
    <n v="4630000"/>
  </r>
  <r>
    <s v="2026"/>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en blanco)"/>
    <n v="1200000"/>
    <n v="0"/>
  </r>
  <r>
    <s v="2026"/>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en blanco)"/>
    <n v="21161174"/>
    <n v="0"/>
  </r>
  <r>
    <s v="2026"/>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en blanco)"/>
    <n v="36397601"/>
    <n v="11675332.229999997"/>
  </r>
  <r>
    <s v="2026"/>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en blanco)"/>
    <n v="21186116"/>
    <n v="6046563.5299999993"/>
  </r>
  <r>
    <s v="2026"/>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en blanco)"/>
    <n v="5563220"/>
    <n v="1855274.92"/>
  </r>
  <r>
    <s v="2026"/>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en blanco)"/>
    <n v="10164678"/>
    <n v="2084715.5099999998"/>
  </r>
  <r>
    <s v="2026"/>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en blanco)"/>
    <n v="2050000"/>
    <n v="755024.46"/>
  </r>
  <r>
    <s v="2026"/>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en blanco)"/>
    <n v="17868000"/>
    <n v="4569998"/>
  </r>
  <r>
    <s v="2026"/>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en blanco)"/>
    <n v="15397017"/>
    <n v="10910670.289999999"/>
  </r>
  <r>
    <s v="2026"/>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en blanco)"/>
    <n v="9620000"/>
    <n v="311454.18999999994"/>
  </r>
  <r>
    <s v="2026"/>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en blanco)"/>
    <n v="38776227"/>
    <n v="5752220"/>
  </r>
  <r>
    <s v="2026"/>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en blanco)"/>
    <n v="1497000"/>
    <n v="2579652.96"/>
  </r>
  <r>
    <s v="2026"/>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en blanco)"/>
    <n v="284000"/>
    <n v="49106"/>
  </r>
  <r>
    <s v="2026"/>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en blanco)"/>
    <n v="1460000"/>
    <n v="0"/>
  </r>
  <r>
    <s v="2026"/>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en blanco)"/>
    <n v="844000"/>
    <n v="0"/>
  </r>
  <r>
    <s v="2026"/>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en blanco)"/>
    <n v="275247"/>
    <n v="0"/>
  </r>
  <r>
    <s v="2026"/>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en blanco)"/>
    <n v="118800"/>
    <n v="0"/>
  </r>
  <r>
    <s v="2026"/>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en blanco)"/>
    <n v="13681846"/>
    <n v="0"/>
  </r>
  <r>
    <s v="2026"/>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en blanco)"/>
    <n v="7808000"/>
    <n v="130143.83"/>
  </r>
  <r>
    <s v="2026"/>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99 - MULTIPROVINCIAL"/>
    <s v="(en blanco)"/>
    <n v="20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3 - VIÁTICOS"/>
    <s v="N"/>
    <s v="00 - N/A"/>
    <s v="10 - FONDO GENERAL"/>
    <s v="99 - MULTIPROVINCIAL"/>
    <s v="(en blanco)"/>
    <n v="29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6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99 - MULTIPROVINCIAL"/>
    <s v="(en blanco)"/>
    <n v="1500000"/>
    <n v="0"/>
  </r>
  <r>
    <s v="2026"/>
    <x v="0"/>
    <x v="0"/>
    <x v="0"/>
    <x v="0"/>
    <s v="2 - Poder Ejecutivo"/>
    <s v="0217 - MINISTERIO DE LA JUVENTUD"/>
    <s v="0001 - MINISTERIO DE LA JUVENTUD"/>
    <s v="4 - SERVICIOS SOCIALES"/>
    <s v="4.6 - Equidad de género"/>
    <s v="4.6.03 - Acciones para una cultura de igualdad de género."/>
    <s v="2.3 - MATERIALES Y SUMINISTROS"/>
    <s v="2.3.9 - PRODUCTOS Y ÚTILES VARIOS"/>
    <s v="N"/>
    <s v="00 - N/A"/>
    <s v="10 - FONDO GENERAL"/>
    <s v="99 - MULTIPROVINCIAL"/>
    <s v="(en blanco)"/>
    <n v="6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0513508"/>
    <n v="800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468207"/>
    <n v="2399937.5099999998"/>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2389447"/>
    <n v="12272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5000000"/>
    <n v="348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en blanco)"/>
    <n v="361920741"/>
    <n v="115928044.07999998"/>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en blanco)"/>
    <n v="86505783"/>
    <n v="2264301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en blanco)"/>
    <n v="1075171"/>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99 - MULTIPROVINCIAL"/>
    <s v="(en blanco)"/>
    <n v="5431289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en blanco)"/>
    <n v="25298110"/>
    <n v="4784253.7200000007"/>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en blanco)"/>
    <n v="11458344"/>
    <n v="3471094.38"/>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en blanco)"/>
    <n v="12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en blanco)"/>
    <n v="5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en blanco)"/>
    <n v="16000000"/>
    <n v="202488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en blanco)"/>
    <n v="4500000"/>
    <n v="484104.44"/>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en blanco)"/>
    <n v="1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99 - MULTIPROVINCIAL"/>
    <s v="(en blanco)"/>
    <n v="0"/>
    <n v="1037328.1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en blanco)"/>
    <n v="42200000"/>
    <n v="8733828.2799999993"/>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en blanco)"/>
    <n v="52732"/>
    <n v="4828013.71"/>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en blanco)"/>
    <n v="30000000"/>
    <n v="190970.02000000002"/>
  </r>
  <r>
    <s v="2026"/>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99 - MULTIPROVINCIAL"/>
    <s v="(en blanco)"/>
    <n v="275225956"/>
    <n v="90069363.640000001"/>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99 - MULTIPROVINCIAL"/>
    <s v="(en blanco)"/>
    <n v="5785000"/>
    <n v="110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99 - MULTIPROVINCIAL"/>
    <s v="(en blanco)"/>
    <n v="1741353"/>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99 - MULTIPROVINCIAL"/>
    <s v="(en blanco)"/>
    <n v="1907197"/>
    <n v="597346.92000000004"/>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99 - MULTIPROVINCIAL"/>
    <s v="(en blanco)"/>
    <n v="813649"/>
    <n v="168127.04"/>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en blanco)"/>
    <n v="24879727"/>
    <n v="5706625.0600000005"/>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en blanco)"/>
    <n v="40472317"/>
    <n v="99970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en blanco)"/>
    <n v="6464724"/>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en blanco)"/>
    <n v="6111407"/>
    <n v="742483.33999999985"/>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en blanco)"/>
    <n v="4245138"/>
    <n v="1522642.22"/>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99 - MULTIPROVINCIAL"/>
    <s v="(en blanco)"/>
    <n v="22500000"/>
    <n v="901758.04"/>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en blanco)"/>
    <n v="5000000"/>
    <n v="1367499.99"/>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en blanco)"/>
    <n v="8235582"/>
    <n v="180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en blanco)"/>
    <n v="1564167"/>
    <n v="98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en blanco)"/>
    <n v="574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en blanco)"/>
    <n v="961948"/>
    <n v="272540.8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en blanco)"/>
    <n v="231000"/>
    <n v="15033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99 - MULTIPROVINCIAL"/>
    <s v="(en blanco)"/>
    <n v="10000000"/>
    <n v="926987.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en blanco)"/>
    <n v="49741662"/>
    <n v="13772263.7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en blanco)"/>
    <n v="17681875"/>
    <n v="5656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en blanco)"/>
    <n v="579551"/>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en blanco)"/>
    <n v="8707171"/>
    <n v="2096493.4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en blanco)"/>
    <n v="1990683"/>
    <n v="866374.0399999999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20 - FONDOS CON DESTINO ESPECÍFICO"/>
    <s v="99 - MULTIPROVINCIAL"/>
    <s v="(en blanco)"/>
    <n v="6350000"/>
    <n v="882255.3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10 - FONDO GENERAL"/>
    <s v="99 - MULTIPROVINCIAL"/>
    <s v="(en blanco)"/>
    <n v="0"/>
    <n v="443083.3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20 - FONDOS CON DESTINO ESPECÍFICO"/>
    <s v="99 - MULTIPROVINCIAL"/>
    <s v="(en blanco)"/>
    <n v="3000000"/>
    <n v="899999.8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en blanco)"/>
    <n v="7414000"/>
    <n v="2366764.2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99 - MULTIPROVINCIAL"/>
    <s v="(en blanco)"/>
    <n v="0"/>
    <n v="3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en blanco)"/>
    <n v="5000000"/>
    <n v="2401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en blanco)"/>
    <n v="0"/>
    <n v="532557.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99 - MULTIPROVINCIAL"/>
    <s v="(en blanco)"/>
    <n v="0"/>
    <n v="50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99 - MULTIPROVINCIAL"/>
    <s v="(en blanco)"/>
    <n v="0"/>
    <n v="472.9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99 - MULTIPROVINCIAL"/>
    <s v="(en blanco)"/>
    <n v="0"/>
    <n v="1355181.9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99 - MULTIPROVINCIAL"/>
    <s v="(en blanco)"/>
    <n v="36332685"/>
    <n v="10931772.0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99 - MULTIPROVINCIAL"/>
    <s v="(en blanco)"/>
    <n v="11515500"/>
    <n v="3994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99 - MULTIPROVINCIAL"/>
    <s v="(en blanco)"/>
    <n v="3768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99 - MULTIPROVINCIAL"/>
    <s v="(en blanco)"/>
    <n v="6306949"/>
    <n v="1346643.28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99 - MULTIPROVINCIAL"/>
    <s v="(en blanco)"/>
    <n v="1663162"/>
    <n v="606823.2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99 - MULTIPROVINCIAL"/>
    <s v="(en blanco)"/>
    <n v="20000000"/>
    <n v="5997310.58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99 - MULTIPROVINCIAL"/>
    <s v="(en blanco)"/>
    <n v="2872276"/>
    <n v="64116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2127724"/>
    <n v="304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3 - PAPEL, CARTÓN E IMPRES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20 - FONDOS CON DESTINO ESPECÍFICO"/>
    <s v="99 - MULTIPROVINCIAL"/>
    <s v="(en blanco)"/>
    <n v="0"/>
    <n v="22272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40563524"/>
    <n v="127107107.2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en blanco)"/>
    <n v="48822998"/>
    <n v="18387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0280437"/>
    <n v="40906450.11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42173295"/>
    <n v="12090343.79999999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en blanco)"/>
    <n v="6631651"/>
    <n v="2472528.779999999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36700000"/>
    <n v="1102498.8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0"/>
    <n v="5271499.34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61000000"/>
    <n v="4511562.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000000"/>
    <n v="4056145.7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45000000"/>
    <n v="9884466.00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7000000"/>
    <n v="1072302.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18000000"/>
    <n v="242324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1000000"/>
    <n v="802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99 - MULTIPROVINCIAL"/>
    <s v="(en blanco)"/>
    <n v="167460437"/>
    <n v="45390253.00000000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99 - MULTIPROVINCIAL"/>
    <s v="(en blanco)"/>
    <n v="10619000"/>
    <n v="3446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99 - MULTIPROVINCIAL"/>
    <s v="(en blanco)"/>
    <n v="1064602"/>
    <n v="104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99 - MULTIPROVINCIAL"/>
    <s v="(en blanco)"/>
    <n v="128691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99 - MULTIPROVINCIAL"/>
    <s v="(en blanco)"/>
    <n v="28134827"/>
    <n v="6957946.08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99 - MULTIPROVINCIAL"/>
    <s v="(en blanco)"/>
    <n v="1521972"/>
    <n v="528616.3999999999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99 - MULTIPROVINCIAL"/>
    <s v="(en blanco)"/>
    <n v="7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99 - MULTIPROVINCIAL"/>
    <s v="(en blanco)"/>
    <n v="5000000"/>
    <n v="8462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99 - MULTIPROVINCIAL"/>
    <s v="(en blanco)"/>
    <n v="11076420"/>
    <n v="2381412.0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99 - MULTIPROVINCIAL"/>
    <s v="(en blanco)"/>
    <n v="7222917"/>
    <n v="248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99 - MULTIPROVINCIAL"/>
    <s v="(en blanco)"/>
    <n v="2328348"/>
    <n v="692916.6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99 - MULTIPROVINCIAL"/>
    <s v="(en blanco)"/>
    <n v="2143011"/>
    <n v="269946.04000000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99 - MULTIPROVINCIAL"/>
    <s v="(en blanco)"/>
    <n v="1076868"/>
    <n v="378735.5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99 - MULTIPROVINCIAL"/>
    <s v="(en blanco)"/>
    <n v="23000000"/>
    <n v="14455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en blanco)"/>
    <n v="798402536"/>
    <n v="213139643.78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en blanco)"/>
    <n v="430335386"/>
    <n v="1289862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en blanco)"/>
    <n v="183890550"/>
    <n v="65570194.70999999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en blanco)"/>
    <n v="170424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en blanco)"/>
    <n v="2733366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en blanco)"/>
    <n v="128950924"/>
    <n v="32390770.49999998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en blanco)"/>
    <n v="52947507"/>
    <n v="19621479.78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en blanco)"/>
    <n v="84660000"/>
    <n v="32339697.35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en blanco)"/>
    <n v="6500000"/>
    <n v="794013.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en blanco)"/>
    <n v="70000000"/>
    <n v="13886589.94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en blanco)"/>
    <n v="4000000"/>
    <n v="685128.6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en blanco)"/>
    <n v="1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en blanco)"/>
    <n v="27000000"/>
    <n v="9742256.14000000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en blanco)"/>
    <n v="139000000"/>
    <n v="14994761.14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en blanco)"/>
    <n v="23000000"/>
    <n v="293070.4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en blanco)"/>
    <n v="23221755"/>
    <n v="436646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en blanco)"/>
    <n v="22460000"/>
    <n v="1929554.7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en blanco)"/>
    <n v="2000000"/>
    <n v="51967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en blanco)"/>
    <n v="0"/>
    <n v="4405931.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99 - MULTIPROVINCIAL"/>
    <s v="(en blanco)"/>
    <n v="0"/>
    <n v="4099.89999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en blanco)"/>
    <n v="0"/>
    <n v="17710.009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99 - MULTIPROVINCIAL"/>
    <s v="(en blanco)"/>
    <n v="0"/>
    <n v="52507.8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en blanco)"/>
    <n v="72000000"/>
    <n v="15744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en blanco)"/>
    <n v="0"/>
    <n v="380951.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en blanco)"/>
    <n v="0"/>
    <n v="1745446.1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en blanco)"/>
    <n v="0"/>
    <n v="5919.82"/>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en blanco)"/>
    <n v="5281034"/>
    <n v="3613628.4600000004"/>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en blanco)"/>
    <n v="6919584"/>
    <n v="147500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en blanco)"/>
    <n v="3932064"/>
    <n v="3077487.36"/>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en blanco)"/>
    <n v="257375"/>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en blanco)"/>
    <n v="2649171"/>
    <n v="220849.10000000003"/>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en blanco)"/>
    <n v="2000000"/>
    <n v="72422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99 - MULTIPROVINCIAL"/>
    <s v="(en blanco)"/>
    <n v="0"/>
    <n v="1757166.4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en blanco)"/>
    <n v="169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99 - MULTIPROVINCIAL"/>
    <s v="(en blanco)"/>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99 - MULTIPROVINCIAL"/>
    <s v="(en blanco)"/>
    <n v="10436674"/>
    <n v="6150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99 - MULTIPROVINCIAL"/>
    <s v="(en blanco)"/>
    <n v="44517667"/>
    <n v="132855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99 - MULTIPROVINCIAL"/>
    <s v="(en blanco)"/>
    <n v="3582250"/>
    <n v="1754166.67"/>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99 - MULTIPROVINCIAL"/>
    <s v="(en blanco)"/>
    <n v="6143465"/>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99 - MULTIPROVINCIAL"/>
    <s v="(en blanco)"/>
    <n v="6162273"/>
    <n v="2014507.3199999998"/>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99 - MULTIPROVINCIAL"/>
    <s v="(en blanco)"/>
    <n v="6000000"/>
    <n v="26196"/>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99 - MULTIPROVINCIAL"/>
    <s v="(en blanco)"/>
    <n v="20000000"/>
    <n v="23300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99 - MULTIPROVINCIAL"/>
    <s v="(en blanco)"/>
    <n v="0"/>
    <n v="67855.439999999988"/>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99 - MULTIPROVINCIAL"/>
    <s v="(en blanco)"/>
    <n v="18729048"/>
    <n v="5298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99 - MULTIPROVINCIAL"/>
    <s v="(en blanco)"/>
    <n v="13635000"/>
    <n v="6395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99 - MULTIPROVINCIAL"/>
    <s v="(en blanco)"/>
    <n v="3986664"/>
    <n v="1868083.32"/>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99 - MULTIPROVINCIAL"/>
    <s v="(en blanco)"/>
    <n v="1993332"/>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3669326"/>
    <n v="787347.50000000012"/>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99 - MULTIPROVINCIAL"/>
    <s v="(en blanco)"/>
    <n v="0"/>
    <n v="967124.58000000007"/>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3688500"/>
    <n v="10872266.67"/>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713000"/>
    <n v="780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5745572"/>
    <n v="1635025.5299999998"/>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25500"/>
    <n v="2610354.4000000004"/>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999000"/>
    <n v="2272705.67"/>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328428"/>
    <n v="436350.2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0"/>
    <n v="2218177.1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71475426"/>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40000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5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9 - OTRAS CONTRATACIONES DE SERVICIOS"/>
    <s v="N"/>
    <s v="00 - N/A"/>
    <s v="10 - FONDO GENERAL"/>
    <s v="99 - MULTIPROVINCIAL"/>
    <s v="(en blanco)"/>
    <n v="300000"/>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en blanco)"/>
    <n v="731188903"/>
    <n v="210759432.58000004"/>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en blanco)"/>
    <n v="117539127"/>
    <n v="46286712.200000003"/>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99 - MULTIPROVINCIAL"/>
    <s v="(en blanco)"/>
    <n v="55462922"/>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en blanco)"/>
    <n v="97633069"/>
    <n v="31349936.880000021"/>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en blanco)"/>
    <n v="28250000"/>
    <n v="8095524.5100000007"/>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en blanco)"/>
    <n v="15328000"/>
    <n v="206666.6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en blanco)"/>
    <n v="300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en blanco)"/>
    <n v="21945351"/>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en blanco)"/>
    <n v="6443915"/>
    <n v="185441.8299999999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99 - MULTIPROVINCIAL"/>
    <s v="(en blanco)"/>
    <n v="0"/>
    <n v="60000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en blanco)"/>
    <n v="55435076"/>
    <n v="5080649"/>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en blanco)"/>
    <n v="37065303"/>
    <n v="5554481.769999999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en blanco)"/>
    <n v="209312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4750000"/>
    <n v="1299263.8900000001"/>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en blanco)"/>
    <n v="314854278"/>
    <n v="7775470.0300000003"/>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en blanco)"/>
    <n v="7246602"/>
    <n v="24800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en blanco)"/>
    <n v="4350000"/>
    <n v="29071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en blanco)"/>
    <n v="23123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en blanco)"/>
    <n v="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en blanco)"/>
    <n v="3782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en blanco)"/>
    <n v="8650000"/>
    <n v="89281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en blanco)"/>
    <n v="3450000"/>
    <n v="464400.8"/>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en blanco)"/>
    <n v="179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en blanco)"/>
    <n v="1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en blanco)"/>
    <n v="79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en blanco)"/>
    <n v="13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en blanco)"/>
    <n v="2442757"/>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en blanco)"/>
    <n v="42400000"/>
    <n v="1498150.4100000001"/>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2 - CONTRATACIÓN DE SERVICIOS"/>
    <s v="2.2.9 - OTRAS CONTRATACIONES DE SERVICIOS"/>
    <s v="N"/>
    <s v="00 - N/A"/>
    <s v="10 - FONDO GENERAL"/>
    <s v="99 - MULTIPROVINCIAL"/>
    <s v="(en blanco)"/>
    <n v="15345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3 - MATERIALES Y SUMINISTROS"/>
    <s v="2.3.2 - TEXTILES Y VESTUARIOS"/>
    <s v="N"/>
    <s v="00 - N/A"/>
    <s v="10 - FONDO GENERAL"/>
    <s v="99 - MULTIPROVINCIAL"/>
    <s v="(en blanco)"/>
    <n v="4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en blanco)"/>
    <n v="673995954"/>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en blanco)"/>
    <n v="57566548"/>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20 - FONDOS CON DESTINO ESPECÍFICO"/>
    <s v="99 - MULTIPROVINCIAL"/>
    <s v="(en blanco)"/>
    <n v="3605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3 - DIETAS Y GASTOS DE REPRESENTACIÓN"/>
    <s v="N"/>
    <s v="00 - N/A"/>
    <s v="10 - FONDO GENERAL"/>
    <s v="99 - MULTIPROVINCIAL"/>
    <s v="(en blanco)"/>
    <n v="18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en blanco)"/>
    <n v="2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en blanco)"/>
    <n v="99091436"/>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20 - FONDOS CON DESTINO ESPECÍFICO"/>
    <s v="99 - MULTIPROVINCIAL"/>
    <s v="(en blanco)"/>
    <n v="998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2 - PUBLICIDAD, IMPRESIÓN Y ENCUADERNACIÓN"/>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en blanco)"/>
    <n v="70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4 - TRANSPORTE Y ALMACENAJE"/>
    <s v="N"/>
    <s v="00 - N/A"/>
    <s v="10 - FONDO GENERAL"/>
    <s v="99 - MULTIPROVINCIAL"/>
    <s v="(en blanco)"/>
    <n v="46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20 - FONDOS CON DESTINO ESPECÍFICO"/>
    <s v="99 - MULTIPROVINCIAL"/>
    <s v="(en blanco)"/>
    <n v="100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en blanco)"/>
    <n v="14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20 - FONDOS CON DESTINO ESPECÍFICO"/>
    <s v="99 - MULTIPROVINCIAL"/>
    <s v="(en blanco)"/>
    <n v="12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20 - FONDOS CON DESTINO ESPECÍFICO"/>
    <s v="99 - MULTIPROVINCIAL"/>
    <s v="(en blanco)"/>
    <n v="5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1 - ALIMENTOS Y PRODUCTOS AGROFORESTALES"/>
    <s v="N"/>
    <s v="00 - N/A"/>
    <s v="20 - FONDOS CON DESTINO ESPECÍFICO"/>
    <s v="99 - MULTIPROVINCIAL"/>
    <s v="(en blanco)"/>
    <n v="22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2 - TEXTILES Y VESTUARIOS"/>
    <s v="N"/>
    <s v="00 - N/A"/>
    <s v="20 - FONDOS CON DESTINO ESPECÍFICO"/>
    <s v="99 - MULTIPROVINCIAL"/>
    <s v="(en blanco)"/>
    <n v="25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3 - PAPEL, CARTÓN E IMPRESOS"/>
    <s v="N"/>
    <s v="00 - N/A"/>
    <s v="20 - FONDOS CON DESTINO ESPECÍFICO"/>
    <s v="99 - MULTIPROVINCIAL"/>
    <s v="(en blanco)"/>
    <n v="1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4 - PRODUCTOS FARMACÉUTICOS"/>
    <s v="N"/>
    <s v="00 - N/A"/>
    <s v="20 - FONDOS CON DESTINO ESPECÍFICO"/>
    <s v="99 - MULTIPROVINCIAL"/>
    <s v="(en blanco)"/>
    <n v="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en blanco)"/>
    <n v="446062"/>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20 - FONDOS CON DESTINO ESPECÍFICO"/>
    <s v="99 - MULTIPROVINCIAL"/>
    <s v="(en blanco)"/>
    <n v="2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7 - COMBUSTIBLES, LUBRICANTES, PRODUCTOS QUÍMICOS Y CONEXOS"/>
    <s v="N"/>
    <s v="00 - N/A"/>
    <s v="20 - FONDOS CON DESTINO ESPECÍFICO"/>
    <s v="99 - MULTIPROVINCIAL"/>
    <s v="(en blanco)"/>
    <n v="219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20 - FONDOS CON DESTINO ESPECÍFICO"/>
    <s v="99 - MULTIPROVINCIAL"/>
    <s v="(en blanco)"/>
    <n v="1680000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99 - MULTIPROVINCIAL"/>
    <s v="(en blanco)"/>
    <n v="0"/>
    <n v="201929700.48999998"/>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99 - MULTIPROVINCIAL"/>
    <s v="(en blanco)"/>
    <n v="0"/>
    <n v="36303875.890000001"/>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99 - MULTIPROVINCIAL"/>
    <s v="(en blanco)"/>
    <n v="0"/>
    <n v="3393"/>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99 - MULTIPROVINCIAL"/>
    <s v="(en blanco)"/>
    <n v="0"/>
    <n v="30548594.959999993"/>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en blanco)"/>
    <n v="0"/>
    <n v="33669837.82999999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en blanco)"/>
    <n v="0"/>
    <n v="427736.64"/>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99 - MULTIPROVINCIAL"/>
    <s v="(en blanco)"/>
    <n v="0"/>
    <n v="564615.5"/>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99 - MULTIPROVINCIAL"/>
    <s v="(en blanco)"/>
    <n v="0"/>
    <n v="1212083.5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en blanco)"/>
    <n v="0"/>
    <n v="24759546.6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99 - MULTIPROVINCIAL"/>
    <s v="(en blanco)"/>
    <n v="0"/>
    <n v="1659857.390000000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en blanco)"/>
    <n v="0"/>
    <n v="368964.6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en blanco)"/>
    <n v="0"/>
    <n v="83651.79000000000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99 - MULTIPROVINCIAL"/>
    <s v="(en blanco)"/>
    <n v="0"/>
    <n v="15000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en blanco)"/>
    <n v="0"/>
    <n v="240291.9"/>
  </r>
  <r>
    <s v="2026"/>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en blanco)"/>
    <n v="0"/>
    <n v="836532.2"/>
  </r>
  <r>
    <s v="2026"/>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en blanco)"/>
    <n v="0"/>
    <n v="278640.11"/>
  </r>
  <r>
    <s v="2026"/>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en blanco)"/>
    <n v="0"/>
    <n v="168662.6"/>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en blanco)"/>
    <n v="0"/>
    <n v="2726550.25"/>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en blanco)"/>
    <n v="492957960"/>
    <n v="139538163.76000002"/>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en blanco)"/>
    <n v="71341447"/>
    <n v="27366431.960000001"/>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99 - MULTIPROVINCIAL"/>
    <s v="(en blanco)"/>
    <n v="10100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en blanco)"/>
    <n v="72700000"/>
    <n v="21214402.84"/>
  </r>
  <r>
    <s v="2026"/>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en blanco)"/>
    <n v="32592728"/>
    <n v="9121394.3099999987"/>
  </r>
  <r>
    <s v="2026"/>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en blanco)"/>
    <n v="2900000"/>
    <n v="179356.64"/>
  </r>
  <r>
    <s v="2026"/>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en blanco)"/>
    <n v="1900000"/>
    <n v="1755716.8299999998"/>
  </r>
  <r>
    <s v="2026"/>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en blanco)"/>
    <n v="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en blanco)"/>
    <n v="13797554"/>
    <n v="648386.4"/>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en blanco)"/>
    <n v="5250000"/>
    <n v="100000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en blanco)"/>
    <n v="49500000"/>
    <n v="22301617.570000004"/>
  </r>
  <r>
    <s v="2026"/>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en blanco)"/>
    <n v="2500000"/>
    <n v="821008.87"/>
  </r>
  <r>
    <s v="2026"/>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en blanco)"/>
    <n v="13000000"/>
    <n v="1015662.43"/>
  </r>
  <r>
    <s v="2026"/>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en blanco)"/>
    <n v="1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en blanco)"/>
    <n v="5150000"/>
    <n v="685920.21"/>
  </r>
  <r>
    <s v="2026"/>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en blanco)"/>
    <n v="2200000"/>
    <n v="1169937.8299999998"/>
  </r>
  <r>
    <s v="2026"/>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en blanco)"/>
    <n v="1400000"/>
    <n v="28697.599999999999"/>
  </r>
  <r>
    <s v="2026"/>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en blanco)"/>
    <n v="3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en blanco)"/>
    <n v="200000"/>
    <n v="835.44"/>
  </r>
  <r>
    <s v="2026"/>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en blanco)"/>
    <n v="1845000"/>
    <n v="258525.73000000004"/>
  </r>
  <r>
    <s v="2026"/>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en blanco)"/>
    <n v="11370000"/>
    <n v="3759205.81"/>
  </r>
  <r>
    <s v="2026"/>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en blanco)"/>
    <n v="5328000"/>
    <n v="2693632.480000000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en blanco)"/>
    <n v="287292850"/>
    <n v="85160625.59999997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60711500"/>
    <n v="47423095.0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en blanco)"/>
    <n v="94488234"/>
    <n v="30374086.99000000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en blanco)"/>
    <n v="55471000"/>
    <n v="12766180.5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37745713"/>
    <n v="12624968.99000000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9098032"/>
    <n v="7102914.439999999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en blanco)"/>
    <n v="22760000"/>
    <n v="11004018.08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3780000"/>
    <n v="14827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en blanco)"/>
    <n v="3850000"/>
    <n v="2019021.320000000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en blanco)"/>
    <n v="2750000"/>
    <n v="555319.3999999999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4635000"/>
    <n v="401381.5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en blanco)"/>
    <n v="19300000"/>
    <n v="4333326.4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en blanco)"/>
    <n v="36400000"/>
    <n v="15498769.73000000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16565000"/>
    <n v="1234404.0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15650000"/>
    <n v="861731.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9925000"/>
    <n v="9720000.609999999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3662500"/>
    <n v="836053.6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875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371800"/>
    <n v="1159155.5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en blanco)"/>
    <n v="650000"/>
    <n v="76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000000"/>
    <n v="586095.1999999999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en blanco)"/>
    <n v="150000"/>
    <n v="236411.8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5350000"/>
    <n v="187739.0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350000"/>
    <n v="35801.19999999999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14410000"/>
    <n v="43784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4650000"/>
    <n v="598282.85"/>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1 - SERVICIOS BÁSICOS"/>
    <s v="N"/>
    <s v="00 - N/A"/>
    <s v="10 - FONDO GENERAL"/>
    <s v="99 - MULTIPROVINCIAL"/>
    <s v="(en blanco)"/>
    <n v="10920000"/>
    <n v="3183130.5700000003"/>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9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2 - TEXTILES Y VESTUARIOS"/>
    <s v="N"/>
    <s v="00 - N/A"/>
    <s v="10 - FONDO GENERAL"/>
    <s v="99 - MULTIPROVINCIAL"/>
    <s v="(en blanco)"/>
    <n v="5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99 - MULTIPROVINCIAL"/>
    <s v="(en blanco)"/>
    <n v="2410000"/>
    <n v="18429.25"/>
  </r>
  <r>
    <s v="2026"/>
    <x v="0"/>
    <x v="0"/>
    <x v="0"/>
    <x v="0"/>
    <s v="2 - Poder Ejecutivo"/>
    <s v="0221 - MINISTERIO DE ADMINISTRACIÓN PÚBLICA"/>
    <s v="0001 - MINISTERIO DE ADMINISTRACION PUBLICA"/>
    <s v="4 - SERVICIOS SOCIALES"/>
    <s v="4.6 - Equidad de género"/>
    <s v="4.6.03 - Acciones para una cultura de igualdad de género."/>
    <s v="2.1 - REMUNERACIONES Y CONTRIBUCIONES"/>
    <s v="2.1.2 - SOBRESUELDOS"/>
    <s v="N"/>
    <s v="00 - N/A"/>
    <s v="10 - FONDO GENERAL"/>
    <s v="99 - MULTIPROVINCIAL"/>
    <s v="(en blanco)"/>
    <n v="5026066"/>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3 - VIÁTICOS"/>
    <s v="N"/>
    <s v="00 - N/A"/>
    <s v="10 - FONDO GENERAL"/>
    <s v="99 - MULTIPROVINCIAL"/>
    <s v="(en blanco)"/>
    <n v="3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4 - TRANSPORTE Y ALMACENAJE"/>
    <s v="N"/>
    <s v="00 - N/A"/>
    <s v="10 - FONDO GENERAL"/>
    <s v="99 - MULTIPROVINCIAL"/>
    <s v="(en blanco)"/>
    <n v="5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5 - ALQUILERES Y RENTAS"/>
    <s v="N"/>
    <s v="00 - N/A"/>
    <s v="10 - FONDO GENERAL"/>
    <s v="99 - MULTIPROVINCIAL"/>
    <s v="(en blanco)"/>
    <n v="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en blanco)"/>
    <n v="84375350"/>
    <n v="22834229.16"/>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en blanco)"/>
    <n v="86054000"/>
    <n v="124401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en blanco)"/>
    <n v="32496900"/>
    <n v="8955991.6600000001"/>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en blanco)"/>
    <n v="10505457"/>
    <n v="3423755.41"/>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en blanco)"/>
    <n v="11310305"/>
    <n v="1895267.13"/>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en blanco)"/>
    <n v="13967737"/>
    <n v="3801733.7900000005"/>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en blanco)"/>
    <n v="309697"/>
    <n v="193791.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en blanco)"/>
    <n v="1600000"/>
    <n v="12145"/>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en blanco)"/>
    <n v="60000"/>
    <n v="3000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en blanco)"/>
    <n v="4915660"/>
    <n v="682906.4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en blanco)"/>
    <n v="2525000"/>
    <n v="436765.06"/>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en blanco)"/>
    <n v="4860000"/>
    <n v="2587194.36"/>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en blanco)"/>
    <n v="15996489"/>
    <n v="1019954.1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en blanco)"/>
    <n v="1100000"/>
    <n v="306823.59999999998"/>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en blanco)"/>
    <n v="611000"/>
    <n v="161610.16"/>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en blanco)"/>
    <n v="22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en blanco)"/>
    <n v="524280"/>
    <n v="75437.76999999999"/>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en blanco)"/>
    <n v="285200"/>
    <n v="65596.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en blanco)"/>
    <n v="96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01 - DISTRITO NACIONAL"/>
    <s v="(en blanco)"/>
    <n v="214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en blanco)"/>
    <n v="4546740"/>
    <n v="7937.5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en blanco)"/>
    <n v="5197287"/>
    <n v="2221952.9500000002"/>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en blanco)"/>
    <n v="364363848"/>
    <n v="112404679.09999999"/>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en blanco)"/>
    <n v="145375000"/>
    <n v="32728015.849999998"/>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en blanco)"/>
    <n v="61704000"/>
    <n v="10200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en blanco)"/>
    <n v="50270000"/>
    <n v="87955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en blanco)"/>
    <n v="55450000"/>
    <n v="16900132.399999999"/>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en blanco)"/>
    <n v="17050000"/>
    <n v="4996808.6300000008"/>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01 - DISTRITO NACIONAL"/>
    <s v="(en blanco)"/>
    <n v="9400000"/>
    <n v="2686549.4000000004"/>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en blanco)"/>
    <n v="90200000"/>
    <n v="42838019.889999993"/>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01 - DISTRITO NACIONAL"/>
    <s v="(en blanco)"/>
    <n v="600000"/>
    <n v="14396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01 - DISTRITO NACIONAL"/>
    <s v="(en blanco)"/>
    <n v="166505112"/>
    <n v="44638680.749999993"/>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en blanco)"/>
    <n v="366000000"/>
    <n v="75966901.110000014"/>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01 - DISTRITO NACIONAL"/>
    <s v="(en blanco)"/>
    <n v="6000000"/>
    <n v="4577488.7200000007"/>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01 - DISTRITO NACIONAL"/>
    <s v="(en blanco)"/>
    <n v="168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99 - MULTIPROVINCIAL"/>
    <s v="(en blanco)"/>
    <n v="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01 - DISTRITO NACIONAL"/>
    <s v="(en blanco)"/>
    <n v="50591600"/>
    <n v="23804427.649999999"/>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en blanco)"/>
    <n v="130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01 - DISTRITO NACIONAL"/>
    <s v="(en blanco)"/>
    <n v="1440000"/>
    <n v="24780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en blanco)"/>
    <n v="3600000"/>
    <n v="1413946.8"/>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01 - DISTRITO NACIONAL"/>
    <s v="(en blanco)"/>
    <n v="1200000"/>
    <n v="15786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en blanco)"/>
    <n v="5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01 - DISTRITO NACIONAL"/>
    <s v="(en blanco)"/>
    <n v="120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01 - DISTRITO NACIONAL"/>
    <s v="(en blanco)"/>
    <n v="0"/>
    <n v="140518.18"/>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30000"/>
    <n v="0"/>
  </r>
  <r>
    <s v="2026"/>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en blanco)"/>
    <n v="13988000"/>
    <n v="3498000"/>
  </r>
  <r>
    <s v="2026"/>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en blanco)"/>
    <n v="1991860"/>
    <n v="505867.13"/>
  </r>
  <r>
    <s v="2026"/>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en blanco)"/>
    <n v="12927838"/>
    <n v="0"/>
  </r>
  <r>
    <s v="2026"/>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99 - MULTIPROVINCIAL"/>
    <s v="(en blanco)"/>
    <n v="50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99 - MULTIPROVINCIAL"/>
    <s v="(en blanco)"/>
    <n v="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99 - MULTIPROVINCIAL"/>
    <s v="(en blanco)"/>
    <n v="100000"/>
    <n v="1400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en blanco)"/>
    <n v="757542318"/>
    <n v="213142062.74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en blanco)"/>
    <n v="180042400"/>
    <n v="156048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en blanco)"/>
    <n v="72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en blanco)"/>
    <n v="108716170"/>
    <n v="31709830.47999999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en blanco)"/>
    <n v="49032000"/>
    <n v="12874754.84999999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en blanco)"/>
    <n v="77638361"/>
    <n v="26205965.73"/>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en blanco)"/>
    <n v="27300000"/>
    <n v="7204089.29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en blanco)"/>
    <n v="1300000"/>
    <n v="933501.4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en blanco)"/>
    <n v="182150713"/>
    <n v="47806129.520000003"/>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en blanco)"/>
    <n v="48720000"/>
    <n v="14860362.61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en blanco)"/>
    <n v="11023883"/>
    <n v="2289470.83"/>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37951611"/>
    <n v="14030802.47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en blanco)"/>
    <n v="95564189"/>
    <n v="5434139.7999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en blanco)"/>
    <n v="4692000"/>
    <n v="2903012.2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99 - MULTIPROVINCIAL"/>
    <s v="(en blanco)"/>
    <n v="0"/>
    <n v="24766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en blanco)"/>
    <n v="6110000"/>
    <n v="505818.8000000000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en blanco)"/>
    <n v="6050000"/>
    <n v="330702.3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en blanco)"/>
    <n v="500000"/>
    <n v="152959.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en blanco)"/>
    <n v="6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en blanco)"/>
    <n v="6314595"/>
    <n v="347911.2000000000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en blanco)"/>
    <n v="57452393"/>
    <n v="17554274.9200000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en blanco)"/>
    <n v="43156363"/>
    <n v="23332621.2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en blanco)"/>
    <n v="20980000"/>
    <n v="30149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en blanco)"/>
    <n v="57408000"/>
    <n v="160610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en blanco)"/>
    <n v="8650460"/>
    <n v="2423035.5700000003"/>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99 - MULTIPROVINCIAL"/>
    <s v="(en blanco)"/>
    <n v="1000000"/>
    <n v="78265.149999999994"/>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99 - MULTIPROVINCIAL"/>
    <s v="(en blanco)"/>
    <n v="21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0"/>
    <n v="46186.38"/>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2100000"/>
    <n v="972286"/>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N"/>
    <s v="00 - N/A"/>
    <s v="10 - FONDO GENERAL"/>
    <s v="99 - MULTIPROVINCIAL"/>
    <s v="(en blanco)"/>
    <n v="0"/>
    <n v="36941.49"/>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99 - MULTIPROVINCIAL"/>
    <s v="(en blanco)"/>
    <n v="409550"/>
    <n v="20900.32"/>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3 - VIÁTIC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450000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1 - ALIMENTOS Y PRODUCTOS AGROFORESTALE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2 - TEXTILES Y VESTUARI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9 - PRODUCTOS Y ÚTILES VARIOS"/>
    <s v="N"/>
    <s v="00 - N/A"/>
    <s v="10 - FONDO GENERAL"/>
    <s v="99 - MULTIPROVINCIAL"/>
    <s v="(en blanco)"/>
    <n v="45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en blanco)"/>
    <n v="123185540"/>
    <n v="36764582.200000003"/>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en blanco)"/>
    <n v="18068000"/>
    <n v="9395599.3599999994"/>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99 - MULTIPROVINCIAL"/>
    <s v="(en blanco)"/>
    <n v="1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en blanco)"/>
    <n v="17106000"/>
    <n v="5558636"/>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en blanco)"/>
    <n v="3202040"/>
    <n v="1116766.9000000001"/>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en blanco)"/>
    <n v="90000"/>
    <n v="7080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en blanco)"/>
    <n v="3500000"/>
    <n v="1020699.0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en blanco)"/>
    <n v="1050000"/>
    <n v="222757.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en blanco)"/>
    <n v="328000"/>
    <n v="5000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en blanco)"/>
    <n v="1200000"/>
    <n v="2400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en blanco)"/>
    <n v="2682530"/>
    <n v="1750987.0700000003"/>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1550000"/>
    <n v="344785.23"/>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591500"/>
    <n v="13874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20 - FONDOS CON DESTINO ESPECÍFICO"/>
    <s v="99 - MULTIPROVINCIAL"/>
    <s v="(en blanco)"/>
    <n v="188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en blanco)"/>
    <n v="6474207"/>
    <n v="1409257.4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en blanco)"/>
    <n v="5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en blanco)"/>
    <n v="450000"/>
    <n v="194972.69999999998"/>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en blanco)"/>
    <n v="2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en blanco)"/>
    <n v="425000"/>
    <n v="94573.459999999992"/>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en blanco)"/>
    <n v="3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150000"/>
    <n v="5487"/>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en blanco)"/>
    <n v="4715000"/>
    <n v="1355195.02"/>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en blanco)"/>
    <n v="1514085"/>
    <n v="301391.96999999997"/>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5000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390000"/>
    <n v="0"/>
  </r>
  <r>
    <s v="2026"/>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3 - MATERIALES Y SUMINISTROS"/>
    <s v="2.3.2 - TEXTILES Y VESTUARIOS"/>
    <s v="N"/>
    <s v="00 - N/A"/>
    <s v="10 - FONDO GENERAL"/>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en blanco)"/>
    <n v="1357549324"/>
    <n v="411072191.82999998"/>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en blanco)"/>
    <n v="2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en blanco)"/>
    <n v="323874135"/>
    <n v="2534750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en blanco)"/>
    <n v="268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en blanco)"/>
    <n v="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en blanco)"/>
    <n v="2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99 - MULTIPROVINCIAL"/>
    <s v="(en blanco)"/>
    <n v="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en blanco)"/>
    <n v="200000000"/>
    <n v="62729648.690000005"/>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en blanco)"/>
    <n v="49185000"/>
    <n v="17375321.82999999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en blanco)"/>
    <n v="902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en blanco)"/>
    <n v="48305000"/>
    <n v="13361513.00999999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en blanco)"/>
    <n v="104105000"/>
    <n v="116682.1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en blanco)"/>
    <n v="26000000"/>
    <n v="13923636.1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en blanco)"/>
    <n v="9000000"/>
    <n v="3862405.6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en blanco)"/>
    <n v="8000000"/>
    <n v="565333.1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en blanco)"/>
    <n v="67000000"/>
    <n v="7984873.050000000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en blanco)"/>
    <n v="90370000"/>
    <n v="30861891.12000000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en blanco)"/>
    <n v="132370000"/>
    <n v="189726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en blanco)"/>
    <n v="60805000"/>
    <n v="18034747.80000000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en blanco)"/>
    <n v="23205000"/>
    <n v="25966176.14999999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en blanco)"/>
    <n v="5760000"/>
    <n v="417950.5899999999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en blanco)"/>
    <n v="31290000"/>
    <n v="4987637.680000000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en blanco)"/>
    <n v="81220000"/>
    <n v="4189868.03"/>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en blanco)"/>
    <n v="223979460"/>
    <n v="7985317.400000002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en blanco)"/>
    <n v="24850000"/>
    <n v="4655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en blanco)"/>
    <n v="42000000"/>
    <n v="10429436.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en blanco)"/>
    <n v="3810000"/>
    <n v="529357.7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en blanco)"/>
    <n v="5250000"/>
    <n v="806826.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en blanco)"/>
    <n v="1625000"/>
    <n v="641518.8000000000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en blanco)"/>
    <n v="5225000"/>
    <n v="423531.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en blanco)"/>
    <n v="1360000"/>
    <n v="669959.1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en blanco)"/>
    <n v="4940000"/>
    <n v="782754.1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en blanco)"/>
    <n v="1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en blanco)"/>
    <n v="1035379"/>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en blanco)"/>
    <n v="3024621"/>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en blanco)"/>
    <n v="16040000"/>
    <n v="4238118.08"/>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en blanco)"/>
    <n v="476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en blanco)"/>
    <n v="6020000"/>
    <n v="1592555.380000000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en blanco)"/>
    <n v="28040000"/>
    <n v="3525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1 - REMUNERACIONES"/>
    <s v="N"/>
    <s v="00 - N/A"/>
    <s v="10 - FONDO GENERAL"/>
    <s v="99 - MULTIPROVINCIAL"/>
    <s v="(en blanco)"/>
    <n v="199253762"/>
    <n v="21106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2 - SOBRESUELDOS"/>
    <s v="N"/>
    <s v="00 - N/A"/>
    <s v="10 - FONDO GENERAL"/>
    <s v="99 - MULTIPROVINCIAL"/>
    <s v="(en blanco)"/>
    <n v="13142500"/>
    <n v="1025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3 - DIETAS Y GASTOS DE REPRESENTACIÓN"/>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4 - GRATIFICACIONES Y BONIFICACION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5 - CONTRIBUCIONES A LA SEGURIDAD SOCIAL"/>
    <s v="N"/>
    <s v="00 - N/A"/>
    <s v="10 - FONDO GENERAL"/>
    <s v="99 - MULTIPROVINCIAL"/>
    <s v="(en blanco)"/>
    <n v="25936080"/>
    <n v="3072265.21"/>
  </r>
  <r>
    <s v="2026"/>
    <x v="0"/>
    <x v="0"/>
    <x v="0"/>
    <x v="0"/>
    <s v="2 - Poder Ejecutivo"/>
    <s v="0224 - MINISTERIO DE JUSTICIA"/>
    <s v="0001 - MINISTERIO DE JUSTICIA"/>
    <s v="1 - SERVICIOS  GENERALES"/>
    <s v="1.4 - Justicia, orden público y seguridad"/>
    <s v="1.4.03 - Administración y servicios de justicia"/>
    <s v="2.2 - CONTRATACIÓN DE SERVICIOS"/>
    <s v="2.2.1 - SERVICIOS BÁSICOS"/>
    <s v="N"/>
    <s v="00 - N/A"/>
    <s v="10 - FONDO GENERAL"/>
    <s v="99 - MULTIPROVINCIAL"/>
    <s v="(en blanco)"/>
    <n v="32365000"/>
    <n v="54767.53"/>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10 - FONDO GENERAL"/>
    <s v="99 - MULTIPROVINCIAL"/>
    <s v="(en blanco)"/>
    <n v="709884"/>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10 - FONDO GENERAL"/>
    <s v="99 - MULTIPROVINCIAL"/>
    <s v="(en blanco)"/>
    <n v="14500000"/>
    <n v="514523"/>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4 - TRANSPORTE Y ALMACENAJE"/>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10 - FONDO GENERAL"/>
    <s v="99 - MULTIPROVINCIAL"/>
    <s v="(en blanco)"/>
    <n v="73350292"/>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6 - SEGUROS"/>
    <s v="N"/>
    <s v="00 - N/A"/>
    <s v="10 - FONDO GENERAL"/>
    <s v="99 - MULTIPROVINCIAL"/>
    <s v="(en blanco)"/>
    <n v="78200000"/>
    <n v="515370.60000000003"/>
  </r>
  <r>
    <s v="2026"/>
    <x v="0"/>
    <x v="0"/>
    <x v="0"/>
    <x v="0"/>
    <s v="2 - Poder Ejecutivo"/>
    <s v="0224 - MINISTERIO DE JUSTICIA"/>
    <s v="0001 - MINISTERIO DE JUSTICI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52344725"/>
    <n v="0"/>
  </r>
  <r>
    <s v="2026"/>
    <x v="0"/>
    <x v="0"/>
    <x v="0"/>
    <x v="0"/>
    <s v="2 - Poder Ejecutivo"/>
    <s v="0224 - MINISTERIO DE JUSTICIA"/>
    <s v="0001 - MINISTERIO DE JUSTICIA"/>
    <s v="1 - SERVICIOS  GENERALES"/>
    <s v="1.4 - Justicia, orden público y seguridad"/>
    <s v="1.4.03 - Administración y servicios de justicia"/>
    <s v="2.3 - MATERIALES Y SUMINISTROS"/>
    <s v="2.3.1 - ALIMENTOS Y PRODUCTOS AGROFORESTALES"/>
    <s v="N"/>
    <s v="00 - N/A"/>
    <s v="10 - FONDO GENERAL"/>
    <s v="99 - MULTIPROVINCIAL"/>
    <s v="(en blanco)"/>
    <n v="100564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2 - TEXTILES Y VESTUAR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3 - PAPEL, CARTÓN E IMPRESOS"/>
    <s v="N"/>
    <s v="00 - N/A"/>
    <s v="10 - FONDO GENERAL"/>
    <s v="99 - MULTIPROVINCIAL"/>
    <s v="(en blanco)"/>
    <n v="0"/>
    <n v="74340"/>
  </r>
  <r>
    <s v="2026"/>
    <x v="0"/>
    <x v="0"/>
    <x v="0"/>
    <x v="0"/>
    <s v="2 - Poder Ejecutivo"/>
    <s v="0224 - MINISTERIO DE JUSTICIA"/>
    <s v="0001 - MINISTERIO DE JUSTICIA"/>
    <s v="1 - SERVICIOS  GENERALES"/>
    <s v="1.4 - Justicia, orden público y seguridad"/>
    <s v="1.4.03 - Administración y servicios de justicia"/>
    <s v="2.3 - MATERIALES Y SUMINISTROS"/>
    <s v="2.3.4 - PRODUCTOS FARMACÉUTIC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51584708"/>
    <n v="76700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10 - FONDO GENERAL"/>
    <s v="99 - MULTIPROVINCIAL"/>
    <s v="(en blanco)"/>
    <n v="0"/>
    <n v="129844.6"/>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9239008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486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91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3532005"/>
    <n v="0"/>
  </r>
  <r>
    <s v="2026"/>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en blanco)"/>
    <n v="3701712"/>
    <n v="1192515.72"/>
  </r>
  <r>
    <s v="2026"/>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0"/>
    <n v="0"/>
  </r>
  <r>
    <s v="2026"/>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99 - MULTIPROVINCIAL"/>
    <s v="(en blanco)"/>
    <n v="0"/>
    <n v="0"/>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6405568"/>
    <n v="9365184"/>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3625396"/>
    <n v="1276384"/>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99 - MULTIPROVINCIAL"/>
    <s v="(en blanco)"/>
    <n v="591251"/>
    <n v="208094"/>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437738"/>
    <n v="898299"/>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571434"/>
    <n v="20275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39781"/>
    <n v="49509"/>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329707"/>
    <n v="114855"/>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54489"/>
    <n v="19393"/>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95285"/>
    <n v="19833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99 - MULTIPROVINCIAL"/>
    <s v="(en blanco)"/>
    <n v="1194009"/>
    <n v="411506"/>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924768"/>
    <n v="342079"/>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389213"/>
    <n v="2326849"/>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417253"/>
    <n v="165818"/>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475620"/>
    <n v="177293"/>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479522"/>
    <n v="156848"/>
  </r>
  <r>
    <s v="2026"/>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en blanco)"/>
    <n v="7241971703"/>
    <n v="2469673458"/>
  </r>
  <r>
    <s v="2026"/>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en blanco)"/>
    <n v="1441354840"/>
    <n v="505887188"/>
  </r>
  <r>
    <s v="2026"/>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en blanco)"/>
    <n v="273851897"/>
    <n v="85586116"/>
  </r>
  <r>
    <s v="2026"/>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en blanco)"/>
    <n v="614292557"/>
    <n v="455955568"/>
  </r>
  <r>
    <s v="2026"/>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en blanco)"/>
    <n v="476366586"/>
    <n v="164525474"/>
  </r>
  <r>
    <s v="2026"/>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en blanco)"/>
    <n v="12613128"/>
    <n v="4398812"/>
  </r>
  <r>
    <s v="2026"/>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en blanco)"/>
    <n v="50589516"/>
    <n v="17841464"/>
  </r>
  <r>
    <s v="2026"/>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en blanco)"/>
    <n v="41245682"/>
    <n v="14673175"/>
  </r>
  <r>
    <s v="2026"/>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en blanco)"/>
    <n v="465719087"/>
    <n v="166999795"/>
  </r>
  <r>
    <s v="2026"/>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en blanco)"/>
    <n v="747343104"/>
    <n v="251736964"/>
  </r>
  <r>
    <s v="2026"/>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69207527"/>
    <n v="90464625"/>
  </r>
  <r>
    <s v="2026"/>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316411893"/>
    <n v="108228306"/>
  </r>
  <r>
    <s v="2026"/>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99 - MULTIPROVINCIAL"/>
    <s v="(en blanco)"/>
    <n v="160030709"/>
    <n v="56761094"/>
  </r>
  <r>
    <s v="2026"/>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en blanco)"/>
    <n v="14930119"/>
    <n v="5851052"/>
  </r>
  <r>
    <s v="2026"/>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en blanco)"/>
    <n v="4317772"/>
    <n v="1430721"/>
  </r>
  <r>
    <s v="2026"/>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en blanco)"/>
    <n v="52428659"/>
    <n v="16617961"/>
  </r>
  <r>
    <s v="2026"/>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99 - MULTIPROVINCIAL"/>
    <s v="(en blanco)"/>
    <n v="14347"/>
    <n v="5682"/>
  </r>
  <r>
    <s v="2026"/>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en blanco)"/>
    <n v="1988263"/>
    <n v="687347"/>
  </r>
  <r>
    <s v="2026"/>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1815157"/>
    <n v="739664"/>
  </r>
  <r>
    <s v="2026"/>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1590957"/>
    <n v="14649150"/>
  </r>
  <r>
    <s v="2026"/>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en blanco)"/>
    <n v="106607186"/>
    <n v="36664661"/>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en blanco)"/>
    <n v="5865626737"/>
    <n v="1955209080"/>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en blanco)"/>
    <n v="282449300"/>
    <n v="94149748"/>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99 - MULTIPROVINCIAL"/>
    <s v="(en blanco)"/>
    <n v="10012700"/>
    <n v="3337564"/>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en blanco)"/>
    <n v="1065165600"/>
    <n v="35505518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99 - MULTIPROVINCIAL"/>
    <s v="(en blanco)"/>
    <n v="15475400"/>
    <n v="5158464"/>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en blanco)"/>
    <n v="102024900"/>
    <n v="340083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99 - MULTIPROVINCIAL"/>
    <s v="(en blanco)"/>
    <n v="5985600"/>
    <n v="1995188"/>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en blanco)"/>
    <n v="229660000"/>
    <n v="76553328"/>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en blanco)"/>
    <n v="91279200"/>
    <n v="304264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en blanco)"/>
    <n v="8033900"/>
    <n v="2677956"/>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en blanco)"/>
    <n v="136562300"/>
    <n v="45520740"/>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en blanco)"/>
    <n v="165465700"/>
    <n v="5515522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99 - MULTIPROVINCIAL"/>
    <s v="(en blanco)"/>
    <n v="4726000"/>
    <n v="157532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en blanco)"/>
    <n v="2650200"/>
    <n v="883388"/>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en blanco)"/>
    <n v="4262500"/>
    <n v="1420828"/>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en blanco)"/>
    <n v="18619000"/>
    <n v="6206312"/>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en blanco)"/>
    <n v="86709900"/>
    <n v="28903288"/>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en blanco)"/>
    <n v="14933000"/>
    <n v="497764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7155300"/>
    <n v="238510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58200"/>
    <n v="21940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153900"/>
    <n v="1384632"/>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167600"/>
    <n v="5586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01 - DISTRITO NACIONAL"/>
    <s v="(en blanco)"/>
    <n v="370903880"/>
    <n v="121947261.07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en blanco)"/>
    <n v="356157210"/>
    <n v="125495224.54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01 - DISTRITO NACIONAL"/>
    <s v="(en blanco)"/>
    <n v="143219700"/>
    <n v="41229112.50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en blanco)"/>
    <n v="153127921"/>
    <n v="50295833.21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45832"/>
    <n v="3025289.810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58800000"/>
    <n v="21366060.44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49894376"/>
    <n v="17286270.5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981150"/>
    <n v="13390523.81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01 - DISTRITO NACIONAL"/>
    <s v="(en blanco)"/>
    <n v="3501256"/>
    <n v="1086218.869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en blanco)"/>
    <n v="24970494"/>
    <n v="9693470.73000000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10537920"/>
    <n v="3404379.5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194055"/>
    <n v="4154156.339999999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01 - DISTRITO NACIONAL"/>
    <s v="(en blanco)"/>
    <n v="11189177"/>
    <n v="2992905.90000000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en blanco)"/>
    <n v="6672975"/>
    <n v="3820811.350000000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394800"/>
    <n v="134375.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en blanco)"/>
    <n v="4281535"/>
    <n v="1690787.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01 - DISTRITO NACIONAL"/>
    <s v="(en blanco)"/>
    <n v="19525400"/>
    <n v="8033495.45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en blanco)"/>
    <n v="31604756"/>
    <n v="10222750.94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01 - DISTRITO NACIONAL"/>
    <s v="(en blanco)"/>
    <n v="17236999"/>
    <n v="4637588.609999999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en blanco)"/>
    <n v="31635141"/>
    <n v="12637775.15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2939160"/>
    <n v="846666.5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136497"/>
    <n v="5546481.300000000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7510172"/>
    <n v="2206046.679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8980317"/>
    <n v="9811010.130000000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6667727"/>
    <n v="1951331.760000000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160279"/>
    <n v="1404334.7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60917"/>
    <n v="43886.4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834953"/>
    <n v="942989.610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01 - DISTRITO NACIONAL"/>
    <s v="(en blanco)"/>
    <n v="1356866"/>
    <n v="490796.6799999999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en blanco)"/>
    <n v="1702996"/>
    <n v="503366.8400000000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226117"/>
    <n v="389519.9000000001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en blanco)"/>
    <n v="4430653"/>
    <n v="1499937.6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en blanco)"/>
    <n v="250000"/>
    <n v="68181.8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145600"/>
    <n v="48581.8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en blanco)"/>
    <n v="725669"/>
    <n v="197909.7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15000"/>
    <n v="500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70402"/>
    <n v="1110780.9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2888976"/>
    <n v="1317449.369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8767955"/>
    <n v="6444863.080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3303783"/>
    <n v="1145950.7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03475"/>
    <n v="4052992.2499999995"/>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99 - MULTIPROVINCIAL"/>
    <s v="(en blanco)"/>
    <n v="924559124"/>
    <n v="385232963"/>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99 - MULTIPROVINCIAL"/>
    <s v="(en blanco)"/>
    <n v="124375682"/>
    <n v="51823201"/>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99 - MULTIPROVINCIAL"/>
    <s v="(en blanco)"/>
    <n v="7404000"/>
    <n v="308500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99 - MULTIPROVINCIAL"/>
    <s v="(en blanco)"/>
    <n v="142701372"/>
    <n v="59458905"/>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99 - MULTIPROVINCIAL"/>
    <s v="(en blanco)"/>
    <n v="102102984"/>
    <n v="4254291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99 - MULTIPROVINCIAL"/>
    <s v="(en blanco)"/>
    <n v="26800000"/>
    <n v="11339577"/>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99 - MULTIPROVINCIAL"/>
    <s v="(en blanco)"/>
    <n v="13500000"/>
    <n v="562500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99 - MULTIPROVINCIAL"/>
    <s v="(en blanco)"/>
    <n v="9880000"/>
    <n v="4602085"/>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99 - MULTIPROVINCIAL"/>
    <s v="(en blanco)"/>
    <n v="7450000"/>
    <n v="310417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99 - MULTIPROVINCIAL"/>
    <s v="(en blanco)"/>
    <n v="28140000"/>
    <n v="1114166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99 - MULTIPROVINCIAL"/>
    <s v="(en blanco)"/>
    <n v="142000000"/>
    <n v="59166635"/>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1550000"/>
    <n v="16996287"/>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40180000"/>
    <n v="3380418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99 - MULTIPROVINCIAL"/>
    <s v="(en blanco)"/>
    <n v="50690000"/>
    <n v="2091250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99 - MULTIPROVINCIAL"/>
    <s v="(en blanco)"/>
    <n v="4105773"/>
    <n v="164824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99 - MULTIPROVINCIAL"/>
    <s v="(en blanco)"/>
    <n v="1465000"/>
    <n v="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99 - MULTIPROVINCIAL"/>
    <s v="(en blanco)"/>
    <n v="1270000"/>
    <n v="229165"/>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99 - MULTIPROVINCIAL"/>
    <s v="(en blanco)"/>
    <n v="700000"/>
    <n v="291665"/>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99 - MULTIPROVINCIAL"/>
    <s v="(en blanco)"/>
    <n v="1900000"/>
    <n v="791665"/>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30598940"/>
    <n v="13500725"/>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99 - MULTIPROVINCIAL"/>
    <s v="(en blanco)"/>
    <n v="20715000"/>
    <n v="8402080"/>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800000"/>
    <n v="608796.72"/>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en blanco)"/>
    <n v="226000000"/>
    <n v="65898125.780000001"/>
  </r>
  <r>
    <s v="2026"/>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en blanco)"/>
    <n v="27850000"/>
    <n v="18774637.109999999"/>
  </r>
  <r>
    <s v="2026"/>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en blanco)"/>
    <n v="840000"/>
    <n v="28000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en blanco)"/>
    <n v="1815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en blanco)"/>
    <n v="23580000"/>
    <n v="9502949.3599999975"/>
  </r>
  <r>
    <s v="2026"/>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en blanco)"/>
    <n v="10510000"/>
    <n v="3793634.4400000004"/>
  </r>
  <r>
    <s v="2026"/>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en blanco)"/>
    <n v="5000000"/>
    <n v="2078793.5099999998"/>
  </r>
  <r>
    <s v="2026"/>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en blanco)"/>
    <n v="8300000"/>
    <n v="1967610"/>
  </r>
  <r>
    <s v="2026"/>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en blanco)"/>
    <n v="700000"/>
    <n v="236253"/>
  </r>
  <r>
    <s v="2026"/>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en blanco)"/>
    <n v="5650000"/>
    <n v="3027253"/>
  </r>
  <r>
    <s v="2026"/>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en blanco)"/>
    <n v="6250000"/>
    <n v="2205431.4899999998"/>
  </r>
  <r>
    <s v="2026"/>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175000"/>
    <n v="356308.74"/>
  </r>
  <r>
    <s v="2026"/>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8605000"/>
    <n v="662008.98"/>
  </r>
  <r>
    <s v="2026"/>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en blanco)"/>
    <n v="28500000"/>
    <n v="624104.18999999994"/>
  </r>
  <r>
    <s v="2026"/>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en blanco)"/>
    <n v="1120000"/>
    <n v="416680.49000000005"/>
  </r>
  <r>
    <s v="2026"/>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en blanco)"/>
    <n v="500000"/>
    <n v="14922.43"/>
  </r>
  <r>
    <s v="2026"/>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en blanco)"/>
    <n v="1050000"/>
    <n v="70710.100000000006"/>
  </r>
  <r>
    <s v="2026"/>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en blanco)"/>
    <n v="200000"/>
    <n v="39544.630000000005"/>
  </r>
  <r>
    <s v="2026"/>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12225000"/>
    <n v="4448381.5699999994"/>
  </r>
  <r>
    <s v="2026"/>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en blanco)"/>
    <n v="7010400"/>
    <n v="1307095.3799999999"/>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6222000"/>
    <n v="2033130.48"/>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716900"/>
    <n v="229924.86"/>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375000"/>
    <n v="12500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300000"/>
    <n v="100000"/>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99 - MULTIPROVINCIAL"/>
    <s v="(en blanco)"/>
    <n v="595447153"/>
    <n v="191376945.61000001"/>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99 - MULTIPROVINCIAL"/>
    <s v="(en blanco)"/>
    <n v="48750000"/>
    <n v="15962182.77"/>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99 - MULTIPROVINCIAL"/>
    <s v="(en blanco)"/>
    <n v="9900000"/>
    <n v="3734034.6399999997"/>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99 - MULTIPROVINCIAL"/>
    <s v="(en blanco)"/>
    <n v="45498500"/>
    <n v="12166166.68"/>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99 - MULTIPROVINCIAL"/>
    <s v="(en blanco)"/>
    <n v="86945353"/>
    <n v="28179804.949999996"/>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99 - MULTIPROVINCIAL"/>
    <s v="(en blanco)"/>
    <n v="22050000"/>
    <n v="7381416.630000000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99 - MULTIPROVINCIAL"/>
    <s v="(en blanco)"/>
    <n v="725000"/>
    <n v="327416.6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99 - MULTIPROVINCIAL"/>
    <s v="(en blanco)"/>
    <n v="5500000"/>
    <n v="1833333.3599999996"/>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99 - MULTIPROVINCIAL"/>
    <s v="(en blanco)"/>
    <n v="1250000"/>
    <n v="416666.6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99 - MULTIPROVINCIAL"/>
    <s v="(en blanco)"/>
    <n v="16900000"/>
    <n v="5617963.4199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99 - MULTIPROVINCIAL"/>
    <s v="(en blanco)"/>
    <n v="60200000"/>
    <n v="22938889.020000003"/>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7500000"/>
    <n v="5340678.5299999993"/>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42143868"/>
    <n v="10376314.01"/>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99 - MULTIPROVINCIAL"/>
    <s v="(en blanco)"/>
    <n v="8250000"/>
    <n v="38291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99 - MULTIPROVINCIAL"/>
    <s v="(en blanco)"/>
    <n v="2900000"/>
    <n v="886529.9300000001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99 - MULTIPROVINCIAL"/>
    <s v="(en blanco)"/>
    <n v="1100000"/>
    <n v="335994.98999999993"/>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99 - MULTIPROVINCIAL"/>
    <s v="(en blanco)"/>
    <n v="1500000"/>
    <n v="424999.99999999994"/>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99 - MULTIPROVINCIAL"/>
    <s v="(en blanco)"/>
    <n v="200000"/>
    <n v="60000.009999999995"/>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99 - MULTIPROVINCIAL"/>
    <s v="(en blanco)"/>
    <n v="950000"/>
    <n v="341622.8"/>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400000"/>
    <n v="710000.0900000002"/>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8426263"/>
    <n v="3251288.45"/>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99 - MULTIPROVINCIAL"/>
    <s v="(en blanco)"/>
    <n v="7650000"/>
    <n v="2476049.2799999998"/>
  </r>
  <r>
    <s v="2026"/>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37500000"/>
    <n v="10875000"/>
  </r>
  <r>
    <s v="2026"/>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11643864586"/>
    <n v="2982731840.7599998"/>
  </r>
  <r>
    <s v="2026"/>
    <x v="0"/>
    <x v="0"/>
    <x v="0"/>
    <x v="1"/>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6771000"/>
    <n v="0"/>
  </r>
  <r>
    <s v="2026"/>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en blanco)"/>
    <n v="27375671380"/>
    <n v="8318883045.8600006"/>
  </r>
  <r>
    <s v="2026"/>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en blanco)"/>
    <n v="62311723623"/>
    <n v="16920143248.609999"/>
  </r>
  <r>
    <s v="2026"/>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en blanco)"/>
    <n v="383333960"/>
    <n v="136613901"/>
  </r>
  <r>
    <s v="2026"/>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99 - MULTIPROVINCIAL"/>
    <s v="(en blanco)"/>
    <n v="139000000"/>
    <n v="57916665"/>
  </r>
  <r>
    <s v="2026"/>
    <x v="0"/>
    <x v="0"/>
    <x v="0"/>
    <x v="1"/>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9430171.740000000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99 - MULTIPROVINCIAL"/>
    <s v="(en blanco)"/>
    <n v="58480602004"/>
    <n v="30309032406.790001"/>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99 - MULTIPROVINCIAL"/>
    <s v="(en blanco)"/>
    <n v="45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99 - MULTIPROVINCIAL"/>
    <s v="(en blanco)"/>
    <n v="12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99 - MULTIPROVINCIAL"/>
    <s v="(en blanco)"/>
    <n v="19086779487"/>
    <n v="10831062097.130001"/>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99 - MULTIPROVINCIAL"/>
    <s v="(en blanco)"/>
    <n v="53674866227"/>
    <n v="35147397024.95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99 - MULTIPROVINCIAL"/>
    <s v="(en blanco)"/>
    <n v="55000000000"/>
    <n v="19416404539.970001"/>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99 - MULTIPROVINCIAL"/>
    <s v="(en blanco)"/>
    <n v="79541475426"/>
    <n v="7453620225.6000004"/>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99 - MULTIPROVINCIAL"/>
    <s v="(en blanco)"/>
    <n v="74684189"/>
    <n v="18772716.339999996"/>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99 - MULTIPROVINCIAL"/>
    <s v="(en blanco)"/>
    <n v="15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99 - MULTIPROVINCIAL"/>
    <s v="(en blanco)"/>
    <n v="1383708231"/>
    <n v="562921882.83999991"/>
  </r>
  <r>
    <s v="2026"/>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99 - MULTIPROVINCIAL"/>
    <s v="(en blanco)"/>
    <n v="286016885"/>
    <n v="419165595.23999995"/>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en blanco)"/>
    <n v="3500000000"/>
    <n v="919035737.59000003"/>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99 - MULTIPROVINCIAL"/>
    <s v="(en blanco)"/>
    <n v="2000000000"/>
    <n v="1653833433.5200002"/>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en blanco)"/>
    <n v="8000000000"/>
    <n v="6824707755.4900007"/>
  </r>
  <r>
    <s v="2026"/>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en blanco)"/>
    <n v="17000000"/>
    <n v="7082646"/>
  </r>
  <r>
    <s v="2026"/>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2200000"/>
    <n v="916665"/>
  </r>
  <r>
    <s v="2026"/>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99 - MULTIPROVINCIAL"/>
    <s v="(en blanco)"/>
    <n v="2000000"/>
    <n v="833335"/>
  </r>
  <r>
    <s v="2026"/>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en blanco)"/>
    <n v="400500000"/>
    <n v="166875000"/>
  </r>
  <r>
    <s v="2026"/>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28000000"/>
    <n v="8471999"/>
  </r>
  <r>
    <s v="2026"/>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99 - MULTIPROVINCIAL"/>
    <s v="(en blanco)"/>
    <n v="118878000"/>
    <n v="39884499.969999999"/>
  </r>
  <r>
    <s v="2026"/>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en blanco)"/>
    <n v="32800490"/>
    <n v="11151125"/>
  </r>
  <r>
    <s v="2026"/>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en blanco)"/>
    <n v="500000000"/>
    <n v="158223613"/>
  </r>
  <r>
    <s v="2026"/>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11000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
    <n v="206606.59"/>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200000"/>
    <n v="168703.92"/>
  </r>
  <r>
    <s v="2026"/>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en blanco)"/>
    <n v="127125000"/>
    <n v="18054948"/>
  </r>
  <r>
    <s v="2026"/>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en blanco)"/>
    <n v="1217605997"/>
    <n v="337617764.13999999"/>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en blanco)"/>
    <n v="2517699851"/>
    <n v="832098116.72000003"/>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en blanco)"/>
    <n v="73361802"/>
    <n v="24453932"/>
  </r>
  <r>
    <s v="2026"/>
    <x v="0"/>
    <x v="0"/>
    <x v="0"/>
    <x v="4"/>
    <s v="2 - Poder Ejecutivo"/>
    <s v="0201 - PRESIDENCIA DE LA REPÚBLICA"/>
    <s v="0001 - GABINETE SOCIAL DE LA PRESIDENCIA"/>
    <s v="4 - SERVICIOS SOCIALES"/>
    <s v="4.6 - Equidad de género"/>
    <s v="4.6.01 - Acciones focalizada en mujeres"/>
    <s v="2.4 - TRANSFERENCIAS CORRIENTES"/>
    <s v="2.4.1 - TRANSFERENCIAS CORRIENTES AL SECTOR PRIVADO"/>
    <s v="N"/>
    <s v="00 - N/A"/>
    <s v="10 - FONDO GENERAL"/>
    <s v="99 - MULTIPROVINCIAL"/>
    <s v="(en blanco)"/>
    <n v="8400000"/>
    <n v="209000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295994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782091966"/>
    <n v="212570789.15000001"/>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30070504.719999999"/>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en blanco)"/>
    <n v="90000000"/>
    <n v="28525976"/>
  </r>
  <r>
    <s v="2026"/>
    <x v="0"/>
    <x v="0"/>
    <x v="0"/>
    <x v="4"/>
    <s v="2 - Poder Ejecutivo"/>
    <s v="0201 - PRESIDENCIA DE LA REPÚBLICA"/>
    <s v="0001 - MINISTERIO DE LA PRESIDENCIA"/>
    <s v="4 - SERVICIOS SOCIALES"/>
    <s v="4.1 - Vivienda y servicios comunitarios"/>
    <s v="4.1.01 - Urbanización y servicios comunitarios"/>
    <s v="2.4 - TRANSFERENCIAS CORRIENTES"/>
    <s v="2.4.2 - TRANSFERENCIAS CORRIENTES AL  GOBIERNO GENERAL NACIONAL"/>
    <s v="N"/>
    <s v="00 - N/A"/>
    <s v="10 - FONDO GENERAL"/>
    <s v="99 - MULTIPROVINCIAL"/>
    <s v="(en blanco)"/>
    <n v="0"/>
    <n v="33665116.410000004"/>
  </r>
  <r>
    <s v="2026"/>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79679764.180000007"/>
  </r>
  <r>
    <s v="2026"/>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0"/>
    <n v="6475000"/>
  </r>
  <r>
    <s v="2026"/>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en blanco)"/>
    <n v="1865554550"/>
    <n v="617117571.24000001"/>
  </r>
  <r>
    <s v="2026"/>
    <x v="0"/>
    <x v="0"/>
    <x v="0"/>
    <x v="4"/>
    <s v="2 - Poder Ejecutivo"/>
    <s v="0201 - PRESIDENCIA DE LA REPÚBLICA"/>
    <s v="0001 - SECRETARIADO ADMINISTRATIVO DE LA PRESIDENCIA"/>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0"/>
    <n v="2500000"/>
  </r>
  <r>
    <s v="2026"/>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99 - MULTIPROVINCIAL"/>
    <s v="(en blanco)"/>
    <n v="0"/>
    <n v="6000000"/>
  </r>
  <r>
    <s v="2026"/>
    <x v="0"/>
    <x v="0"/>
    <x v="0"/>
    <x v="4"/>
    <s v="2 - Poder Ejecutivo"/>
    <s v="0201 - PRESIDENCIA DE LA REPÚBLICA"/>
    <s v="0001 - SECRETARIADO ADMINISTRATIVO DE LA PRESIDENCIA"/>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34060000"/>
  </r>
  <r>
    <s v="2026"/>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en blanco)"/>
    <n v="250514883"/>
    <n v="80074811.859999985"/>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99 - MULTIPROVINCIAL"/>
    <s v="(en blanco)"/>
    <n v="0"/>
    <n v="6200000"/>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99 - MULTIPROVINCIAL"/>
    <s v="(en blanco)"/>
    <n v="0"/>
    <n v="4458686.04"/>
  </r>
  <r>
    <s v="2026"/>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99 - MULTIPROVINCIAL"/>
    <s v="(en blanco)"/>
    <n v="0"/>
    <n v="50450000"/>
  </r>
  <r>
    <s v="2026"/>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0"/>
    <n v="41199108.189999998"/>
  </r>
  <r>
    <s v="2026"/>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en blanco)"/>
    <n v="180800000"/>
    <n v="83981830"/>
  </r>
  <r>
    <s v="2026"/>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99 - MULTIPROVINCIAL"/>
    <s v="(en blanco)"/>
    <n v="0"/>
    <n v="7871557.5"/>
  </r>
  <r>
    <s v="2026"/>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3000000"/>
  </r>
  <r>
    <s v="2026"/>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en blanco)"/>
    <n v="164387816"/>
    <n v="128035647.75999996"/>
  </r>
  <r>
    <s v="2026"/>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en blanco)"/>
    <n v="3200000"/>
    <n v="124670.19"/>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968500"/>
    <n v="400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5000000"/>
    <n v="540900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en blanco)"/>
    <n v="55110397"/>
    <n v="16086183.08000000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2 - AZUA"/>
    <s v="(en blanco)"/>
    <n v="8565446"/>
    <n v="2805148.6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en blanco)"/>
    <n v="5883571"/>
    <n v="1961190.3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en blanco)"/>
    <n v="9265829"/>
    <n v="3088609.6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en blanco)"/>
    <n v="30923392"/>
    <n v="7631809.619999999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6 - PEDERNALES"/>
    <s v="(en blanco)"/>
    <n v="7494137"/>
    <n v="2348045.64"/>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7 - PERAVIA"/>
    <s v="(en blanco)"/>
    <n v="4864534"/>
    <n v="148817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1 - SAN CRISTOBAL"/>
    <s v="(en blanco)"/>
    <n v="9100691"/>
    <n v="2883563.6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en blanco)"/>
    <n v="9234979"/>
    <n v="3078326.3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5 - SANTIAGO"/>
    <s v="(en blanco)"/>
    <n v="7494137"/>
    <n v="2348045.6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en blanco)"/>
    <n v="29074733"/>
    <n v="7222223.96"/>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0 - HATO MAYOR"/>
    <s v="(en blanco)"/>
    <n v="6727560"/>
    <n v="2059186.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en blanco)"/>
    <n v="25362144"/>
    <n v="840404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en blanco)"/>
    <n v="308402759"/>
    <n v="99429987.23999998"/>
  </r>
  <r>
    <s v="2026"/>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en blanco)"/>
    <n v="650000"/>
    <n v="0"/>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en blanco)"/>
    <n v="16800000"/>
    <n v="7298350"/>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50 - CRÉDITO INTERNO"/>
    <s v="99 - MULTIPROVINCIAL"/>
    <s v="(en blanco)"/>
    <n v="0"/>
    <n v="0"/>
  </r>
  <r>
    <s v="2026"/>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en blanco)"/>
    <n v="300000"/>
    <n v="0"/>
  </r>
  <r>
    <s v="2026"/>
    <x v="0"/>
    <x v="0"/>
    <x v="0"/>
    <x v="4"/>
    <s v="2 - Poder Ejecutivo"/>
    <s v="0201 - PRESIDENCIA DE LA REPÚBLICA"/>
    <s v="0017 - DIRECCIÓN DE DESARROLLO SOCIAL SUPÉRATE"/>
    <s v="3 - PROTECCIÓN DEL MEDIO AMBIENTE"/>
    <s v="3.3 - Cambio Climático"/>
    <s v="3.3.06 - Respuesta y recuperación de desastres climáticos"/>
    <s v="2.4 - TRANSFERENCIAS CORRIENTES"/>
    <s v="2.4.1 - TRANSFERENCIAS CORRIENTES AL SECTOR PRIVADO"/>
    <s v="N"/>
    <s v="00 - N/A"/>
    <s v="10 - FONDO GENERAL"/>
    <s v="99 - MULTIPROVINCIAL"/>
    <s v="(en blanco)"/>
    <n v="0"/>
    <n v="15330000"/>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10 - FONDO GENERAL"/>
    <s v="99 - MULTIPROVINCIAL"/>
    <s v="(en blanco)"/>
    <n v="32518638596"/>
    <n v="13579712689.219997"/>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60 - CREDITO EXTERNO"/>
    <s v="99 - MULTIPROVINCIAL"/>
    <s v="(en blanco)"/>
    <n v="13905000000"/>
    <n v="0"/>
  </r>
  <r>
    <s v="2026"/>
    <x v="0"/>
    <x v="0"/>
    <x v="0"/>
    <x v="4"/>
    <s v="2 - Poder Ejecutivo"/>
    <s v="0201 - PRESIDENCIA DE LA REPÚBLICA"/>
    <s v="0017 - DIRECCIÓN DE DESARROLLO SOCIAL SUPÉRATE"/>
    <s v="4 - SERVICIOS SOCIALES"/>
    <s v="4.5 - Protección social"/>
    <s v="4.5.10 - Asistencia social"/>
    <s v="2.4 - TRANSFERENCIAS CORRIENTES"/>
    <s v="2.4.9 - TRANSFERENCIAS CORRIENTES A OTRAS INSTITUCIONES PÚBLICAS"/>
    <s v="N"/>
    <s v="00 - N/A"/>
    <s v="10 - FONDO GENERAL"/>
    <s v="99 - MULTIPROVINCIAL"/>
    <s v="(en blanco)"/>
    <n v="1800000"/>
    <n v="0"/>
  </r>
  <r>
    <s v="2026"/>
    <x v="0"/>
    <x v="0"/>
    <x v="0"/>
    <x v="4"/>
    <s v="2 - Poder Ejecutivo"/>
    <s v="0201 - PRESIDENCIA DE LA REPÚBLICA"/>
    <s v="0017 - DIRECCIÓN DE DESARROLLO SOCIAL SUPÉRATE"/>
    <s v="4 - SERVICIOS SOCIALES"/>
    <s v="4.5 - Protección social"/>
    <s v="4.5.99 - Planificación, gestión y supervisión de la protección social"/>
    <s v="2.4 - TRANSFERENCIAS CORRIENTES"/>
    <s v="2.4.1 - TRANSFERENCIAS CORRIENTES AL SECTOR PRIVADO"/>
    <s v="S"/>
    <s v="00 - N/A"/>
    <s v="60 - CREDITO EXTERNO"/>
    <s v="99 - MULTIPROVINCIAL"/>
    <s v="(en blanco)"/>
    <n v="147677400"/>
    <n v="0"/>
  </r>
  <r>
    <s v="2026"/>
    <x v="0"/>
    <x v="0"/>
    <x v="0"/>
    <x v="4"/>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99 - MULTIPROVINCIAL"/>
    <s v="(en blanco)"/>
    <n v="700000"/>
    <n v="0"/>
  </r>
  <r>
    <s v="2026"/>
    <x v="0"/>
    <x v="0"/>
    <x v="0"/>
    <x v="4"/>
    <s v="2 - Poder Ejecutivo"/>
    <s v="0201 - PRESIDENCIA DE LA REPÚBLICA"/>
    <s v="0017 - DIRECCIÓN DE DESARROLLO SOCIAL SUPÉRATE"/>
    <s v="4 - SERVICIOS SOCIALES"/>
    <s v="4.6 - Equidad de género"/>
    <s v="4.6.04 - Acciones de prevención, atención y protección de violencia de género"/>
    <s v="2.4 - TRANSFERENCIAS CORRIENTES"/>
    <s v="2.4.1 - TRANSFERENCIAS CORRIENTES AL SECTOR PRIVADO"/>
    <s v="N"/>
    <s v="00 - N/A"/>
    <s v="10 - FONDO GENERAL"/>
    <s v="99 - MULTIPROVINCIAL"/>
    <s v="(en blanco)"/>
    <n v="111600000"/>
    <n v="50771350"/>
  </r>
  <r>
    <s v="2026"/>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800000"/>
    <n v="0"/>
  </r>
  <r>
    <s v="2026"/>
    <x v="0"/>
    <x v="0"/>
    <x v="0"/>
    <x v="4"/>
    <s v="2 - Poder Ejecutivo"/>
    <s v="0201 - PRESIDENCIA DE LA REPÚBLICA"/>
    <s v="0018 - DIRECCIÓN DE ASISTENCIA SOCIAL Y ALIMENTACIÓN COMUNITARIA"/>
    <s v="4 - SERVICIOS SOCIALES"/>
    <s v="4.5 - Protección social"/>
    <s v="4.5.10 - Asistencia social"/>
    <s v="2.4 - TRANSFERENCIAS CORRIENTES"/>
    <s v="2.4.1 - TRANSFERENCIAS CORRIENTES AL SECTOR PRIVADO"/>
    <s v="N"/>
    <s v="00 - N/A"/>
    <s v="10 - FONDO GENERAL"/>
    <s v="99 - MULTIPROVINCIAL"/>
    <s v="(en blanco)"/>
    <n v="0"/>
    <n v="0"/>
  </r>
  <r>
    <s v="2026"/>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en blanco)"/>
    <n v="3000000"/>
    <n v="0"/>
  </r>
  <r>
    <s v="2026"/>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45000"/>
    <n v="0"/>
  </r>
  <r>
    <s v="2026"/>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en blanco)"/>
    <n v="3774000"/>
    <n v="94350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7427493"/>
    <n v="4041212.29"/>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7572506"/>
    <n v="3919141.0100000002"/>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3 - TRANSFERENCIAS CORRIENTES A GOBIERNOS GENERALES LOCALES"/>
    <s v="N"/>
    <s v="00 - N/A"/>
    <s v="10 - FONDO GENERAL"/>
    <s v="99 - MULTIPROVINCIAL"/>
    <s v="(en blanco)"/>
    <n v="0"/>
    <n v="8658104"/>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300000"/>
    <n v="10843018.800000001"/>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en blanco)"/>
    <n v="1274947745"/>
    <n v="42498258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135000000"/>
    <n v="334771244.23000002"/>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8971484488"/>
    <n v="6038177717"/>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2 - AZUA"/>
    <s v="(en blanco)"/>
    <n v="4200000"/>
    <n v="4033907.21"/>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3 - BAHORUCO"/>
    <s v="(en blanco)"/>
    <n v="27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4 - BARAHONA"/>
    <s v="(en blanco)"/>
    <n v="54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5 - DAJABON"/>
    <s v="(en blanco)"/>
    <n v="4200000"/>
    <n v="14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6 - DUARTE"/>
    <s v="(en blanco)"/>
    <n v="8600000"/>
    <n v="4395235.5999999996"/>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7 - ELIAS PINA"/>
    <s v="(en blanco)"/>
    <n v="3000000"/>
    <n v="10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8 - EL SEIBO"/>
    <s v="(en blanco)"/>
    <n v="3000000"/>
    <n v="10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9 - ESPAILLAT"/>
    <s v="(en blanco)"/>
    <n v="10200000"/>
    <n v="34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0 - INDEPENDENCIA"/>
    <s v="(en blanco)"/>
    <n v="36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1 - LA ALTAGRACIA"/>
    <s v="(en blanco)"/>
    <n v="54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2 - LA ROMANA"/>
    <s v="(en blanco)"/>
    <n v="4800000"/>
    <n v="1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3 - LA VEGA"/>
    <s v="(en blanco)"/>
    <n v="6600000"/>
    <n v="2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4 - MARIA TRINIDAD SANCHEZ"/>
    <s v="(en blanco)"/>
    <n v="50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5 - MONTE CRISTI"/>
    <s v="(en blanco)"/>
    <n v="3300000"/>
    <n v="1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6 - PEDERNALES"/>
    <s v="(en blanco)"/>
    <n v="6100000"/>
    <n v="2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7 - PERAVIA"/>
    <s v="(en blanco)"/>
    <n v="6600000"/>
    <n v="2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8 - PUERTO PLATA"/>
    <s v="(en blanco)"/>
    <n v="4800000"/>
    <n v="1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9 - HERMANAS MIRABAL"/>
    <s v="(en blanco)"/>
    <n v="2700000"/>
    <n v="102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0 - SAMANA"/>
    <s v="(en blanco)"/>
    <n v="7500000"/>
    <n v="2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1 - SAN CRISTOBAL"/>
    <s v="(en blanco)"/>
    <n v="6000000"/>
    <n v="20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2 - SAN JUAN"/>
    <s v="(en blanco)"/>
    <n v="6600000"/>
    <n v="2964645.25"/>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3 - SAN PEDRO DE MACORIS"/>
    <s v="(en blanco)"/>
    <n v="36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4 - SANCHEZ RAMIREZ"/>
    <s v="(en blanco)"/>
    <n v="4800000"/>
    <n v="209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5 - SANTIAGO"/>
    <s v="(en blanco)"/>
    <n v="10800000"/>
    <n v="5320113.9800000004"/>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6 - SANTIAGO RODRIGUEZ"/>
    <s v="(en blanco)"/>
    <n v="2940000"/>
    <n v="98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7 - VALVERDE"/>
    <s v="(en blanco)"/>
    <n v="36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8 - MONSENOR NOUEL"/>
    <s v="(en blanco)"/>
    <n v="36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9 - MONTE PLATA"/>
    <s v="(en blanco)"/>
    <n v="54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0 - HATO MAYOR"/>
    <s v="(en blanco)"/>
    <n v="36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1 - SAN JOSE DE OCOA"/>
    <s v="(en blanco)"/>
    <n v="4200000"/>
    <n v="14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2 - SANTO DOMINGO"/>
    <s v="(en blanco)"/>
    <n v="4800000"/>
    <n v="1600000"/>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en blanco)"/>
    <n v="695958718"/>
    <n v="221150012.78999999"/>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en blanco)"/>
    <n v="350000000"/>
    <n v="0"/>
  </r>
  <r>
    <s v="2026"/>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99 - MULTIPROVINCIAL"/>
    <s v="(en blanco)"/>
    <n v="0"/>
    <n v="0"/>
  </r>
  <r>
    <s v="2026"/>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51600000"/>
    <n v="34806108.790000007"/>
  </r>
  <r>
    <s v="2026"/>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en blanco)"/>
    <n v="15000000"/>
    <n v="8504940.1300000008"/>
  </r>
  <r>
    <s v="2026"/>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99 - MULTIPROVINCIAL"/>
    <s v="(en blanco)"/>
    <n v="1100000"/>
    <n v="1100000"/>
  </r>
  <r>
    <s v="2026"/>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en blanco)"/>
    <n v="15700000"/>
    <n v="2074800"/>
  </r>
  <r>
    <s v="2026"/>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en blanco)"/>
    <n v="26261600"/>
    <n v="10383797.390000001"/>
  </r>
  <r>
    <s v="2026"/>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en blanco)"/>
    <n v="57600000"/>
    <n v="16128339.1"/>
  </r>
  <r>
    <s v="2026"/>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en blanco)"/>
    <n v="29889646"/>
    <n v="1428087.9700000002"/>
  </r>
  <r>
    <s v="2026"/>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en blanco)"/>
    <n v="53717748"/>
    <n v="15715725"/>
  </r>
  <r>
    <s v="2026"/>
    <x v="0"/>
    <x v="0"/>
    <x v="0"/>
    <x v="4"/>
    <s v="2 - Poder Ejecutivo"/>
    <s v="0203 - MINISTERIO DE DEFENSA"/>
    <s v="0001 - MINISTERIO DE DEFENSA"/>
    <s v="1 - SERVICIOS  GENERALES"/>
    <s v="1.3 - Defensa nacional"/>
    <s v="1.3.01 - Defensa militar"/>
    <s v="2.4 - TRANSFERENCIAS CORRIENTES"/>
    <s v="2.4.4 - TRANSFERENCIAS CORRIENTES A SOCIEDADES PÚBLICAS NO FINANCIERAS"/>
    <s v="N"/>
    <s v="00 - N/A"/>
    <s v="10 - FONDO GENERAL"/>
    <s v="99 - MULTIPROVINCIAL"/>
    <s v="(en blanco)"/>
    <n v="150116116"/>
    <n v="95262857"/>
  </r>
  <r>
    <s v="2026"/>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48269488"/>
    <n v="16218529.600000001"/>
  </r>
  <r>
    <s v="2026"/>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67400000"/>
    <n v="69731420"/>
  </r>
  <r>
    <s v="2026"/>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en blanco)"/>
    <n v="13000000"/>
    <n v="4229200"/>
  </r>
  <r>
    <s v="2026"/>
    <x v="0"/>
    <x v="0"/>
    <x v="0"/>
    <x v="4"/>
    <s v="2 - Poder Ejecutivo"/>
    <s v="0203 - MINISTERIO DE DEFENSA"/>
    <s v="0008 - CONFEDERACIÓN DEPORTIVA DE LAS FUERZAS ARMADAS Y LA POLICÍ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en blanco)"/>
    <n v="800000"/>
    <n v="0"/>
  </r>
  <r>
    <s v="2026"/>
    <x v="0"/>
    <x v="0"/>
    <x v="0"/>
    <x v="4"/>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en blanco)"/>
    <n v="0"/>
    <n v="363200"/>
  </r>
  <r>
    <s v="2026"/>
    <x v="0"/>
    <x v="0"/>
    <x v="0"/>
    <x v="4"/>
    <s v="2 - Poder Ejecutivo"/>
    <s v="0203 - MINISTERIO DE DEFENSA"/>
    <s v="0026 - Cuerpo Especializado de Seguridad Aeroportuaria y de Aviación Civil (CESAC)"/>
    <s v="1 - SERVICIOS  GENERALES"/>
    <s v="1.3 - Defensa nacional"/>
    <s v="1.3.01 - Defensa militar"/>
    <s v="2.4 - TRANSFERENCIAS CORRIENTES"/>
    <s v="2.4.1 - TRANSFERENCIAS CORRIENTES AL SECTOR PRIVADO"/>
    <s v="N"/>
    <s v="00 - N/A"/>
    <s v="20 - FONDOS CON DESTINO ESPECÍFICO"/>
    <s v="99 - MULTIPROVINCIAL"/>
    <s v="(en blanco)"/>
    <n v="7200000"/>
    <n v="1539400"/>
  </r>
  <r>
    <s v="2026"/>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en blanco)"/>
    <n v="13251946"/>
    <n v="4417312"/>
  </r>
  <r>
    <s v="2026"/>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99 - MULTIPROVINCIAL"/>
    <s v="(en blanco)"/>
    <n v="100000"/>
    <n v="75000"/>
  </r>
  <r>
    <s v="2026"/>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99 - MULTIPROVINCIAL"/>
    <s v="(en blanco)"/>
    <n v="550000"/>
    <n v="90000"/>
  </r>
  <r>
    <s v="2026"/>
    <x v="0"/>
    <x v="0"/>
    <x v="0"/>
    <x v="4"/>
    <s v="2 - Poder Ejecutivo"/>
    <s v="0204 - MINISTERIO DE RELACIONES EXTERIORES"/>
    <s v="0001 - MINISTERIO DE RELACIONES EXTERIORES"/>
    <s v="1 - SERVICIOS  GENERALES"/>
    <s v="1.2 - Relaciones internacionales"/>
    <s v="1.2.01 - Relaciones internacionales desde oficinas en el país"/>
    <s v="2.4 - TRANSFERENCIAS CORRIENTES"/>
    <s v="2.4.1 - TRANSFERENCIAS CORRIENTES AL SECTOR PRIVADO"/>
    <s v="N"/>
    <s v="00 - N/A"/>
    <s v="10 - FONDO GENERAL"/>
    <s v="99 - MULTIPROVINCIAL"/>
    <s v="(en blanco)"/>
    <n v="14994261"/>
    <n v="1175000"/>
  </r>
  <r>
    <s v="2026"/>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412190000"/>
    <n v="54474487.299999997"/>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1 - TRANSFERENCIAS CORRIENTES AL SECTOR PRIVADO"/>
    <s v="N"/>
    <s v="00 - N/A"/>
    <s v="20 - FONDOS CON DESTINO ESPECÍFICO"/>
    <s v="99 - MULTIPROVINCIAL"/>
    <s v="(en blanco)"/>
    <n v="0"/>
    <n v="237690.62"/>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99 - MULTIPROVINCIAL"/>
    <s v="(en blanco)"/>
    <n v="0"/>
    <n v="967802.51"/>
  </r>
  <r>
    <s v="2026"/>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en blanco)"/>
    <n v="150000"/>
    <n v="100000"/>
  </r>
  <r>
    <s v="2026"/>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en blanco)"/>
    <n v="300000"/>
    <n v="123365.1400000000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33000000"/>
    <n v="818403.96"/>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3000000"/>
    <n v="1815524.3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70 - DONACION EXTERNA"/>
    <s v="99 - MULTIPROVINCIAL"/>
    <s v="(en blanco)"/>
    <n v="0"/>
    <n v="597835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11211440413"/>
    <n v="4261771636.400000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en blanco)"/>
    <n v="1388308604"/>
    <n v="553461916"/>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en blanco)"/>
    <n v="50758895"/>
    <n v="15618122.56000000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000000"/>
    <n v="1760218.44"/>
  </r>
  <r>
    <s v="2026"/>
    <x v="0"/>
    <x v="0"/>
    <x v="0"/>
    <x v="4"/>
    <s v="2 - Poder Ejecutivo"/>
    <s v="0205 - MINISTERIO DE HACIENDA Y ECONOMIA"/>
    <s v="0001 - MINISTERIO DE HACIENDA Y ECONOMIA"/>
    <s v="2 - SERVICIOS ECONÓMICOS"/>
    <s v="2.8 - Banca y seguros"/>
    <s v="2.8.02 - Operación de la banca y del sector seguros"/>
    <s v="2.4 - TRANSFERENCIAS CORRIENTES"/>
    <s v="2.4.5 - TRANSFERENCIAS CORRIENTES A INSTITUCIONES PÚBLICAS FINANCIERAS"/>
    <s v="N"/>
    <s v="00 - N/A"/>
    <s v="10 - FONDO GENERAL"/>
    <s v="99 - MULTIPROVINCIAL"/>
    <s v="(en blanco)"/>
    <n v="149703020"/>
    <n v="0"/>
  </r>
  <r>
    <s v="2026"/>
    <x v="0"/>
    <x v="0"/>
    <x v="0"/>
    <x v="4"/>
    <s v="2 - Poder Ejecutivo"/>
    <s v="0205 - MINISTERIO DE HACIENDA Y ECONOMIA"/>
    <s v="0001 - MINISTERIO DE HACIENDA Y ECONOMIA"/>
    <s v="3 - PROTECCIÓN DEL MEDIO AMBIENTE"/>
    <s v="3.1 - Protección del aire, agua y suelo"/>
    <s v="3.1.02 - Administración del agua"/>
    <s v="2.4 - TRANSFERENCIAS CORRIENTES"/>
    <s v="2.4.1 - TRANSFERENCIAS CORRIENTES AL SECTOR PRIVADO"/>
    <s v="S"/>
    <s v="00 - N/A"/>
    <s v="60 - CREDITO EXTERNO"/>
    <s v="99 - MULTIPROVINCIAL"/>
    <s v="(en blanco)"/>
    <n v="10000000"/>
    <n v="0"/>
  </r>
  <r>
    <s v="2026"/>
    <x v="0"/>
    <x v="0"/>
    <x v="0"/>
    <x v="4"/>
    <s v="2 - Poder Ejecutivo"/>
    <s v="0205 - MINISTERIO DE HACIENDA Y ECONOMIA"/>
    <s v="0001 - MINISTERIO DE HACIENDA Y ECONOMIA"/>
    <s v="4 - SERVICIOS SOCIALES"/>
    <s v="4.5 - Protección social"/>
    <s v="4.5.10 - Asistencia social"/>
    <s v="2.4 - TRANSFERENCIAS CORRIENTES"/>
    <s v="2.4.4 - TRANSFERENCIAS CORRIENTES A SOCIEDADES PÚBLICAS NO FINANCIERAS"/>
    <s v="N"/>
    <s v="00 - N/A"/>
    <s v="10 - FONDO GENERAL"/>
    <s v="99 - MULTIPROVINCIAL"/>
    <s v="(en blanco)"/>
    <n v="306441777"/>
    <n v="94289776"/>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400000"/>
    <n v="126075.47"/>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5 - MINISTERIO DE HACIENDA Y ECONOMI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35000"/>
  </r>
  <r>
    <s v="2026"/>
    <x v="0"/>
    <x v="0"/>
    <x v="0"/>
    <x v="4"/>
    <s v="2 - Poder Ejecutivo"/>
    <s v="0205 - MINISTERIO DE HACIENDA Y ECONOMI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1024926.6"/>
  </r>
  <r>
    <s v="2026"/>
    <x v="0"/>
    <x v="0"/>
    <x v="0"/>
    <x v="4"/>
    <s v="2 - Poder Ejecutivo"/>
    <s v="0205 - MINISTERIO DE HACIENDA Y ECONOMI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0"/>
    <n v="220685.75"/>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11913.2"/>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300000"/>
    <n v="270082.12"/>
  </r>
  <r>
    <s v="2026"/>
    <x v="0"/>
    <x v="0"/>
    <x v="0"/>
    <x v="4"/>
    <s v="2 - Poder Ejecutivo"/>
    <s v="0205 - MINISTERIO DE HACIENDA Y ECONOMIA"/>
    <s v="0014 - SISTEMA ÚNICO DE BENEFICIARIOS"/>
    <s v="4 - SERVICIOS SOCIALES"/>
    <s v="4.5 - Protección social"/>
    <s v="4.5.10 - Asistencia social"/>
    <s v="2.4 - TRANSFERENCIAS CORRIENTES"/>
    <s v="2.4.1 - TRANSFERENCIAS CORRIENTES AL SECTOR PRIVADO"/>
    <s v="N"/>
    <s v="00 - N/A"/>
    <s v="10 - FONDO GENERAL"/>
    <s v="99 - MULTIPROVINCIAL"/>
    <s v="(en blanco)"/>
    <n v="40000"/>
    <n v="20000"/>
  </r>
  <r>
    <s v="2026"/>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en blanco)"/>
    <n v="342500"/>
    <n v="0"/>
  </r>
  <r>
    <s v="2026"/>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en blanco)"/>
    <n v="1023000"/>
    <n v="0"/>
  </r>
  <r>
    <s v="2026"/>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en blanco)"/>
    <n v="11914764731"/>
    <n v="3719996594.8900003"/>
  </r>
  <r>
    <s v="2026"/>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en blanco)"/>
    <n v="1108367613"/>
    <n v="800787658.87"/>
  </r>
  <r>
    <s v="2026"/>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en blanco)"/>
    <n v="1763215000"/>
    <n v="1350000000"/>
  </r>
  <r>
    <s v="2026"/>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en blanco)"/>
    <n v="85840637"/>
    <n v="0"/>
  </r>
  <r>
    <s v="2026"/>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en blanco)"/>
    <n v="4227444798"/>
    <n v="693961570.0400002"/>
  </r>
  <r>
    <s v="2026"/>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en blanco)"/>
    <n v="910045000"/>
    <n v="0"/>
  </r>
  <r>
    <s v="2026"/>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en blanco)"/>
    <n v="2851526879"/>
    <n v="539674998.23000002"/>
  </r>
  <r>
    <s v="2026"/>
    <x v="0"/>
    <x v="0"/>
    <x v="0"/>
    <x v="4"/>
    <s v="2 - Poder Ejecutivo"/>
    <s v="0206 - MINISTERIO DE EDUCACIÓN"/>
    <s v="0001 - MINISTERIO DE EDUCACION"/>
    <s v="4 - SERVICIOS SOCIALES"/>
    <s v="4.4 - Educación"/>
    <s v="4.4.05 - Educación de adultos"/>
    <s v="2.4 - TRANSFERENCIAS CORRIENTES"/>
    <s v="2.4.1 - TRANSFERENCIAS CORRIENTES AL SECTOR PRIVADO"/>
    <s v="N"/>
    <s v="00 - N/A"/>
    <s v="10 - FONDO GENERAL"/>
    <s v="99 - MULTIPROVINCIAL"/>
    <s v="(en blanco)"/>
    <n v="60792000"/>
    <n v="0"/>
  </r>
  <r>
    <s v="2026"/>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en blanco)"/>
    <n v="322917574"/>
    <n v="46913104.890000001"/>
  </r>
  <r>
    <s v="2026"/>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en blanco)"/>
    <n v="246040"/>
    <n v="0"/>
  </r>
  <r>
    <s v="2026"/>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en blanco)"/>
    <n v="659816522"/>
    <n v="138153318.21000001"/>
  </r>
  <r>
    <s v="2026"/>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99 - MULTIPROVINCIAL"/>
    <s v="(en blanco)"/>
    <n v="0"/>
    <n v="1324512"/>
  </r>
  <r>
    <s v="2026"/>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en blanco)"/>
    <n v="140000000"/>
    <n v="50534324.010000005"/>
  </r>
  <r>
    <s v="2026"/>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2481592823"/>
    <n v="730071773.78999984"/>
  </r>
  <r>
    <s v="2026"/>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99 - MULTIPROVINCIAL"/>
    <s v="(en blanco)"/>
    <n v="2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en blanco)"/>
    <n v="40256062"/>
    <n v="9712317.4000000004"/>
  </r>
  <r>
    <s v="2026"/>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1677756035"/>
    <n v="464082704.70000005"/>
  </r>
  <r>
    <s v="2026"/>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en blanco)"/>
    <n v="840000000"/>
    <n v="88993100"/>
  </r>
  <r>
    <s v="2026"/>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en blanco)"/>
    <n v="36429600"/>
    <n v="15782150"/>
  </r>
  <r>
    <s v="2026"/>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99 - MULTIPROVINCIAL"/>
    <s v="(en blanco)"/>
    <n v="17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99 - MULTIPROVINCIAL"/>
    <s v="(en blanco)"/>
    <n v="18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7 - TRANSFERENCIAS CORRIENTES AL SECTOR EXTERNO"/>
    <s v="N"/>
    <s v="00 - N/A"/>
    <s v="10 - FONDO GENERAL"/>
    <s v="99 - MULTIPROVINCIAL"/>
    <s v="(en blanco)"/>
    <n v="75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en blanco)"/>
    <n v="25037500"/>
    <n v="9201618.5500000007"/>
  </r>
  <r>
    <s v="2026"/>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en blanco)"/>
    <n v="169588399"/>
    <n v="39264000"/>
  </r>
  <r>
    <s v="2026"/>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en blanco)"/>
    <n v="177600000"/>
    <n v="56883375"/>
  </r>
  <r>
    <s v="2026"/>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99 - MULTIPROVINCIAL"/>
    <s v="(en blanco)"/>
    <n v="100000"/>
    <n v="0"/>
  </r>
  <r>
    <s v="2026"/>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99 - MULTIPROVINCIAL"/>
    <s v="(en blanco)"/>
    <n v="23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en blanco)"/>
    <n v="10500000"/>
    <n v="2111862.5300000003"/>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7 - TRANSFERENCIAS CORRIENTES AL SECTOR EXTERNO"/>
    <s v="N"/>
    <s v="00 - N/A"/>
    <s v="10 - FONDO GENERAL"/>
    <s v="99 - MULTIPROVINCIAL"/>
    <s v="(en blanco)"/>
    <n v="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231925854.28999999"/>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10 - FONDO GENERAL"/>
    <s v="99 - MULTIPROVINCIAL"/>
    <s v="(en blanco)"/>
    <n v="8763954564"/>
    <n v="3380462159.1599998"/>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60 - CREDITO EXTERNO"/>
    <s v="99 - MULTIPROVINCIAL"/>
    <s v="(en blanco)"/>
    <n v="659698150"/>
    <n v="277187710.10000002"/>
  </r>
  <r>
    <s v="2026"/>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99 - MULTIPROVINCIAL"/>
    <s v="(en blanco)"/>
    <n v="284169222"/>
    <n v="88024832.239999995"/>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32 - SANTO DOMINGO"/>
    <s v="(en blanco)"/>
    <n v="6096296718"/>
    <n v="2280151464.2199993"/>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en blanco)"/>
    <n v="4245726001"/>
    <n v="1454404530.8400002"/>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en blanco)"/>
    <n v="10001506777"/>
    <n v="3018241548.6800003"/>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en blanco)"/>
    <n v="161724"/>
    <n v="26954"/>
  </r>
  <r>
    <s v="2026"/>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en blanco)"/>
    <n v="5130920"/>
    <n v="1710304"/>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en blanco)"/>
    <n v="1408197659"/>
    <n v="435423967.01999992"/>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en blanco)"/>
    <n v="97537485904"/>
    <n v="32886458801.610001"/>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50 - CRÉDITO INTERNO"/>
    <s v="99 - MULTIPROVINCIAL"/>
    <s v="(en blanco)"/>
    <n v="0"/>
    <n v="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99 - MULTIPROVINCIAL"/>
    <s v="(en blanco)"/>
    <n v="2000000000"/>
    <n v="100000000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en blanco)"/>
    <n v="13652736"/>
    <n v="58832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en blanco)"/>
    <n v="200000000"/>
    <n v="40177875"/>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en blanco)"/>
    <n v="50581840"/>
    <n v="30283049.75"/>
  </r>
  <r>
    <s v="2026"/>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99 - MULTIPROVINCIAL"/>
    <s v="(en blanco)"/>
    <n v="815000"/>
    <n v="0"/>
  </r>
  <r>
    <s v="2026"/>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300000"/>
    <n v="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1222918000"/>
    <n v="904301286.99000013"/>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SOCIEDADES PÚBLICAS NO FINANCIERAS"/>
    <s v="N"/>
    <s v="00 - N/A"/>
    <s v="10 - FONDO GENERAL"/>
    <s v="99 - MULTIPROVINCIAL"/>
    <s v="(en blanco)"/>
    <n v="1950000000"/>
    <n v="120500000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99 - MULTIPROVINCIAL"/>
    <s v="(en blanco)"/>
    <n v="9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99 - MULTIPROVINCIAL"/>
    <s v="(en blanco)"/>
    <n v="4417366"/>
    <n v="0"/>
  </r>
  <r>
    <s v="2026"/>
    <x v="0"/>
    <x v="0"/>
    <x v="0"/>
    <x v="4"/>
    <s v="2 - Poder Ejecutivo"/>
    <s v="0208 - MINISTERIO DE DEPORTES Y RECREACIÓN"/>
    <s v="0003 - DIRECCION DEL COMISIONADO NACIONAL DE BEISBOL"/>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0"/>
    <n v="18389352"/>
  </r>
  <r>
    <s v="2026"/>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en blanco)"/>
    <n v="75641136"/>
    <n v="10931720.93"/>
  </r>
  <r>
    <s v="2026"/>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99 - MULTIPROVINCIAL"/>
    <s v="(en blanco)"/>
    <n v="19179768"/>
    <n v="21491791.239999998"/>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99 - MULTIPROVINCIAL"/>
    <s v="(en blanco)"/>
    <n v="267271422"/>
    <n v="89090474"/>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99 - MULTIPROVINCIAL"/>
    <s v="(en blanco)"/>
    <n v="20896861"/>
    <n v="0"/>
  </r>
  <r>
    <s v="2026"/>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706048489"/>
    <n v="200277050.64000002"/>
  </r>
  <r>
    <s v="2026"/>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en blanco)"/>
    <n v="223731000"/>
    <n v="63168658"/>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en blanco)"/>
    <n v="2586978152"/>
    <n v="780268628.13000011"/>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en blanco)"/>
    <n v="271544267"/>
    <n v="90853995.319999993"/>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70 - DONACION EXTERNA"/>
    <s v="99 - MULTIPROVINCIAL"/>
    <s v="(en blanco)"/>
    <n v="9332612"/>
    <n v="0"/>
  </r>
  <r>
    <s v="2026"/>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en blanco)"/>
    <n v="250002253"/>
    <n v="76923770.159999996"/>
  </r>
  <r>
    <s v="2026"/>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99 - MULTIPROVINCIAL"/>
    <s v="(en blanco)"/>
    <n v="40000000"/>
    <n v="0"/>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10 - FONDO GENERAL"/>
    <s v="99 - MULTIPROVINCIAL"/>
    <s v="(en blanco)"/>
    <n v="1272412088"/>
    <n v="442547047.31999999"/>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50 - CRÉDITO INTERNO"/>
    <s v="99 - MULTIPROVINCIAL"/>
    <s v="(en blanco)"/>
    <n v="0"/>
    <n v="0"/>
  </r>
  <r>
    <s v="2026"/>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en blanco)"/>
    <n v="143925000"/>
    <n v="53853265.920000002"/>
  </r>
  <r>
    <s v="2026"/>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99 - MULTIPROVINCIAL"/>
    <s v="(en blanco)"/>
    <n v="4317554"/>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20000"/>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841853"/>
    <n v="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99 - MULTIPROVINCIAL"/>
    <s v="(en blanco)"/>
    <n v="1331200"/>
    <n v="41600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SOCIEDADES PÚBLICAS NO FINANCIERAS"/>
    <s v="N"/>
    <s v="00 - N/A"/>
    <s v="10 - FONDO GENERAL"/>
    <s v="99 - MULTIPROVINCIAL"/>
    <s v="(en blanco)"/>
    <n v="10000000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en blanco)"/>
    <n v="819943180"/>
    <n v="254435489.95999995"/>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7 - TRANSFERENCIAS CORRIENTES AL SECTOR EXTERNO"/>
    <s v="N"/>
    <s v="00 - N/A"/>
    <s v="20 - FONDOS CON DESTINO ESPECÍFICO"/>
    <s v="99 - MULTIPROVINCIAL"/>
    <s v="(en blanco)"/>
    <n v="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SOCIEDADES PÚBLICAS NO FINANCIERAS"/>
    <s v="N"/>
    <s v="00 - N/A"/>
    <s v="10 - FONDO GENERAL"/>
    <s v="99 - MULTIPROVINCIAL"/>
    <s v="(en blanco)"/>
    <n v="2222755080"/>
    <n v="703018360"/>
  </r>
  <r>
    <s v="2026"/>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99 - MULTIPROVINCIAL"/>
    <s v="(en blanco)"/>
    <n v="741542375"/>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SOCIEDADES PÚBLICAS NO FINANCIERAS"/>
    <s v="N"/>
    <s v="00 - N/A"/>
    <s v="10 - FONDO GENERAL"/>
    <s v="99 - MULTIPROVINCIAL"/>
    <s v="(en blanco)"/>
    <n v="405038460"/>
    <n v="126341525"/>
  </r>
  <r>
    <s v="2026"/>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en blanco)"/>
    <n v="1766206"/>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en blanco)"/>
    <n v="3000000"/>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en blanco)"/>
    <n v="285346590"/>
    <n v="87798950.75999999"/>
  </r>
  <r>
    <s v="2026"/>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en blanco)"/>
    <n v="500000"/>
    <n v="299841.2"/>
  </r>
  <r>
    <s v="2026"/>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99 - MULTIPROVINCIAL"/>
    <s v="(en blanco)"/>
    <n v="950000"/>
    <n v="45000"/>
  </r>
  <r>
    <s v="2026"/>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99 - MULTIPROVINCIAL"/>
    <s v="(en blanco)"/>
    <n v="9600000"/>
    <n v="2656330"/>
  </r>
  <r>
    <s v="2026"/>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43040000"/>
    <n v="45331125.469999991"/>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15483566"/>
    <n v="4870046.05"/>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99 - MULTIPROVINCIAL"/>
    <s v="(en blanco)"/>
    <n v="0"/>
    <n v="16010588.3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99 - MULTIPROVINCIAL"/>
    <s v="(en blanco)"/>
    <n v="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1551454267"/>
    <n v="520554191.88000011"/>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99 - MULTIPROVINCIAL"/>
    <s v="(en blanco)"/>
    <n v="37741593"/>
    <n v="31361098.66"/>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en blanco)"/>
    <n v="298874606"/>
    <n v="91961815.28999999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en blanco)"/>
    <n v="20000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99 - MULTIPROVINCIAL"/>
    <s v="(en blanco)"/>
    <n v="26209439"/>
    <n v="21778540.26000000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37576000"/>
    <n v="9754091.9199999999"/>
  </r>
  <r>
    <s v="2026"/>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99 - MULTIPROVINCIAL"/>
    <s v="(en blanco)"/>
    <n v="42000000"/>
    <n v="0"/>
  </r>
  <r>
    <s v="2026"/>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en blanco)"/>
    <n v="33500000"/>
    <n v="7581330"/>
  </r>
  <r>
    <s v="2026"/>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en blanco)"/>
    <n v="22400000"/>
    <n v="13618182.949999999"/>
  </r>
  <r>
    <s v="2026"/>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en blanco)"/>
    <n v="40000000"/>
    <n v="1279000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en blanco)"/>
    <n v="6000000"/>
    <n v="4666668"/>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9 - TRANSFERENCIAS CORRIENTES A OTRAS INSTITUCIONES PÚBLICAS"/>
    <s v="N"/>
    <s v="00 - N/A"/>
    <s v="20 - FONDOS CON DESTINO ESPECÍFICO"/>
    <s v="99 - MULTIPROVINCIAL"/>
    <s v="(en blanco)"/>
    <n v="137633874"/>
    <n v="43996116.259999998"/>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95856888"/>
    <n v="27201721.859999999"/>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en blanco)"/>
    <n v="2900000"/>
    <n v="928312"/>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en blanco)"/>
    <n v="299433082"/>
    <n v="81838020"/>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en blanco)"/>
    <n v="2475309"/>
    <n v="1237654"/>
  </r>
  <r>
    <s v="2026"/>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212609688"/>
    <n v="66659694.890000001"/>
  </r>
  <r>
    <s v="2026"/>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en blanco)"/>
    <n v="584356474"/>
    <n v="192846180.84000009"/>
  </r>
  <r>
    <s v="2026"/>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12000000"/>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en blanco)"/>
    <n v="234683132"/>
    <n v="77989460"/>
  </r>
  <r>
    <s v="2026"/>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SOCIEDADES PÚBLICAS NO FINANCIERAS"/>
    <s v="N"/>
    <s v="00 - N/A"/>
    <s v="10 - FONDO GENERAL"/>
    <s v="99 - MULTIPROVINCIAL"/>
    <s v="(en blanco)"/>
    <n v="169657636"/>
    <n v="53089042"/>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1375000"/>
    <n v="0"/>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344000"/>
    <n v="141032.44"/>
  </r>
  <r>
    <s v="2026"/>
    <x v="0"/>
    <x v="0"/>
    <x v="0"/>
    <x v="4"/>
    <s v="2 - Poder Ejecutivo"/>
    <s v="0216 - MINISTERIO DE CULTURA"/>
    <s v="0006 - DIRECCIÓN GENERAL DE MUSEOS"/>
    <s v="4 - SERVICIOS SOCIALES"/>
    <s v="4.3 - Actividades deportivas, recreativas, culturales y religiosas"/>
    <s v="4.3.03 - Servicios culturales"/>
    <s v="2.4 - TRANSFERENCIAS CORRIENTES"/>
    <s v="2.4.7 - TRANSFERENCIAS CORRIENTES AL SECTOR EXTERNO"/>
    <s v="N"/>
    <s v="00 - N/A"/>
    <s v="20 - FONDOS CON DESTINO ESPECÍFICO"/>
    <s v="99 - MULTIPROVINCIAL"/>
    <s v="(en blanco)"/>
    <n v="0"/>
    <n v="2095500"/>
  </r>
  <r>
    <s v="2026"/>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en blanco)"/>
    <n v="203341870"/>
    <n v="49696898.220000006"/>
  </r>
  <r>
    <s v="2026"/>
    <x v="0"/>
    <x v="0"/>
    <x v="0"/>
    <x v="4"/>
    <s v="2 - Poder Ejecutivo"/>
    <s v="0217 - MINISTERIO DE LA JUVENTUD"/>
    <s v="0001 - MINISTERIO DE LA JUVENTUD"/>
    <s v="4 - SERVICIOS SOCIALES"/>
    <s v="4.5 - Protección social"/>
    <s v="4.5.09 - Juventud"/>
    <s v="2.4 - TRANSFERENCIAS CORRIENTES"/>
    <s v="2.4.7 - TRANSFERENCIAS CORRIENTES AL SECTOR EXTERNO"/>
    <s v="N"/>
    <s v="00 - N/A"/>
    <s v="10 - FONDO GENERAL"/>
    <s v="99 - MULTIPROVINCIAL"/>
    <s v="(en blanco)"/>
    <n v="0"/>
    <n v="0"/>
  </r>
  <r>
    <s v="2026"/>
    <x v="0"/>
    <x v="0"/>
    <x v="0"/>
    <x v="4"/>
    <s v="2 - Poder Ejecutivo"/>
    <s v="0217 - MINISTERIO DE LA JUVENTUD"/>
    <s v="0001 - MINISTERIO DE LA JUVENTUD"/>
    <s v="4 - SERVICIOS SOCIALES"/>
    <s v="4.6 - Equidad de género"/>
    <s v="4.6.03 - Acciones para una cultura de igualdad de género."/>
    <s v="2.4 - TRANSFERENCIAS CORRIENTES"/>
    <s v="2.4.1 - TRANSFERENCIAS CORRIENTES AL SECTOR PRIVADO"/>
    <s v="N"/>
    <s v="00 - N/A"/>
    <s v="10 - FONDO GENERAL"/>
    <s v="99 - MULTIPROVINCIAL"/>
    <s v="(en blanco)"/>
    <n v="500000"/>
    <n v="550000"/>
  </r>
  <r>
    <s v="2026"/>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306985449"/>
    <n v="102328482.99999999"/>
  </r>
  <r>
    <s v="2026"/>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en blanco)"/>
    <n v="2875536383"/>
    <n v="939061043.80000007"/>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en blanco)"/>
    <n v="178885000"/>
    <n v="55398333.199999988"/>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en blanco)"/>
    <n v="50000000"/>
    <n v="16666666.67"/>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en blanco)"/>
    <n v="166700000"/>
    <n v="69358333.340000004"/>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99 - MULTIPROVINCIAL"/>
    <s v="(en blanco)"/>
    <n v="159100000"/>
    <n v="53033333.320000008"/>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en blanco)"/>
    <n v="21670500"/>
    <n v="11909260.25"/>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1021900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99 - MULTIPROVINCIAL"/>
    <s v="(en blanco)"/>
    <n v="121500000"/>
    <n v="48938321.590000004"/>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en blanco)"/>
    <n v="351931723"/>
    <n v="114088904"/>
  </r>
  <r>
    <s v="2026"/>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99 - MULTIPROVINCIAL"/>
    <s v="(en blanco)"/>
    <n v="0"/>
    <n v="94634"/>
  </r>
  <r>
    <s v="2026"/>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99 - MULTIPROVINCIAL"/>
    <s v="(en blanco)"/>
    <n v="0"/>
    <n v="7106980"/>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en blanco)"/>
    <n v="2788995002"/>
    <n v="380588151.19000006"/>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en blanco)"/>
    <n v="15625966539"/>
    <n v="4816244264.6999998"/>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en blanco)"/>
    <n v="680727278"/>
    <n v="225244058.03999999"/>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10 - FONDO GENERAL"/>
    <s v="99 - MULTIPROVINCIAL"/>
    <s v="(en blanco)"/>
    <n v="265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20 - FONDOS CON DESTINO ESPECÍFICO"/>
    <s v="99 - MULTIPROVINCIAL"/>
    <s v="(en blanco)"/>
    <n v="200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7 - TRANSFERENCIAS CORRIENTES AL SECTOR EXTERNO"/>
    <s v="N"/>
    <s v="00 - N/A"/>
    <s v="10 - FONDO GENERAL"/>
    <s v="99 - MULTIPROVINCIAL"/>
    <s v="(en blanco)"/>
    <n v="35000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99 - MULTIPROVINCIAL"/>
    <s v="(en blanco)"/>
    <n v="0"/>
    <n v="288934.52"/>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en blanco)"/>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99 - MULTIPROVINCIAL"/>
    <s v="(en blanco)"/>
    <n v="0"/>
    <n v="113992.34"/>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6000000"/>
    <n v="200355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1500000"/>
    <n v="1712408.03"/>
  </r>
  <r>
    <s v="2026"/>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100000"/>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en blanco)"/>
    <n v="63338367"/>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en blanco)"/>
    <n v="55000000"/>
    <n v="5500000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en blanco)"/>
    <n v="1400000"/>
    <n v="6713386.9900000002"/>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en blanco)"/>
    <n v="38100000"/>
    <n v="52919117.520000003"/>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en blanco)"/>
    <n v="80000000"/>
    <n v="24615384.600000001"/>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en blanco)"/>
    <n v="500000000"/>
    <n v="166666666.63999999"/>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en blanco)"/>
    <n v="62693000"/>
    <n v="300000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en blanco)"/>
    <n v="2185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99 - MULTIPROVINCIAL"/>
    <s v="(en blanco)"/>
    <n v="5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en blanco)"/>
    <n v="1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en blanco)"/>
    <n v="100000"/>
    <n v="0"/>
  </r>
  <r>
    <s v="2026"/>
    <x v="0"/>
    <x v="0"/>
    <x v="0"/>
    <x v="4"/>
    <s v="2 - Poder Ejecutivo"/>
    <s v="0224 - MINISTERIO DE JUSTICIA"/>
    <s v="0001 - MINISTERIO DE JUSTICIA"/>
    <s v="1 - SERVICIOS  GENERALES"/>
    <s v="1.4 - Justicia, orden público y seguridad"/>
    <s v="1.4.04 - Prisiones"/>
    <s v="2.4 - TRANSFERENCIAS CORRIENTES"/>
    <s v="2.4.2 - TRANSFERENCIAS CORRIENTES AL  GOBIERNO GENERAL NACIONAL"/>
    <s v="N"/>
    <s v="00 - N/A"/>
    <s v="10 - FONDO GENERAL"/>
    <s v="99 - MULTIPROVINCIAL"/>
    <s v="(en blanco)"/>
    <n v="2232200180"/>
    <n v="1061654400.1899999"/>
  </r>
  <r>
    <s v="2026"/>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99 - MULTIPROVINCIAL"/>
    <s v="(en blanco)"/>
    <n v="38292902870"/>
    <n v="1280000000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10 - FONDO GENERAL"/>
    <s v="99 - MULTIPROVINCIAL"/>
    <s v="(en blanco)"/>
    <n v="63862500000"/>
    <n v="48356672725"/>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60 - CREDITO EXTERNO"/>
    <s v="99 - MULTIPROVINCIAL"/>
    <s v="(en blanco)"/>
    <n v="21287500000"/>
    <n v="0"/>
  </r>
  <r>
    <s v="2026"/>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2340507667"/>
    <n v="1152417908"/>
  </r>
  <r>
    <s v="2026"/>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99 - MULTIPROVINCIAL"/>
    <s v="(en blanco)"/>
    <n v="725496"/>
    <n v="223529"/>
  </r>
  <r>
    <s v="2026"/>
    <x v="0"/>
    <x v="0"/>
    <x v="0"/>
    <x v="4"/>
    <s v="3 - Poder Judicial"/>
    <s v="0301 - PODER JUDICIAL"/>
    <s v="0001 - CONSEJO DEL PODER JUDICIAL"/>
    <s v="4 - SERVICIOS SOCIALES"/>
    <s v="4.5 - Protección social"/>
    <s v="4.5.10 - Asistencia social"/>
    <s v="2.4 - TRANSFERENCIAS CORRIENTES"/>
    <s v="2.4.1 - TRANSFERENCIAS CORRIENTES AL SECTOR PRIVADO"/>
    <s v="N"/>
    <s v="00 - N/A"/>
    <s v="10 - FONDO GENERAL"/>
    <s v="99 - MULTIPROVINCIAL"/>
    <s v="(en blanco)"/>
    <n v="300000"/>
    <n v="36204"/>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en blanco)"/>
    <n v="1621350200"/>
    <n v="540450064"/>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99 - MULTIPROVINCIAL"/>
    <s v="(en blanco)"/>
    <n v="2869200"/>
    <n v="956400"/>
  </r>
  <r>
    <s v="2026"/>
    <x v="0"/>
    <x v="0"/>
    <x v="0"/>
    <x v="4"/>
    <s v="5 - Cámara de Cuentas de la República Dominicana"/>
    <s v="0402 - CÁMARA DE CUENTAS"/>
    <s v="0001 - CAMARA DE CUENTAS DE LA REPUBLICA DOMINICAN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814353"/>
    <n v="562870.30000000005"/>
  </r>
  <r>
    <s v="2026"/>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975000"/>
    <n v="568564.69999999995"/>
  </r>
  <r>
    <s v="2026"/>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en blanco)"/>
    <n v="1394800"/>
    <n v="71355"/>
  </r>
  <r>
    <s v="2026"/>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99 - MULTIPROVINCIAL"/>
    <s v="(en blanco)"/>
    <n v="4400000"/>
    <n v="1833330"/>
  </r>
  <r>
    <s v="2026"/>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99 - MULTIPROVINCIAL"/>
    <s v="(en blanco)"/>
    <n v="590000"/>
    <n v="245835"/>
  </r>
  <r>
    <s v="2026"/>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114600"/>
    <n v="0"/>
  </r>
  <r>
    <s v="2026"/>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en blanco)"/>
    <n v="3400000"/>
    <n v="8096588.7599999998"/>
  </r>
  <r>
    <s v="2026"/>
    <x v="0"/>
    <x v="0"/>
    <x v="0"/>
    <x v="4"/>
    <s v="8 - Tribunal Superior Electoral (TSE)"/>
    <s v="0405 - TRIBUNAL SUPERIOR  ELECTORAL ( TSE)"/>
    <s v="0001 - TRIBUNAL SUPERIOR  ELECTORAL TSE"/>
    <s v="1 - SERVICIOS  GENERALES"/>
    <s v="1.2 - Relaciones internacionales"/>
    <s v="1.2.02 - Relaciones internacionales desde oficinas en el exterior"/>
    <s v="2.4 - TRANSFERENCIAS CORRIENTES"/>
    <s v="2.4.1 - TRANSFERENCIAS CORRIENTES AL SECTOR PRIVADO"/>
    <s v="N"/>
    <s v="00 - N/A"/>
    <s v="10 - FONDO GENERAL"/>
    <s v="99 - MULTIPROVINCIAL"/>
    <s v="(en blanco)"/>
    <n v="399963"/>
    <n v="132990.5"/>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1000000"/>
    <n v="505663.57000000007"/>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99 - MULTIPROVINCIAL"/>
    <s v="(en blanco)"/>
    <n v="500000"/>
    <n v="183333.33999999997"/>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99 - MULTIPROVINCIAL"/>
    <s v="(en blanco)"/>
    <n v="0"/>
    <n v="123161.59999999999"/>
  </r>
  <r>
    <s v="2026"/>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en blanco)"/>
    <n v="300000"/>
    <n v="58000"/>
  </r>
  <r>
    <s v="2026"/>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0"/>
    <n v="0"/>
  </r>
  <r>
    <s v="2026"/>
    <x v="0"/>
    <x v="0"/>
    <x v="0"/>
    <x v="5"/>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000000"/>
    <n v="0"/>
  </r>
  <r>
    <s v="2026"/>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0"/>
    <n v="0"/>
  </r>
  <r>
    <s v="2026"/>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5000000"/>
    <n v="1905875.48"/>
  </r>
  <r>
    <s v="2026"/>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0"/>
    <n v="34410320"/>
  </r>
  <r>
    <s v="2026"/>
    <x v="0"/>
    <x v="0"/>
    <x v="0"/>
    <x v="5"/>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0"/>
    <n v="14555278.52"/>
  </r>
  <r>
    <s v="2026"/>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10000000"/>
    <n v="0"/>
  </r>
  <r>
    <s v="2026"/>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16815178"/>
    <n v="0"/>
  </r>
  <r>
    <s v="2026"/>
    <x v="0"/>
    <x v="0"/>
    <x v="0"/>
    <x v="5"/>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0"/>
    <n v="4288000"/>
  </r>
  <r>
    <s v="2026"/>
    <x v="0"/>
    <x v="0"/>
    <x v="0"/>
    <x v="5"/>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6148750"/>
    <n v="0"/>
  </r>
  <r>
    <s v="2026"/>
    <x v="0"/>
    <x v="0"/>
    <x v="0"/>
    <x v="5"/>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0"/>
    <n v="398256"/>
  </r>
  <r>
    <s v="2026"/>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0"/>
    <n v="0"/>
  </r>
  <r>
    <s v="2026"/>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99 - MULTIPROVINCIAL"/>
    <s v="(en blanco)"/>
    <n v="1000000"/>
    <n v="25000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14033800"/>
    <n v="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3270580"/>
    <n v="8295653.6500000004"/>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2 - PUBLICIDAD, IMPRESIÓN Y ENCUADERNACIÓN"/>
    <s v="S"/>
    <s v="00 - N/A"/>
    <s v="70 - DONACION EXTERNA"/>
    <s v="99 - MULTIPROVINCIAL"/>
    <s v="(en blanco)"/>
    <n v="516858"/>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5 - ALQUILERES Y RENTAS"/>
    <s v="S"/>
    <s v="00 - N/A"/>
    <s v="70 - DONACION EXTERNA"/>
    <s v="99 - MULTIPROVINCIAL"/>
    <s v="(en blanco)"/>
    <n v="60230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8 - OTROS SERVICIOS NO INCLUIDOS EN CONCEPTOS ANTERIORES"/>
    <s v="S"/>
    <s v="00 - N/A"/>
    <s v="70 - DONACION EXTERNA"/>
    <s v="99 - MULTIPROVINCIAL"/>
    <s v="(en blanco)"/>
    <n v="18364383"/>
    <n v="0"/>
  </r>
  <r>
    <s v="2026"/>
    <x v="0"/>
    <x v="0"/>
    <x v="1"/>
    <x v="6"/>
    <s v="2 - Poder Ejecutivo"/>
    <s v="0201 - PRESIDENCIA DE LA REPÚBLICA"/>
    <s v="0001 - GABINETE SOCIAL DE LA PRESIDENCIA"/>
    <s v="3 - PROTECCIÓN DEL MEDIO AMBIENTE"/>
    <s v="3.3 - Cambio Climático"/>
    <s v="3.3.06 - Respuesta y recuperación de desastres climáticos"/>
    <s v="2.3 - MATERIALES Y SUMINISTROS"/>
    <s v="2.3.9 - PRODUCTOS Y ÚTILES VARIOS"/>
    <s v="S"/>
    <s v="00 - N/A"/>
    <s v="70 - DONACION EXTERNA"/>
    <s v="99 - MULTIPROVINCIAL"/>
    <s v="(en blanco)"/>
    <n v="6023000"/>
    <n v="0"/>
  </r>
  <r>
    <s v="2026"/>
    <x v="0"/>
    <x v="0"/>
    <x v="1"/>
    <x v="6"/>
    <s v="2 - Poder Ejecutivo"/>
    <s v="0201 - PRESIDENCIA DE LA REPÚBLICA"/>
    <s v="0001 - GABINETE SOCIAL DE LA PRESIDENCIA"/>
    <s v="4 - SERVICIOS SOCIALES"/>
    <s v="4.5 - Protección social"/>
    <s v="4.5.09 - Juventud"/>
    <s v="2.7 - OBRAS"/>
    <s v="2.7.2 - INFRAESTRUCTURA"/>
    <s v="N"/>
    <s v="00 - N/A"/>
    <s v="10 - FONDO GENERAL"/>
    <s v="99 - MULTIPROVINCIAL"/>
    <s v="(en blanco)"/>
    <n v="30000"/>
    <n v="0"/>
  </r>
  <r>
    <s v="2026"/>
    <x v="0"/>
    <x v="0"/>
    <x v="1"/>
    <x v="6"/>
    <s v="2 - Poder Ejecutivo"/>
    <s v="0201 - PRESIDENCIA DE LA REPÚBLICA"/>
    <s v="0001 - GABINETE SOCIAL DE LA PRESIDENCIA"/>
    <s v="4 - SERVICIOS SOCIALES"/>
    <s v="4.6 - Equidad de género"/>
    <s v="4.6.01 - Acciones focalizada en mujeres"/>
    <s v="2.7 - OBRAS"/>
    <s v="2.7.2 - INFRAESTRUCTURA"/>
    <s v="N"/>
    <s v="00 - N/A"/>
    <s v="10 - FONDO GENERAL"/>
    <s v="32 - SANTO DOMINGO"/>
    <s v="(en blanco)"/>
    <n v="9000"/>
    <n v="0"/>
  </r>
  <r>
    <s v="2026"/>
    <x v="0"/>
    <x v="0"/>
    <x v="1"/>
    <x v="6"/>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en blanco)"/>
    <n v="2808030"/>
    <n v="0"/>
  </r>
  <r>
    <s v="2026"/>
    <x v="0"/>
    <x v="0"/>
    <x v="1"/>
    <x v="6"/>
    <s v="2 - Poder Ejecutivo"/>
    <s v="0201 - PRESIDENCIA DE LA REPÚBLICA"/>
    <s v="0001 - MINISTERIO DE LA PRESIDENCIA"/>
    <s v="2 - SERVICIOS ECONÓMICOS"/>
    <s v="2.6 - Transporte"/>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s v="2 - SERVICIOS ECONÓMICOS"/>
    <s v="2.6 - Transporte"/>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s v="2 - SERVICIOS ECONÓMICOS"/>
    <s v="2.6 - Transporte"/>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s v="2 - SERVICIOS ECONÓMICOS"/>
    <s v="2.6 - Transporte"/>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s v="2 - SERVICIOS ECONÓMICOS"/>
    <s v="2.6 - Transporte"/>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s v="2 - SERVICIOS ECONÓMICOS"/>
    <s v="2.6 - Transporte"/>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s v="2 - SERVICIOS ECONÓMICOS"/>
    <s v="2.6 - Transporte"/>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1 - SERVICIOS BÁSICOS"/>
    <s v="S"/>
    <s v="00 - N/A"/>
    <s v="60 - CREDITO EXTERNO"/>
    <s v="99 - MULTIPROVINCIAL"/>
    <s v="(en blanco)"/>
    <n v="2028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2 - PUBLICIDAD, IMPRESIÓN Y ENCUADERNACIÓN"/>
    <s v="S"/>
    <s v="00 - N/A"/>
    <s v="60 - CREDITO EXTERNO"/>
    <s v="99 - MULTIPROVINCIAL"/>
    <s v="(en blanco)"/>
    <n v="206817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3 - VIÁTICOS"/>
    <s v="S"/>
    <s v="00 - N/A"/>
    <s v="60 - CREDITO EXTERNO"/>
    <s v="99 - MULTIPROVINCIAL"/>
    <s v="(en blanco)"/>
    <n v="38494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4 - TRANSPORTE Y ALMACENAJE"/>
    <s v="S"/>
    <s v="00 - N/A"/>
    <s v="60 - CREDITO EXTERNO"/>
    <s v="99 - MULTIPROVINCIAL"/>
    <s v="(en blanco)"/>
    <n v="2035600"/>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5 - ALQUILERES Y RENTAS"/>
    <s v="S"/>
    <s v="00 - N/A"/>
    <s v="60 - CREDITO EXTERNO"/>
    <s v="99 - MULTIPROVINCIAL"/>
    <s v="(en blanco)"/>
    <n v="130957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7 - SERVICIOS DE CONSERVACIÓN, REPARACIONES MENORES E INSTALACIONES TEMPORALES"/>
    <s v="S"/>
    <s v="00 - N/A"/>
    <s v="60 - CREDITO EXTERNO"/>
    <s v="99 - MULTIPROVINCIAL"/>
    <s v="(en blanco)"/>
    <n v="2398043"/>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8 - OTROS SERVICIOS NO INCLUIDOS EN CONCEPTOS ANTERIORES"/>
    <s v="S"/>
    <s v="00 - N/A"/>
    <s v="60 - CREDITO EXTERNO"/>
    <s v="99 - MULTIPROVINCIAL"/>
    <s v="(en blanco)"/>
    <n v="545123922"/>
    <n v="4198865.49"/>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9 - OTRAS CONTRATACIONES DE SERVICIOS"/>
    <s v="S"/>
    <s v="00 - N/A"/>
    <s v="60 - CREDITO EXTERNO"/>
    <s v="99 - MULTIPROVINCIAL"/>
    <s v="(en blanco)"/>
    <n v="1786609"/>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3 - PAPEL, CARTÓN E IMPRESOS"/>
    <s v="S"/>
    <s v="00 - N/A"/>
    <s v="60 - CREDITO EXTERNO"/>
    <s v="99 - MULTIPROVINCIAL"/>
    <s v="(en blanco)"/>
    <n v="51614"/>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5 - CUERO, CAUCHO Y PLÁSTICO"/>
    <s v="S"/>
    <s v="00 - N/A"/>
    <s v="60 - CREDITO EXTERNO"/>
    <s v="99 - MULTIPROVINCIAL"/>
    <s v="(en blanco)"/>
    <n v="185810"/>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7 - COMBUSTIBLES, LUBRICANTES, PRODUCTOS QUÍMICOS Y CONEXOS"/>
    <s v="S"/>
    <s v="00 - N/A"/>
    <s v="60 - CREDITO EXTERNO"/>
    <s v="99 - MULTIPROVINCIAL"/>
    <s v="(en blanco)"/>
    <n v="1787862"/>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9 - PRODUCTOS Y ÚTILES VARIOS"/>
    <s v="S"/>
    <s v="00 - N/A"/>
    <s v="60 - CREDITO EXTERNO"/>
    <s v="99 - MULTIPROVINCIAL"/>
    <s v="(en blanco)"/>
    <n v="2862854"/>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10 - FONDO GENERAL"/>
    <s v="99 - MULTIPROVINCIAL"/>
    <s v="(en blanco)"/>
    <n v="14943573"/>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60 - CREDITO EXTERNO"/>
    <s v="99 - MULTIPROVINCIAL"/>
    <s v="(en blanco)"/>
    <n v="34414953"/>
    <n v="0"/>
  </r>
  <r>
    <s v="2026"/>
    <x v="0"/>
    <x v="0"/>
    <x v="1"/>
    <x v="6"/>
    <s v="2 - Poder Ejecutivo"/>
    <s v="0201 - PRESIDENCIA DE LA REPÚBLICA"/>
    <s v="0001 - MINISTERIO DE LA PRESIDENCIA"/>
    <s v="4 - SERVICIOS SOCIALES"/>
    <s v="4.1 - Vivienda y servicios comunitarios"/>
    <s v="4.1.02 - Desarrollo comunitario"/>
    <s v="2.1 - REMUNERACIONES Y CONTRIBUCIONES"/>
    <s v="2.1.5 - CONTRIBUCIONES A LA SEGURIDAD SOCIAL"/>
    <s v="S"/>
    <s v="00 - N/A"/>
    <s v="10 - FONDO GENERAL"/>
    <s v="99 - MULTIPROVINCIAL"/>
    <s v="(en blanco)"/>
    <n v="4114514"/>
    <n v="0"/>
  </r>
  <r>
    <s v="2026"/>
    <x v="0"/>
    <x v="0"/>
    <x v="1"/>
    <x v="6"/>
    <s v="2 - Poder Ejecutivo"/>
    <s v="0201 - PRESIDENCIA DE LA REPÚBLICA"/>
    <s v="0001 - MINISTERIO DE LA PRESIDENCIA"/>
    <s v="4 - SERVICIOS SOCIALES"/>
    <s v="4.1 - Vivienda y servicios comunitarios"/>
    <s v="4.1.02 - Desarrollo comunitario"/>
    <s v="2.2 - CONTRATACIÓN DE SERVICIOS"/>
    <s v="2.2.1 - SERVICIOS BÁSIC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2 - PUBLICIDAD, IMPRESIÓN Y ENCUADERNACIÓN"/>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3 - VIÁTICOS"/>
    <s v="S"/>
    <s v="00 - N/A"/>
    <s v="10 - FONDO GENERAL"/>
    <s v="99 - MULTIPROVINCIAL"/>
    <s v="(en blanco)"/>
    <n v="2550000"/>
    <n v="0"/>
  </r>
  <r>
    <s v="2026"/>
    <x v="0"/>
    <x v="0"/>
    <x v="1"/>
    <x v="6"/>
    <s v="2 - Poder Ejecutivo"/>
    <s v="0201 - PRESIDENCIA DE LA REPÚBLICA"/>
    <s v="0001 - MINISTERIO DE LA PRESIDENCIA"/>
    <s v="4 - SERVICIOS SOCIALES"/>
    <s v="4.1 - Vivienda y servicios comunitarios"/>
    <s v="4.1.02 - Desarrollo comunitario"/>
    <s v="2.2 - CONTRATACIÓN DE SERVICIOS"/>
    <s v="2.2.4 - TRANSPORTE Y ALMACENAJE"/>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5 - ALQUILERES Y RENTA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6 - SEGUR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7 - SERVICIOS DE CONSERVACIÓN, REPARACIONES MENORES E INSTALACIONES TEMPORALES"/>
    <s v="S"/>
    <s v="00 - N/A"/>
    <s v="10 - FONDO GENERAL"/>
    <s v="99 - MULTIPROVINCIAL"/>
    <s v="(en blanco)"/>
    <n v="564045"/>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10 - FONDO GENERAL"/>
    <s v="99 - MULTIPROVINCIAL"/>
    <s v="(en blanco)"/>
    <n v="89003228"/>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60 - CREDITO EXTERNO"/>
    <s v="99 - MULTIPROVINCIAL"/>
    <s v="(en blanco)"/>
    <n v="153104462"/>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70 - DONACION EXTERNA"/>
    <s v="99 - MULTIPROVINCIAL"/>
    <s v="(en blanco)"/>
    <n v="4693030"/>
    <n v="0"/>
  </r>
  <r>
    <s v="2026"/>
    <x v="0"/>
    <x v="0"/>
    <x v="1"/>
    <x v="6"/>
    <s v="2 - Poder Ejecutivo"/>
    <s v="0201 - PRESIDENCIA DE LA REPÚBLICA"/>
    <s v="0001 - MINISTERIO DE LA PRESIDENCIA"/>
    <s v="4 - SERVICIOS SOCIALES"/>
    <s v="4.1 - Vivienda y servicios comunitarios"/>
    <s v="4.1.02 - Desarrollo comunitario"/>
    <s v="2.2 - CONTRATACIÓN DE SERVICIOS"/>
    <s v="2.2.9 - OTRAS CONTRATACIONES DE SERVICIOS"/>
    <s v="S"/>
    <s v="00 - N/A"/>
    <s v="10 - FONDO GENERAL"/>
    <s v="99 - MULTIPROVINCIAL"/>
    <s v="(en blanco)"/>
    <n v="850000"/>
    <n v="0"/>
  </r>
  <r>
    <s v="2026"/>
    <x v="0"/>
    <x v="0"/>
    <x v="1"/>
    <x v="6"/>
    <s v="2 - Poder Ejecutivo"/>
    <s v="0201 - PRESIDENCIA DE LA REPÚBLICA"/>
    <s v="0001 - MINISTERIO DE LA PRESIDENCIA"/>
    <s v="4 - SERVICIOS SOCIALES"/>
    <s v="4.1 - Vivienda y servicios comunitarios"/>
    <s v="4.1.02 - Desarrollo comunitario"/>
    <s v="2.3 - MATERIALES Y SUMINISTROS"/>
    <s v="2.3.3 - PAPEL, CARTÓN E IMPRES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7 - COMBUSTIBLES, LUBRICANTES, PRODUCTOS QUÍMICOS Y CONEX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9 - PRODUCTOS Y ÚTILES VARIOS"/>
    <s v="S"/>
    <s v="00 - N/A"/>
    <s v="10 - FONDO GENERAL"/>
    <s v="99 - MULTIPROVINCIAL"/>
    <s v="(en blanco)"/>
    <n v="0"/>
    <n v="0"/>
  </r>
  <r>
    <s v="2026"/>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en blanco)"/>
    <n v="2000000"/>
    <n v="1795422.88"/>
  </r>
  <r>
    <s v="2026"/>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99 - MULTIPROVINCIAL"/>
    <s v="(en blanco)"/>
    <n v="1840000"/>
    <n v="0"/>
  </r>
  <r>
    <s v="2026"/>
    <x v="0"/>
    <x v="0"/>
    <x v="1"/>
    <x v="6"/>
    <s v="2 - Poder Ejecutivo"/>
    <s v="0201 - PRESIDENCIA DE LA REPÚBLICA"/>
    <s v="0004 - SERVICIO INTEGRAL DE EMERGENCIAS"/>
    <s v="1 - SERVICIOS  GENERALES"/>
    <s v="1.3 - Defensa nacional"/>
    <s v="1.3.03 - Defensa civil"/>
    <s v="2.2 - CONTRATACIÓN DE SERVICIOS"/>
    <s v="2.2.1 - SERVICIOS BÁS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n v="14624"/>
    <n v="108000000"/>
    <n v="20763046.460000001"/>
  </r>
  <r>
    <s v="2026"/>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0"/>
  </r>
  <r>
    <s v="2026"/>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n v="14624"/>
    <n v="58500000"/>
    <n v="28586075.640000001"/>
  </r>
  <r>
    <s v="2026"/>
    <x v="0"/>
    <x v="0"/>
    <x v="1"/>
    <x v="6"/>
    <s v="2 - Poder Ejecutivo"/>
    <s v="0201 - PRESIDENCIA DE LA REPÚBLICA"/>
    <s v="0004 - SERVICIO INTEGRAL DE EMERGENCIAS"/>
    <s v="1 - SERVICIOS  GENERALES"/>
    <s v="1.3 - Defensa nacional"/>
    <s v="1.3.03 - Defensa civil"/>
    <s v="2.3 - MATERIALES Y SUMINISTROS"/>
    <s v="2.3.6 - PRODUCTOS DE MINERALES, METÁLICOS Y NO METÁL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n v="14624"/>
    <n v="12300000"/>
    <n v="2650221"/>
  </r>
  <r>
    <s v="2026"/>
    <x v="0"/>
    <x v="0"/>
    <x v="1"/>
    <x v="6"/>
    <s v="2 - Poder Ejecutivo"/>
    <s v="0201 - PRESIDENCIA DE LA REPÚBLICA"/>
    <s v="0005 - UNIDAD EJECUTORA PARA LA READECUACION DE BARRIOS  Y ENTORNOS (URBE)"/>
    <s v="2 - SERVICIOS ECONÓMICOS"/>
    <s v="2.6 - Transporte"/>
    <s v="2.6.01 - Transporte por carretera"/>
    <s v="2.7 - OBRAS"/>
    <s v="2.7.2 - INFRAESTRUCTURA"/>
    <s v="S"/>
    <s v="05 - CONSTRUCCIÓN VÍA MARGINAL PASEO DEL RÍO EN LOS SECTORES LA CIÉNAGA Y LOS GUANDULES, DISTRITO NACIONAL"/>
    <s v="10 - FONDO GENERAL"/>
    <s v="01 - DISTRITO NACIONAL"/>
    <n v="16913"/>
    <n v="50000000"/>
    <n v="0"/>
  </r>
  <r>
    <s v="2026"/>
    <x v="0"/>
    <x v="0"/>
    <x v="1"/>
    <x v="6"/>
    <s v="2 - Poder Ejecutivo"/>
    <s v="0201 - PRESIDENCIA DE LA REPÚBLICA"/>
    <s v="0005 - UNIDAD EJECUTORA PARA LA READECUACION DE BARRIOS  Y ENTORNOS (URBE)"/>
    <s v="2 - SERVICIOS ECONÓMICOS"/>
    <s v="2.6 - Transporte"/>
    <s v="2.6.04 - Transporte aéreo"/>
    <s v="2.2 - CONTRATACIÓN DE SERVICIOS"/>
    <s v="2.2.8 - OTROS SERVICIOS NO INCLUIDOS EN CONCEPTOS ANTERIORES"/>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s v="2 - SERVICIOS ECONÓMICOS"/>
    <s v="2.6 - Transporte"/>
    <s v="2.6.04 - Transporte aéreo"/>
    <s v="2.7 - OBRAS"/>
    <s v="2.7.2 - INFRAESTRUCTURA"/>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53816548.590000004"/>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13070736.420000002"/>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4 - RECUPERACION DEL MARGEN OCCIDENTAL DEL RÍO OZAMA EN EL BARRIO DE GUALEY, DISTRITO NACIONAL"/>
    <s v="10 - FONDO GENERAL"/>
    <s v="01 - DISTRITO NACIONAL"/>
    <n v="16878"/>
    <n v="298111876"/>
    <n v="6636672.46"/>
  </r>
  <r>
    <s v="2026"/>
    <x v="0"/>
    <x v="0"/>
    <x v="1"/>
    <x v="6"/>
    <s v="2 - Poder Ejecutivo"/>
    <s v="0201 - PRESIDENCIA DE LA REPÚBLICA"/>
    <s v="0005 - UNIDAD EJECUTORA PARA LA READECUACION DE BARRIOS  Y ENTORNOS (URBE)"/>
    <s v="4 - SERVICIOS SOCIALES"/>
    <s v="4.3 - Actividades deportivas, recreativas, culturales y religiosas"/>
    <s v="4.3.02 - Servicios recreativos y deportivos"/>
    <s v="2.7 - OBRAS"/>
    <s v="2.7.2 - INFRAESTRUCTURA"/>
    <s v="S"/>
    <s v="06 - CONSTRUCCIÓN DE UN PATINÓDROMO Y PARQUE  URBANO EN EL SECTOR MIRAMAR,  DISTRITO NACIONAL"/>
    <s v="10 - FONDO GENERAL"/>
    <s v="01 - DISTRITO NACIONAL"/>
    <n v="16930"/>
    <n v="150000001"/>
    <n v="51272637.510000005"/>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n v="15027"/>
    <n v="328597801"/>
    <n v="158847686.22"/>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s v="32 - SANTO DOMINGO"/>
    <n v="16166"/>
    <n v="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s v="25 - SANTIAGO"/>
    <n v="14595"/>
    <n v="0"/>
    <n v="0"/>
  </r>
  <r>
    <s v="2026"/>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n v="15022"/>
    <n v="7846034"/>
    <n v="4922695.5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s v="01 - DISTRITO NACIONAL"/>
    <n v="16542"/>
    <n v="30000000"/>
    <n v="3000000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s v="32 - SANTO DOMINGO"/>
    <n v="16544"/>
    <n v="23841707"/>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s v="12 - LA ROMANA"/>
    <n v="16691"/>
    <n v="35892875"/>
    <n v="16456527.18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s v="18 - PUERTO PLATA"/>
    <n v="16696"/>
    <n v="25000000"/>
    <n v="23353360.4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s v="32 - SANTO DOMINGO"/>
    <n v="16727"/>
    <n v="62935945"/>
    <n v="27019890.37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s v="01 - DISTRITO NACIONAL"/>
    <n v="16755"/>
    <n v="21668258"/>
    <n v="21386823.11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s v="08 - EL SEIBO"/>
    <n v="16757"/>
    <n v="28300000"/>
    <n v="20181022.53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s v="25 - SANTIAGO"/>
    <n v="16766"/>
    <n v="47989290"/>
    <n v="22539515.60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s v="27 - VALVERDE"/>
    <n v="15078"/>
    <n v="8815980"/>
    <n v="881598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s v="17 - PERAVIA"/>
    <n v="15088"/>
    <n v="19433222"/>
    <n v="7965858.639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s v="17 - PERAVIA"/>
    <n v="15097"/>
    <n v="24128032"/>
    <n v="21738270.42000000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s v="32 - SANTO DOMINGO"/>
    <n v="15098"/>
    <n v="21382761"/>
    <n v="9114078.669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s v="29 - MONTE PLATA"/>
    <n v="15099"/>
    <n v="22770463"/>
    <n v="12766283.84"/>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s v="17 - PERAVIA"/>
    <n v="15114"/>
    <n v="19916833"/>
    <n v="9789158.7699999996"/>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s v="32 - SANTO DOMINGO"/>
    <n v="15115"/>
    <n v="21810450"/>
    <n v="10918682.88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s v="17 - PERAVIA"/>
    <n v="15123"/>
    <n v="23231040"/>
    <n v="18170444.64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s v="23 - SAN PEDRO DE MACORIS"/>
    <n v="15140"/>
    <n v="6451973"/>
    <n v="6378930.700000000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s v="32 - SANTO DOMINGO"/>
    <n v="16185"/>
    <n v="34690593"/>
    <n v="16850021.35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RECREATIVO Y CULTURAL VILLA XARAGUA, MUNICIPIO VILLA JARAGUA, PROVINCIA BAHORUCO"/>
    <s v="10 - FONDO GENERAL"/>
    <s v="03 - BAHORUCO"/>
    <n v="16411"/>
    <n v="6455489"/>
    <n v="645548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s v="22 - SAN JUAN"/>
    <n v="1469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s v="22 - SAN JUAN"/>
    <n v="1469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9 - CONSTRUCCIÓN CLUB DEPORTIVO Y CULTURAL NUEVA GENERACION, SECTOR HATO NUEVO, MUNICIPIO SANTO DOMINGO OESTE, PROVINCIA SANTO DOMINGO"/>
    <s v="10 - FONDO GENERAL"/>
    <s v="32 - SANTO DOMINGO"/>
    <n v="1705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DE PARQUE RECREATIVO EN LA BASE AEREA DE SAN ISIDRO, MUNICIPIO SANTO DOMINGO ESTE, PROVINCIA SANTO DOMINGO."/>
    <s v="10 - FONDO GENERAL"/>
    <s v="32 - SANTO DOMINGO"/>
    <n v="17197"/>
    <n v="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n v="14814"/>
    <n v="15395726"/>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s v="25 - SANTIAGO"/>
    <n v="15018"/>
    <n v="0"/>
    <n v="0"/>
  </r>
  <r>
    <s v="2026"/>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en blanco)"/>
    <n v="0"/>
    <n v="1441762.62"/>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2 - CONTRATACIÓN DE SERVICIOS"/>
    <s v="2.2.7 - SERVICIOS DE CONSERVACIÓN, REPARACIONES MENORES E INSTALACIONES TEMPORALES"/>
    <s v="S"/>
    <s v="12 - MEJORAMIENTO DE VIVIENDAS Y EMBELLECIMIENTO URBANO CON ARTE PÚBLICO EN EL BARRIO ENRIQUILLO, MUNICIPIO SANTO DOMINGO OESTE."/>
    <s v="10 - FONDO GENERAL"/>
    <s v="32 - SANTO DOMINGO"/>
    <n v="17220"/>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5 - CONSTRUCCIÓN DE ECO-HÁBITAT INTEGRAL PARA FAMILIAS EN CONDICIONES DE VULNERABILIDAD EN EL MUNICIPIO EL SEIBO, PROVINCIA EL SEIBO"/>
    <s v="10 - FONDO GENERAL"/>
    <s v="08 - EL SEIBO"/>
    <n v="15118"/>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en blanco)"/>
    <n v="0"/>
    <n v="0"/>
  </r>
  <r>
    <s v="2026"/>
    <x v="0"/>
    <x v="0"/>
    <x v="1"/>
    <x v="6"/>
    <s v="2 - Poder Ejecutivo"/>
    <s v="0201 - PRESIDENCIA DE LA REPÚBLICA"/>
    <s v="0017 - DIRECCIÓN DE DESARROLLO SOCIAL SUPÉRATE"/>
    <s v="4 - SERVICIOS SOCIALES"/>
    <s v="4.4 - Educación"/>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1 - SERVICIOS BÁSICOS"/>
    <s v="S"/>
    <s v="00 - N/A"/>
    <s v="60 - CREDITO EXTERNO"/>
    <s v="99 - MULTIPROVINCIAL"/>
    <s v="(en blanco)"/>
    <n v="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2 - PUBLICIDAD, IMPRESIÓN Y ENCUADERNACIÓN"/>
    <s v="S"/>
    <s v="00 - N/A"/>
    <s v="60 - CREDITO EXTERNO"/>
    <s v="99 - MULTIPROVINCIAL"/>
    <s v="(en blanco)"/>
    <n v="37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3 - VIÁTICOS"/>
    <s v="S"/>
    <s v="00 - N/A"/>
    <s v="60 - CREDITO EXTERNO"/>
    <s v="99 - MULTIPROVINCIAL"/>
    <s v="(en blanco)"/>
    <n v="5189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4 - TRANSPORTE Y ALMACENAJE"/>
    <s v="S"/>
    <s v="00 - N/A"/>
    <s v="60 - CREDITO EXTERNO"/>
    <s v="99 - MULTIPROVINCIAL"/>
    <s v="(en blanco)"/>
    <n v="102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5 - ALQUILERES Y RENTAS"/>
    <s v="S"/>
    <s v="00 - N/A"/>
    <s v="60 - CREDITO EXTERNO"/>
    <s v="99 - MULTIPROVINCIAL"/>
    <s v="(en blanco)"/>
    <n v="22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6 - SEGUROS"/>
    <s v="S"/>
    <s v="00 - N/A"/>
    <s v="60 - CREDITO EXTERNO"/>
    <s v="99 - MULTIPROVINCIAL"/>
    <s v="(en blanco)"/>
    <n v="10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8 - OTROS SERVICIOS NO INCLUIDOS EN CONCEPTOS ANTERIORES"/>
    <s v="S"/>
    <s v="00 - N/A"/>
    <s v="60 - CREDITO EXTERNO"/>
    <s v="99 - MULTIPROVINCIAL"/>
    <s v="(en blanco)"/>
    <n v="312562596"/>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9 - OTRAS CONTRATACIONES DE SERVICIOS"/>
    <s v="S"/>
    <s v="00 - N/A"/>
    <s v="60 - CREDITO EXTERNO"/>
    <s v="99 - MULTIPROVINCIAL"/>
    <s v="(en blanco)"/>
    <n v="15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2 - TEXTILES Y VESTUARIOS"/>
    <s v="S"/>
    <s v="00 - N/A"/>
    <s v="60 - CREDITO EXTERNO"/>
    <s v="99 - MULTIPROVINCIAL"/>
    <s v="(en blanco)"/>
    <n v="964622"/>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3 - PAPEL, CARTÓN E IMPRESOS"/>
    <s v="S"/>
    <s v="00 - N/A"/>
    <s v="60 - CREDITO EXTERNO"/>
    <s v="99 - MULTIPROVINCIAL"/>
    <s v="(en blanco)"/>
    <n v="15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7 - COMBUSTIBLES, LUBRICANTES, PRODUCTOS QUÍMICOS Y CONEXOS"/>
    <s v="S"/>
    <s v="00 - N/A"/>
    <s v="60 - CREDITO EXTERNO"/>
    <s v="99 - MULTIPROVINCIAL"/>
    <s v="(en blanco)"/>
    <n v="2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9 - PRODUCTOS Y ÚTILES VARIOS"/>
    <s v="S"/>
    <s v="00 - N/A"/>
    <s v="60 - CREDITO EXTERNO"/>
    <s v="99 - MULTIPROVINCIAL"/>
    <s v="(en blanco)"/>
    <n v="4050000"/>
    <n v="0"/>
  </r>
  <r>
    <s v="2026"/>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99 - MULTIPROVINCIAL"/>
    <s v="(en blanco)"/>
    <n v="900000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n v="14697"/>
    <n v="32500000"/>
    <n v="9550000"/>
  </r>
  <r>
    <s v="2026"/>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s v="1 - SERVICIOS  GENERALES"/>
    <s v="1.3 - Defensa nacional"/>
    <s v="1.3.01 - Defensa militar"/>
    <s v="2.2 - CONTRATACIÓN DE SERVICIOS"/>
    <s v="2.2.3 - VIÁTICOS"/>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s v="1 - SERVICIOS  GENERALES"/>
    <s v="1.3 - Defensa nacional"/>
    <s v="1.3.01 - Defensa militar"/>
    <s v="2.2 - CONTRATACIÓN DE SERVICIOS"/>
    <s v="2.2.4 - TRANSPORTE Y ALMACENAJE"/>
    <s v="S"/>
    <s v="05 - CONSTRUCCIÓN INSTALACIONES PARA EL CUERPO ESPECIALIZADO DE MITIGACION A EMERGENCIAS Y DESASTRES, CEMED - CENTRO DE MITIGACION REGION ENRIQUILLO, PROVINCIA BARAHONA"/>
    <s v="10 - FONDO GENERAL"/>
    <s v="04 - BARAHONA"/>
    <n v="15487"/>
    <n v="0"/>
    <n v="158312.20000000001"/>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n v="14697"/>
    <n v="12000000"/>
    <n v="4232400"/>
  </r>
  <r>
    <s v="2026"/>
    <x v="0"/>
    <x v="0"/>
    <x v="1"/>
    <x v="6"/>
    <s v="2 - Poder Ejecutivo"/>
    <s v="0203 - MINISTERIO DE DEFENSA"/>
    <s v="0001 - MINISTERIO DE DEFENSA"/>
    <s v="1 - SERVICIOS  GENERALES"/>
    <s v="1.3 - Defensa nacional"/>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en blanco)"/>
    <n v="6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S"/>
    <s v="00 - N/A"/>
    <s v="60 - CREDITO EXTERNO"/>
    <s v="99 - MULTIPROVINCIAL"/>
    <s v="(en blanco)"/>
    <n v="20000000"/>
    <n v="17541358.129999999"/>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242265000"/>
    <n v="44586195.090000004"/>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1 - SERVICIOS BÁSICOS"/>
    <s v="S"/>
    <s v="00 - N/A"/>
    <s v="60 - CREDITO EXTERNO"/>
    <s v="99 - MULTIPROVINCIAL"/>
    <s v="(en blanco)"/>
    <n v="147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2 - PUBLICIDAD, IMPRESIÓN Y ENCUADERNACIÓN"/>
    <s v="S"/>
    <s v="00 - N/A"/>
    <s v="60 - CREDITO EXTERNO"/>
    <s v="99 - MULTIPROVINCIAL"/>
    <s v="(en blanco)"/>
    <n v="1675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3 - VIÁTICOS"/>
    <s v="S"/>
    <s v="00 - N/A"/>
    <s v="60 - CREDITO EXTERNO"/>
    <s v="99 - MULTIPROVINCIAL"/>
    <s v="(en blanco)"/>
    <n v="201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4 - TRANSPORTE Y ALMACENAJE"/>
    <s v="S"/>
    <s v="00 - N/A"/>
    <s v="60 - CREDITO EXTERNO"/>
    <s v="99 - MULTIPROVINCIAL"/>
    <s v="(en blanco)"/>
    <n v="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5 - ALQUILERES Y RENTAS"/>
    <s v="S"/>
    <s v="00 - N/A"/>
    <s v="60 - CREDITO EXTERNO"/>
    <s v="99 - MULTIPROVINCIAL"/>
    <s v="(en blanco)"/>
    <n v="1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6 - SEGUROS"/>
    <s v="S"/>
    <s v="00 - N/A"/>
    <s v="60 - CREDITO EXTERNO"/>
    <s v="99 - MULTIPROVINCIAL"/>
    <s v="(en blanco)"/>
    <n v="1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7 - SERVICIOS DE CONSERVACIÓN, REPARACIONES MENORES E INSTALACIONES TEMPORALES"/>
    <s v="S"/>
    <s v="00 - N/A"/>
    <s v="60 - CREDITO EXTERNO"/>
    <s v="99 - MULTIPROVINCIAL"/>
    <s v="(en blanco)"/>
    <n v="2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8 - OTROS SERVICIOS NO INCLUIDOS EN CONCEPTOS ANTERIORES"/>
    <s v="S"/>
    <s v="00 - N/A"/>
    <s v="60 - CREDITO EXTERNO"/>
    <s v="99 - MULTIPROVINCIAL"/>
    <s v="(en blanco)"/>
    <n v="192060000"/>
    <n v="3054308"/>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9 - OTRAS CONTRATACIONES DE SERVICIOS"/>
    <s v="S"/>
    <s v="00 - N/A"/>
    <s v="60 - CREDITO EXTERNO"/>
    <s v="99 - MULTIPROVINCIAL"/>
    <s v="(en blanco)"/>
    <n v="13500000"/>
    <n v="158740.72"/>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7 - COMBUSTIBLES, LUBRICANTES, PRODUCTOS QUÍMICOS Y CONEXOS"/>
    <s v="S"/>
    <s v="00 - N/A"/>
    <s v="60 - CREDITO EXTERNO"/>
    <s v="99 - MULTIPROVINCIAL"/>
    <s v="(en blanco)"/>
    <n v="38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9 - PRODUCTOS Y ÚTILES VARIOS"/>
    <s v="S"/>
    <s v="00 - N/A"/>
    <s v="60 - CREDITO EXTERNO"/>
    <s v="99 - MULTIPROVINCIAL"/>
    <s v="(en blanco)"/>
    <n v="10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S"/>
    <s v="00 - N/A"/>
    <s v="70 - DONACION EXTERNA"/>
    <s v="99 - MULTIPROVINCIAL"/>
    <s v="(en blanco)"/>
    <n v="1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S"/>
    <s v="00 - N/A"/>
    <s v="70 - DONACION EXTERNA"/>
    <s v="99 - MULTIPROVINCIAL"/>
    <s v="(en blanco)"/>
    <n v="1287186"/>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S"/>
    <s v="00 - N/A"/>
    <s v="70 - DONACION EXTERNA"/>
    <s v="99 - MULTIPROVINCIAL"/>
    <s v="(en blanco)"/>
    <n v="50675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en blanco)"/>
    <n v="2596712"/>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S"/>
    <s v="00 - N/A"/>
    <s v="70 - DONACION EXTERNA"/>
    <s v="99 - MULTIPROVINCIAL"/>
    <s v="(en blanco)"/>
    <n v="174549"/>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S"/>
    <s v="00 - N/A"/>
    <s v="70 - DONACION EXTERNA"/>
    <s v="99 - MULTIPROVINCIAL"/>
    <s v="(en blanco)"/>
    <n v="261677"/>
    <n v="0"/>
  </r>
  <r>
    <s v="2026"/>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99 - MULTIPROVINCIAL"/>
    <s v="(en blanco)"/>
    <n v="1000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S"/>
    <s v="00 - N/A"/>
    <s v="60 - CREDITO EXTERNO"/>
    <s v="99 - MULTIPROVINCIAL"/>
    <s v="(en blanco)"/>
    <n v="1184917"/>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0 - N/A"/>
    <s v="60 - CREDITO EXTERNO"/>
    <s v="99 - MULTIPROVINCIAL"/>
    <s v="(en blanco)"/>
    <n v="82950293"/>
    <n v="360018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4489925.49"/>
  </r>
  <r>
    <s v="2026"/>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en blanco)"/>
    <n v="5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en blanco)"/>
    <n v="3985340"/>
    <n v="667205.89"/>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en blanco)"/>
    <n v="2000000"/>
    <n v="316296"/>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en blanco)"/>
    <n v="2598831"/>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en blanco)"/>
    <n v="6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en blanco)"/>
    <n v="28646225"/>
    <n v="7099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en blanco)"/>
    <n v="3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en blanco)"/>
    <n v="6664700"/>
    <n v="3000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99 - MULTIPROVINCIAL"/>
    <s v="(en blanco)"/>
    <n v="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en blanco)"/>
    <n v="4338394"/>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en blanco)"/>
    <n v="408532"/>
    <n v="486035.75000000006"/>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99 - MULTIPROVINCIAL"/>
    <s v="(en blanco)"/>
    <n v="0"/>
    <n v="10181.02"/>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en blanco)"/>
    <n v="1782348"/>
    <n v="65148.37"/>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en blanco)"/>
    <n v="25090000"/>
    <n v="698044"/>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en blanco)"/>
    <n v="143978000"/>
    <n v="7482643.9500000011"/>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en blanco)"/>
    <n v="2010000"/>
    <n v="1666594.11"/>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en blanco)"/>
    <n v="37685370"/>
    <n v="1510018.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en blanco)"/>
    <n v="2589549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99 - MULTIPROVINCIAL"/>
    <s v="(en blanco)"/>
    <n v="0"/>
    <n v="104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en blanco)"/>
    <n v="294952"/>
    <n v="874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S"/>
    <s v="28 - REMODELACIÓN PALACIO DE LOS DEPORTES PROFESOR VIRGILIO TRAVIESO SOTO, DISTRITO NACIONAL."/>
    <s v="10 - FONDO GENERAL"/>
    <s v="01 - DISTRITO NACIONAL"/>
    <n v="17009"/>
    <n v="0"/>
    <n v="5984581.84999999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s v="32 - SANTO DOMINGO"/>
    <n v="16944"/>
    <n v="14000007"/>
    <n v="9613428.199999999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s v="01 - DISTRITO NACIONAL"/>
    <n v="16947"/>
    <n v="776307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s v="01 - DISTRITO NACIONAL"/>
    <n v="16948"/>
    <n v="526092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s v="01 - DISTRITO NACIONAL"/>
    <n v="16949"/>
    <n v="726604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s v="01 - DISTRITO NACIONAL"/>
    <n v="16950"/>
    <n v="73026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s v="01 - DISTRITO NACIONAL"/>
    <n v="16952"/>
    <n v="6654988"/>
    <n v="2484944.6800000002"/>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s v="01 - DISTRITO NACIONAL"/>
    <n v="16953"/>
    <n v="5936032"/>
    <n v="6369636.62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s v="32 - SANTO DOMINGO"/>
    <n v="16954"/>
    <n v="573322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s v="32 - SANTO DOMINGO"/>
    <n v="16955"/>
    <n v="812864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s v="32 - SANTO DOMINGO"/>
    <n v="16964"/>
    <n v="590812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s v="01 - DISTRITO NACIONAL"/>
    <n v="16966"/>
    <n v="1063797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8 - REMODELACIÓN PALACIO DE LOS DEPORTES PROFESOR VIRGILIO TRAVIESO SOTO, DISTRITO NACIONAL."/>
    <s v="10 - FONDO GENERAL"/>
    <s v="01 - DISTRITO NACIONAL"/>
    <n v="17009"/>
    <n v="0"/>
    <n v="3609520.57"/>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0 - REPARACIÓN DEL PABELLÓN DE LUCHA OLÍMPICA Y KARATE EN EL COMPLEJO DEPORTIVO DE SAN PEDRO DE MACORÍS"/>
    <s v="10 - FONDO GENERAL"/>
    <s v="23 - SAN PEDRO DE MACORIS"/>
    <n v="1710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3 - RECONSTRUCCIÓN CANCHA MUNICIPIO JAQUIMEYES, PROVINCIA BARAHONA"/>
    <s v="10 - FONDO GENERAL"/>
    <s v="04 - BARAHONA"/>
    <n v="1710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8 - RECONSTRUCCIÓN CANCHA MUNICIPIO PADRE LAS CASAS, PROVINCIA AZUA."/>
    <s v="10 - FONDO GENERAL"/>
    <s v="02 - AZUA"/>
    <n v="1711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9 - REPARACIÓN DE ACERAS, CONTENES Y CAMINERIAS DEL COMPLEJO DEPORTIVO LA BARRANQUITA, SANTIAGO DE LOS CABALLEROS"/>
    <s v="10 - FONDO GENERAL"/>
    <s v="25 - SANTIAGO"/>
    <n v="1708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0 - RECONSTRUCCIÓN CANCHA MUNICIPAL EUGENIO MARIA DE HOSTOS, PROVINCIA DUARTE"/>
    <s v="10 - FONDO GENERAL"/>
    <s v="06 - DUARTE"/>
    <n v="1711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2 - RECONSTRUCCIÓN CANCHA MUNICIPAL GUAYABAL, MUNICIPIO GUAYABAL PROVINCIA AZUA"/>
    <s v="10 - FONDO GENERAL"/>
    <s v="02 - AZUA"/>
    <n v="1712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5 - RECONSTRUCCIÓN CANCHA MUNICIPAL LOS RÍOS, MUNICIPIO LOS RÍOS, PROVINCIA BAHORUCO"/>
    <s v="10 - FONDO GENERAL"/>
    <s v="03 - BAHORUCO"/>
    <n v="1710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7 - RECONSTRUCCIÓN CANCHA MUNICIPIO TABARA ARRIBA, PROVINCIA AZUA"/>
    <s v="10 - FONDO GENERAL"/>
    <s v="02 - AZUA"/>
    <n v="171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6 - RECONSTRUCCIÓN CANCHA MUNICIPIO LAS YAYAS DE VIAJAMA, PROVINCIA AZUA"/>
    <s v="10 - FONDO GENERAL"/>
    <s v="02 - AZUA"/>
    <n v="1710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2 - RECONSTRUCCIÓN TECHADO CANCHA MUNICIPAL DE VILLA HERMOSA, PROVINCIA LA ROMANA"/>
    <s v="10 - FONDO GENERAL"/>
    <s v="12 - LA ROMANA"/>
    <n v="1711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s v="18 - PUERTO PLATA"/>
    <n v="1692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1 - RECONSTRUCCIÓN CANCHA MUNICIPAL CRISTÓBAL, MUNICIPIO CRISTÓBAL, PROVINCIA INDEPENDENCIA"/>
    <s v="10 - FONDO GENERAL"/>
    <s v="10 - INDEPENDENCIA"/>
    <n v="1712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5 - RECONSTRUCCIÓN CANCHA MUNICIPAL LA DESCUBIERTA, MUNICIPIO LA DESCUBIERTA, PROVINCIA INDEPENDENCIA"/>
    <s v="10 - FONDO GENERAL"/>
    <s v="10 - INDEPENDENCIA"/>
    <n v="1711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9 - RECONSTRUCCIÓN CANCHA MUNICIPAL SAN VÍCTOR, PROVINCIA ESPAILLAT"/>
    <s v="10 - FONDO GENERAL"/>
    <s v="09 - ESPAILLAT"/>
    <n v="1712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3 - RECONSTRUCCIÓN CANCHA DEPORTIVA LA JOYA, MUNICIPIO SABANA IGLESIA, PROVINCIA SANTIAGO"/>
    <s v="10 - FONDO GENERAL"/>
    <s v="25 - SANTIAGO"/>
    <n v="1712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8 - RECONSTRUCCIÓN CANCHA MUNICIPIO PUEBLO VIEJO, PROVINCIA AZUA"/>
    <s v="10 - FONDO GENERAL"/>
    <s v="02 - AZUA"/>
    <n v="1712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4 - RECONSTRUCCIÓN CANCHA MUNICIPAL DE FUNDACION, PROVINCIA BARAHONA"/>
    <s v="10 - FONDO GENERAL"/>
    <s v="04 - BARAHONA"/>
    <n v="1711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2 - RECONSTRUCCIÓN CANCHA MUNICIPIO EL PUÑAL, PROVINCIA _x000a_SANTIAGO"/>
    <s v="10 - FONDO GENERAL"/>
    <s v="25 - SANTIAGO"/>
    <n v="1710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3 - RECONSTRUCCIÓN CANCHA MUNICIPAL DE PEDRO SANTANA, PROVINCIA ELIAS PIÑA"/>
    <s v="10 - FONDO GENERAL"/>
    <s v="07 - ELIAS PINA"/>
    <n v="171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1 - RECONSTRUCCIÓN CANCHA MUNICIPIO EL PINO, PROVINCIA DAJABON"/>
    <s v="10 - FONDO GENERAL"/>
    <s v="05 - DAJABON"/>
    <n v="1710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9 - RECONSTRUCCIÓN CANCHA MUNICIPIO MATANZAS, PROVINCIA PERAVIA"/>
    <s v="10 - FONDO GENERAL"/>
    <s v="17 - PERAVIA"/>
    <n v="1711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1 - RECONSTRUCCIÓN CANCHA MUNICIPAL DE JUAN SANTIAGO, PROVINCIA ELIAS PIÑA"/>
    <s v="10 - FONDO GENERAL"/>
    <s v="07 - ELIAS PINA"/>
    <n v="1711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0 - RECONSTRUCCIÓN CANCHA DEPORTIVA GUANUMA, MUNICIPIO SANTO DOMINGO NORTE, PROVINCIA SANTO DOMINGO"/>
    <s v="10 - FONDO GENERAL"/>
    <s v="32 - SANTO DOMINGO"/>
    <n v="1712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4 - RECONSTRUCCIÓN CANCHA MUNICIPAL EL PEÑON, PROVINCIA BARAHONA"/>
    <s v="10 - FONDO GENERAL"/>
    <s v="04 - BARAHONA"/>
    <n v="1710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7 - RECONSTRUCCIÓN CANCHA MUNICIPAL LOS CACAOS, MUNICIPIO LOS CACAOS, PROVINCIA SAN CRISTÓBAL"/>
    <s v="10 - FONDO GENERAL"/>
    <s v="21 - SAN CRISTOBAL"/>
    <n v="1711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6 - RECONSTRUCCIÓN CANCHA MUNICIPAL VERAGUA, D.M. VERAGUA, PROVINCIA ESPAILLAT"/>
    <s v="10 - FONDO GENERAL"/>
    <s v="09 - ESPAILLAT"/>
    <n v="1711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8 - REMODELACIÓN AREA DE ENTRENAMIENTO  COMPLEJO DEPORTIVO DE LA VEGA"/>
    <s v="10 - FONDO GENERAL"/>
    <s v="13 - LA VEGA"/>
    <n v="1706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7 - RECONSTRUCCIÓN POLIDEPORTIVO JOSÉ CHACHITO CARRASCO, MUNICIPIO SAN IGNACIO DE SABANETA."/>
    <s v="10 - FONDO GENERAL"/>
    <s v="99 - MULTIPROVINCIAL"/>
    <n v="1719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0 - REPARACIÓN ESTADIO MUNICIPAL DE BEISBOL JOSÉ RAFAEL CARRETERO GÓMEZ, MUNICIPIO LA VEGA, PROVINCIA LA VEGA"/>
    <s v="10 - FONDO GENERAL"/>
    <s v="13 - LA VEGA"/>
    <n v="1720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4 - RECONSTRUCCIÓN CANCHA SECTOR LOS RESTAURADORES, DISTRITO NACIONAL"/>
    <s v="10 - FONDO GENERAL"/>
    <s v="99 - MULTIPROVINCIAL"/>
    <n v="17164"/>
    <n v="0"/>
    <n v="10366916.38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6 - RECONSTRUCCIÓN MULTIUSO MANUEL OSIRIS HIDALGO, MUNICIPIO TENARES, PROVINCIA HERMANAS MIRABAL"/>
    <s v="10 - FONDO GENERAL"/>
    <s v="19 - HERMANAS MIRABAL"/>
    <n v="1719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1 - REPARACIÓN ESTADIO MUNICIPAL DE BEISBOL MANNY ACTA, MUNICIPIO CONSUELO, PROVINCIA SAN PEDRO DE MACORÍS"/>
    <s v="10 - FONDO GENERAL"/>
    <s v="23 - SAN PEDRO DE MACORIS"/>
    <n v="1720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9 - RECONSTRUCCIÓN DEL TECHADO DE BALONMANO Y FUTBOL SALA COMPLEJO DEPORTIVO DE LA VEGA"/>
    <s v="10 - FONDO GENERAL"/>
    <s v="13 - LA VEGA"/>
    <n v="1719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5 - RECONSTRUCCIÓN POLIDEPORTIVO SALCEDO, PROVINCIA HERMANAS MIRABAL"/>
    <s v="10 - FONDO GENERAL"/>
    <s v="19 - HERMANAS MIRABAL"/>
    <n v="1717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8 - RECONSTRUCCIÓN CANCHA SECTOR DON BOSCO, MUNICIPIO MOCA, PROVINCIA ESPAILLAT"/>
    <s v="10 - FONDO GENERAL"/>
    <s v="09 - ESPAILLAT"/>
    <n v="1719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5 - REMODELACIÓN MULTIUSO PUEBLO NUEVO, MUNICIPIO SANTIAGO DE LOS CABALLEROS, PROVINCIA  SANTIAGO"/>
    <s v="10 - FONDO GENERAL"/>
    <s v="25 - SANTIAGO"/>
    <n v="1705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2 - REPARACIÓN ESTADIO MUNICIPAL DE BEISBOL HERMANOS SUÁREZ, MUNICIPIO SAN JUAN DE LA MAGUANA, PROVINCIA SAN JUAN"/>
    <s v="10 - FONDO GENERAL"/>
    <s v="22 - SAN JUAN"/>
    <n v="172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8 - REPARACIÓN VERJA PERIMETRAL EN EL COMPLEJO DEPORTIVO TOMAS BINET, MUNICIPIO SAN PEDRO DE MACORIS, PROVINCIA SAN PEDRO DE MACORÍS"/>
    <s v="10 - FONDO GENERAL"/>
    <s v="23 - SAN PEDRO DE MACORIS"/>
    <n v="1723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6 - RECONSTRUCCIÓN  PLAY DE BEISBOL JUVENIL EN EL COMPLEJO DEPORTIVO TOMAS BINET, MUNICIPIO SAN PEDRO DE MACORIS, PROVINCIA SAN PEDRO DE MACORÍS."/>
    <s v="10 - FONDO GENERAL"/>
    <s v="23 - SAN PEDRO DE MACORIS"/>
    <n v="1723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3 - REPARACIÓN ESTADIO MUNICIPAL DE BEISBOL EN EL COMPLEJO DEPORTIVO TOMAS BINET, MUNICIPIO SAN PEDRO DE MACORIS, PROVINCIA SAN PEDRO DE MACORÍS"/>
    <s v="10 - FONDO GENERAL"/>
    <s v="23 - SAN PEDRO DE MACORIS"/>
    <n v="1723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7 - REPARACIÓN PABELLÓN DE LEVANTAMIENTO DE PESAS EN EL COMPLEJO DEPORTIVO TOMÁS BINET, MUNICIPIO SAN PEDRO DE MACORÍS, PROVINCIA SAN PEDRO DE MACORÍS,"/>
    <s v="10 - FONDO GENERAL"/>
    <s v="23 - SAN PEDRO DE MACORIS"/>
    <n v="1723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9 - RECONSTRUCCIÓN INSTALACIONES DEPORTIVAS ABIERTAS EN EL COMPLEJO DEPORTIVO TOMÁS BINET, MUNICIPIO SAN PEDRO DE MACORÍS, PROVINCIA SAN PEDRO DE MACORÍS"/>
    <s v="10 - FONDO GENERAL"/>
    <s v="23 - SAN PEDRO DE MACORIS"/>
    <n v="1724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5 - REPARACIÓN ESTADIO MUNICIPAL DE SOFTBOLL EN EL COMPLEJO DEPORTIVO TOMAS BINET, MUNICIPIO SAN PEDRO DE MACORIS, PROVINCIA SAN PEDRO DE MACORÍS."/>
    <s v="10 - FONDO GENERAL"/>
    <s v="23 - SAN PEDRO DE MACORIS"/>
    <n v="1723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4 - REPARACIÓN PISTA DE ATLETISMO EN EL COMPLEJO DEPORTIVO TOMAS BINET, MUNICIPIO SAN PEDRO DE MACORÍS, PROVINCIA SAN PEDRO DE MACORIS."/>
    <s v="10 - FONDO GENERAL"/>
    <s v="23 - SAN PEDRO DE MACORIS"/>
    <n v="17233"/>
    <n v="0"/>
    <n v="0"/>
  </r>
  <r>
    <s v="2026"/>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en blanco)"/>
    <n v="166536809"/>
    <n v="66274029.659999996"/>
  </r>
  <r>
    <s v="2026"/>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en blanco)"/>
    <n v="164725403"/>
    <n v="0"/>
  </r>
  <r>
    <s v="2026"/>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25 - SANTIAGO"/>
    <s v="(en blanco)"/>
    <n v="20274597"/>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269670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n v="14131"/>
    <n v="10800000"/>
    <n v="5955350"/>
  </r>
  <r>
    <s v="2026"/>
    <x v="0"/>
    <x v="0"/>
    <x v="1"/>
    <x v="6"/>
    <s v="2 - Poder Ejecutivo"/>
    <s v="0210 - MINISTERIO DE AGRICULTURA"/>
    <s v="0001 - MINISTERIO DE AGRICULTURA"/>
    <s v="2 - SERVICIOS ECONÓMICOS"/>
    <s v="2.2 - Agropecuaria, caza, pesca y silvicultura"/>
    <s v="2.2.01 - Agropecuaria"/>
    <s v="2.1 - REMUNERACIONES Y CONTRIBUCIONES"/>
    <s v="2.1.2 - SOBRESUELDO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n v="14131"/>
    <n v="1650000"/>
    <n v="398447.10000000003"/>
  </r>
  <r>
    <s v="2026"/>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44800.91"/>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n v="14131"/>
    <n v="3400000"/>
    <n v="448953"/>
  </r>
  <r>
    <s v="2026"/>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n v="14131"/>
    <n v="12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n v="14131"/>
    <n v="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n v="14131"/>
    <n v="3500000"/>
    <n v="1548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n v="14131"/>
    <n v="7200000"/>
    <n v="351518.22"/>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n v="14131"/>
    <n v="78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n v="14131"/>
    <n v="2900000"/>
    <n v="0"/>
  </r>
  <r>
    <s v="2026"/>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en blanco)"/>
    <n v="603300000"/>
    <n v="9794358.3800000008"/>
  </r>
  <r>
    <s v="2026"/>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n v="14131"/>
    <n v="49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99 - MULTIPROVINCIAL"/>
    <s v="(en blanco)"/>
    <n v="300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en blanco)"/>
    <n v="203011889"/>
    <n v="0"/>
  </r>
  <r>
    <s v="2026"/>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en blanco)"/>
    <n v="100000"/>
    <n v="0"/>
  </r>
  <r>
    <s v="2026"/>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n v="14199"/>
    <n v="2028000"/>
    <n v="464000"/>
  </r>
  <r>
    <s v="2026"/>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n v="14199"/>
    <n v="24008"/>
    <n v="71409.600000000006"/>
  </r>
  <r>
    <s v="2026"/>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n v="14199"/>
    <n v="250000"/>
    <n v="0"/>
  </r>
  <r>
    <s v="2026"/>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n v="14199"/>
    <n v="390000"/>
    <n v="0"/>
  </r>
  <r>
    <s v="2026"/>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n v="14199"/>
    <n v="547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s v="99 - MULTIPROVINCIAL"/>
    <n v="16849"/>
    <n v="7905293"/>
    <n v="163000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s v="99 - MULTIPROVINCIAL"/>
    <n v="16849"/>
    <n v="720000"/>
    <n v="24922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s v="99 - MULTIPROVINCIAL"/>
    <n v="16849"/>
    <n v="3905500"/>
    <n v="82853.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s v="99 - MULTIPROVINCIAL"/>
    <n v="16849"/>
    <n v="150000"/>
    <n v="2938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s v="99 - MULTIPROVINCIAL"/>
    <n v="16849"/>
    <n v="285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3025205.22"/>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s v="99 - MULTIPROVINCIAL"/>
    <n v="16849"/>
    <n v="8985050"/>
    <n v="703999.71"/>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s v="99 - MULTIPROVINCIAL"/>
    <n v="16849"/>
    <n v="36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s v="99 - MULTIPROVINCIAL"/>
    <n v="16849"/>
    <n v="1604880"/>
    <n v="306991.7"/>
  </r>
  <r>
    <s v="2026"/>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RECONSTRUCCIÓN INFRAESTRUCTURAS DE PUENTES PARA MEJORAR LA RESILIENCIA CLIMÁTICA EN REPÚBLICA DOMINICANA."/>
    <s v="60 - CREDITO EXTERNO"/>
    <s v="29 - MONTE PLATA"/>
    <n v="16876"/>
    <n v="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9032602.2699999996"/>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109940792.0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11952477.3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1483111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14978547.1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20999960.6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47809909.200000003"/>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89156301.06000000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62638899.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1606703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1544907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6341851.1100000003"/>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45407401.19999999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1081128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44999966.9399999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n v="14546"/>
    <n v="1375500000"/>
    <n v="56294537.04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n v="15340"/>
    <n v="385868624"/>
    <n v="82726686.81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n v="15347"/>
    <n v="113431505"/>
    <n v="71522621.4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PARACIÓN DE LOS CAMINOS VECINALES LA JAGUITA Y EL GORRO, MUNICIPIO TENARES, PROVINCIA HERMANAS MIRABAL"/>
    <s v="10 - FONDO GENERAL"/>
    <s v="19 - HERMANAS MIRABAL"/>
    <n v="16893"/>
    <n v="21869677"/>
    <n v="2186967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s v="18 - PUERTO PLATA"/>
    <n v="16538"/>
    <n v="137000000"/>
    <n v="14649632.7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n v="15387"/>
    <n v="85200000"/>
    <n v="39283889.69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n v="14110"/>
    <n v="6979225"/>
    <n v="1754550.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s v="03 - BAHORUCO"/>
    <n v="15388"/>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n v="12720"/>
    <n v="155926763"/>
    <n v="223570007.2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197774877.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20 - FONDOS CON DESTINO ESPECÍFICO"/>
    <s v="14 - MARIA TRINIDAD SANCHEZ"/>
    <n v="14790"/>
    <n v="0"/>
    <n v="40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s v="29 - MONTE PLATA"/>
    <n v="16681"/>
    <n v="145282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n v="15390"/>
    <n v="12000000"/>
    <n v="6948028.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n v="15391"/>
    <n v="12038680"/>
    <n v="6924367.059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n v="13641"/>
    <n v="158322380"/>
    <n v="3282595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n v="1539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s v="16 - PEDERNALES"/>
    <n v="16370"/>
    <n v="1061727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s v="08 - EL SEIBO"/>
    <n v="16709"/>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n v="153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n v="15013"/>
    <n v="179352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s v="30 - HATO MAYOR"/>
    <n v="16710"/>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s v="05 - DAJABON"/>
    <n v="15394"/>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2 - AZUA"/>
    <n v="15015"/>
    <n v="505773848"/>
    <n v="228953810.74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2 - LA ROMANA"/>
    <n v="15015"/>
    <n v="46730500"/>
    <n v="38513937.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9 - MONTE PLATA"/>
    <n v="15015"/>
    <n v="291281505"/>
    <n v="42408599.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n v="15015"/>
    <n v="5128738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n v="15395"/>
    <n v="48000000"/>
    <n v="18595849.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n v="14441"/>
    <n v="6588908"/>
    <n v="34185745.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n v="15396"/>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318469657.29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s v="30 - HATO MAYOR"/>
    <n v="16718"/>
    <n v="5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n v="15398"/>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n v="15401"/>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s v="08 - EL SEIBO"/>
    <n v="16720"/>
    <n v="1025533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n v="15402"/>
    <n v="12000000"/>
    <n v="6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s v="22 - SAN JUAN"/>
    <n v="15403"/>
    <n v="24000000"/>
    <n v="23509292.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n v="15404"/>
    <n v="78000000"/>
    <n v="76993745.26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n v="15405"/>
    <n v="60022536"/>
    <n v="29279768.8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693317801.39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n v="15406"/>
    <n v="60000763"/>
    <n v="14038924.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60 - CREDITO EXTERNO"/>
    <s v="01 - DISTRITO NACIONAL"/>
    <n v="17039"/>
    <n v="2398649990"/>
    <n v="680769577.23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n v="15407"/>
    <n v="90006640"/>
    <n v="4545931.1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n v="15802"/>
    <n v="300003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n v="15803"/>
    <n v="60009959"/>
    <n v="10521341.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n v="15804"/>
    <n v="84000032"/>
    <n v="6058256.83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n v="12631"/>
    <n v="1001596236"/>
    <n v="1266274339.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n v="15805"/>
    <n v="30010000"/>
    <n v="29888531.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s v="06 - DUARTE"/>
    <n v="15806"/>
    <n v="30000029"/>
    <n v="29883672.18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s v="25 - SANTIAGO"/>
    <n v="15807"/>
    <n v="600000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n v="15808"/>
    <n v="600010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n v="15074"/>
    <n v="445727328"/>
    <n v="369799767.1299999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s v="25 - SANTIAGO"/>
    <n v="15809"/>
    <n v="121740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n v="15108"/>
    <n v="2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n v="15810"/>
    <n v="141825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s v="25 - SANTIAGO"/>
    <n v="15811"/>
    <n v="3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s v="31 - SAN JOSE DE OCOA"/>
    <n v="15813"/>
    <n v="24002794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n v="15814"/>
    <n v="63001372"/>
    <n v="51310467.23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n v="15815"/>
    <n v="3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n v="4795"/>
    <n v="196433820"/>
    <n v="19435201.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n v="15028"/>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n v="15817"/>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s v="15 - MONTE CRISTI"/>
    <n v="14321"/>
    <n v="244450444"/>
    <n v="220783500.93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n v="15029"/>
    <n v="48000005"/>
    <n v="47172036.44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n v="15818"/>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n v="15030"/>
    <n v="51473443"/>
    <n v="36511512.86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s v="02 - AZUA"/>
    <n v="1581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n v="15031"/>
    <n v="65000000"/>
    <n v="5992265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s v="02 - AZUA"/>
    <n v="15820"/>
    <n v="24000000"/>
    <n v="2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s v="13 - LA VEGA"/>
    <n v="16977"/>
    <n v="1023892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s v="02 - AZUA"/>
    <n v="15821"/>
    <n v="30000000"/>
    <n v="18246799.8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s v="22 - SAN JUAN"/>
    <n v="15822"/>
    <n v="48000000"/>
    <n v="46624591.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n v="12080"/>
    <n v="700000000"/>
    <n v="96473158.95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n v="15034"/>
    <n v="92066727"/>
    <n v="59370641.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s v="22 - SAN JUAN"/>
    <n v="15823"/>
    <n v="24000000"/>
    <n v="1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n v="15932"/>
    <n v="360000000"/>
    <n v="187542411.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n v="15035"/>
    <n v="16375726"/>
    <n v="15376594.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n v="15036"/>
    <n v="12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s v="28 - MONSENOR NOUEL"/>
    <n v="15933"/>
    <n v="30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n v="15934"/>
    <n v="90000000"/>
    <n v="39168344.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n v="15053"/>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n v="15054"/>
    <n v="45867046"/>
    <n v="40802145.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n v="15936"/>
    <n v="60000000"/>
    <n v="25357620.6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n v="15055"/>
    <n v="60000000"/>
    <n v="59648060.24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s v="30 - HATO MAYOR"/>
    <n v="16699"/>
    <n v="146398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n v="15056"/>
    <n v="60000005"/>
    <n v="18592525.8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s v="24 - SANCHEZ RAMIREZ"/>
    <n v="15938"/>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n v="15939"/>
    <n v="60000000"/>
    <n v="42251934.32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60 - CREDITO EXTERNO"/>
    <s v="32 - SANTO DOMINGO"/>
    <n v="14109"/>
    <n v="12612076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n v="15058"/>
    <n v="108000000"/>
    <n v="50726846.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n v="1594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n v="1505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n v="15941"/>
    <n v="60000000"/>
    <n v="19334140.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s v="24 - SANCHEZ RAMIREZ"/>
    <n v="15942"/>
    <n v="72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n v="15061"/>
    <n v="7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n v="15943"/>
    <n v="24000000"/>
    <n v="23568014.1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s v="31 - SAN JOSE DE OCOA"/>
    <n v="15944"/>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n v="15063"/>
    <n v="90000000"/>
    <n v="85788533.45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s v="21 - SAN CRISTOBAL"/>
    <n v="15945"/>
    <n v="36000000"/>
    <n v="35999745.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s v="21 - SAN CRISTOBAL"/>
    <n v="15946"/>
    <n v="36000000"/>
    <n v="35907996.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n v="15065"/>
    <n v="168000000"/>
    <n v="9767869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n v="15947"/>
    <n v="60000000"/>
    <n v="59185833.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n v="15066"/>
    <n v="1182857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s v="21 - SAN CRISTOBAL"/>
    <n v="15948"/>
    <n v="270000000"/>
    <n v="199328642.1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n v="1594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n v="15067"/>
    <n v="90000000"/>
    <n v="89999348.6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n v="16081"/>
    <n v="6000000"/>
    <n v="1553684.1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n v="15068"/>
    <n v="16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n v="15069"/>
    <n v="119999997"/>
    <n v="2989972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n v="15070"/>
    <n v="360000000"/>
    <n v="11046558.2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n v="16083"/>
    <n v="60000000"/>
    <n v="51209624.51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n v="15071"/>
    <n v="92250000"/>
    <n v="39607815.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n v="16084"/>
    <n v="67666668"/>
    <n v="64647861.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s v="08 - EL SEIBO"/>
    <n v="16085"/>
    <n v="7856374"/>
    <n v="78563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s v="21 - SAN CRISTOBAL"/>
    <n v="16086"/>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n v="15310"/>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n v="1608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n v="15312"/>
    <n v="120000000"/>
    <n v="77246833.6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s v="29 - MONTE PLATA"/>
    <n v="16124"/>
    <n v="233890144"/>
    <n v="6416273.099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n v="16090"/>
    <n v="1800691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n v="15313"/>
    <n v="18533019"/>
    <n v="10474064.2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n v="15314"/>
    <n v="60000000"/>
    <n v="59965284.74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n v="16091"/>
    <n v="3003257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s v="29 - MONTE PLATA"/>
    <n v="15315"/>
    <n v="60000000"/>
    <n v="59349911.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n v="15316"/>
    <n v="12000000"/>
    <n v="11111520.5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s v="07 - ELIAS PINA"/>
    <n v="160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n v="153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s v="07 - ELIAS PINA"/>
    <n v="16094"/>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n v="15318"/>
    <n v="42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s v="15 - MONTE CRISTI"/>
    <n v="16096"/>
    <n v="360001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n v="15319"/>
    <n v="120000000"/>
    <n v="115220222.3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s v="06 - DUARTE"/>
    <n v="16097"/>
    <n v="12000031"/>
    <n v="1200003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n v="15321"/>
    <n v="180000000"/>
    <n v="4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s v="06 - DUARTE"/>
    <n v="16098"/>
    <n v="60000000"/>
    <n v="59938026.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s v="18 - PUERTO PLATA"/>
    <n v="1532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s v="18 - PUERTO PLATA"/>
    <n v="16099"/>
    <n v="600001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n v="16100"/>
    <n v="90420651"/>
    <n v="9042065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s v="25 - SANTIAGO"/>
    <n v="16305"/>
    <n v="381504763"/>
    <n v="72349756.53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n v="15324"/>
    <n v="180000000"/>
    <n v="103482677.72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n v="16101"/>
    <n v="50197826"/>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s v="13 - LA VEGA"/>
    <n v="16309"/>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s v="15 - MONTE CRISTI"/>
    <n v="16102"/>
    <n v="24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n v="15325"/>
    <n v="84000000"/>
    <n v="28077361.6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s v="25 - SANTIAGO"/>
    <n v="16305"/>
    <n v="1295822624"/>
    <n v="275322539.78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61003106.3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n v="15326"/>
    <n v="120000000"/>
    <n v="109603976.6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s v="18 - PUERTO PLATA"/>
    <n v="16103"/>
    <n v="601169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n v="16104"/>
    <n v="18000000"/>
    <n v="13969955.69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17 - PERAVIA"/>
    <n v="15327"/>
    <n v="48000000"/>
    <n v="44751142.8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s v="09 - ESPAILLAT"/>
    <n v="16337"/>
    <n v="900000000"/>
    <n v="74344162.03999999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n v="1532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s v="25 - SANTIAGO"/>
    <n v="16105"/>
    <n v="1440607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n v="16106"/>
    <n v="180934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n v="15331"/>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s v="15 - MONTE CRISTI"/>
    <n v="16108"/>
    <n v="7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n v="15333"/>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10 - FONDO GENERAL"/>
    <s v="28 - MONSENOR NOUEL"/>
    <n v="16983"/>
    <n v="246801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s v="07 - ELIAS PINA"/>
    <n v="15334"/>
    <n v="18000059"/>
    <n v="12393840.6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s v="29 - MONTE PLATA"/>
    <n v="16125"/>
    <n v="1482068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s v="13 - LA VEGA"/>
    <n v="15335"/>
    <n v="180000000"/>
    <n v="95646879.88999998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n v="1616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n v="153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s v="11 - LA ALTAGRACIA"/>
    <n v="16503"/>
    <n v="39000000"/>
    <n v="28540652.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s v="14 - MARIA TRINIDAD SANCHEZ"/>
    <n v="16162"/>
    <n v="48000000"/>
    <n v="4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n v="15338"/>
    <n v="78000000"/>
    <n v="74966605.07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n v="14948"/>
    <n v="1000000"/>
    <n v="242032191.01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n v="15339"/>
    <n v="84000000"/>
    <n v="3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AMPLIACIÓN AVENIDA REPÚBLICA DE COLOMBIA, DESDE AUTOPOPISTA DUARTE HASTA AVENIDA LOS PRÓCERES, DISTRITO NACIONAL"/>
    <s v="10 - FONDO GENERAL"/>
    <s v="01 - DISTRITO NACIONAL"/>
    <n v="17073"/>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DE PASO A DESNIVEL EN LA INTERSECCIÓN AV. REPÚBLICA DE COLOMBIA CON AV. LOS PRÓCERES, DISTRITO NACIONAL"/>
    <s v="10 - FONDO GENERAL"/>
    <s v="01 - DISTRITO NACIONAL"/>
    <n v="17075"/>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PARACIÓN DEL PUENTE GENERAL GREGORIO LUPERÓN (LA BARQUITA), AFECTADO POR LA TORMENTA TROPICAL MELISSA, MUNICIPIO SANTO DOMINGO ESTE, PROVINCIA SANTO DOMINGO"/>
    <s v="10 - FONDO GENERAL"/>
    <s v="32 - SANTO DOMINGO"/>
    <n v="17209"/>
    <n v="0"/>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23261019.469999999"/>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s v="01 - DISTRITO NACIONAL"/>
    <n v="17004"/>
    <n v="181782167"/>
    <n v="4752469.76"/>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35358696.7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3 - MATERIALES Y SUMINISTROS"/>
    <s v="2.3.9 - PRODUCTOS Y ÚTILES VARIOS"/>
    <s v="S"/>
    <s v="62 - CONSTRUCCIÓN PUENTE LA CHINA AFECTADO POR LA VAGUADA DE ABRIL 2022, MUNICIPIO ALTAMIRA, PROVINCIA PUERTO PLATA."/>
    <s v="10 - FONDO GENERAL"/>
    <s v="18 - PUERTO PLATA"/>
    <n v="16243"/>
    <n v="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13099457.89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11060624.94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11532937.87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43225217.48999999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87358654"/>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16424424.7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10222826.36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17934445.10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2932950.9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11789393.47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10724118.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50 - CONSTRUCCIÓN PUENTES DE HORMIGÓN POSTENSADO SOBRE RÍO IRABÓN EN LA CARRETERA EL BARRO-LA LOMA Y SOBRE EL RÍO TÁBARA EN LA CARRETERA SABANA YEGUA-LOS NEGROS, AFECTADOS POR LA TORMENTA TROPICAL MELISSA, PROVINCIA AZUA"/>
    <s v="10 - FONDO GENERAL"/>
    <s v="02 - AZUA"/>
    <n v="17204"/>
    <n v="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2 - RECONSTRUCCIÓN DEL CAMINO VECINAL BATEY 6-BATEY 9, AFECTADO POR LA TORMENTA TROPICAL MELISSA, MUNICIPIOS CRISTÓBAL Y TAMAYO, PROVINCIAS INDEPENDENCIA Y BAHORUCO"/>
    <s v="10 - FONDO GENERAL"/>
    <s v="10 - INDEPENDENCIA"/>
    <n v="17203"/>
    <n v="0"/>
    <n v="0"/>
  </r>
  <r>
    <s v="2026"/>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60 - REHABILITACIÓN DEL ALMACÉN EN EL CENTRO DE ATENCIÓN INTEGRAL PARA LA DISCAPACIDAD (CAID), MUNICIPIO SANTO DOMINGO OESTE, PROVINCIA SANTO DOMINGO."/>
    <s v="10 - FONDO GENERAL"/>
    <s v="32 - SANTO DOMINGO"/>
    <n v="17097"/>
    <n v="0"/>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s v="31 - SAN JOSE DE OCOA"/>
    <n v="16159"/>
    <n v="2323954"/>
    <n v="3183638.05"/>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s v="25 - SANTIAGO"/>
    <n v="16311"/>
    <n v="21544723"/>
    <n v="2448458.069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n v="14558"/>
    <n v="8998560"/>
    <n v="3300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50 - CRÉDITO INTERNO"/>
    <s v="32 - SANTO DOMINGO"/>
    <n v="14558"/>
    <n v="61753510"/>
    <n v="1794255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n v="14558"/>
    <n v="14247930"/>
    <n v="50457"/>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50 - CRÉDITO INTERNO"/>
    <s v="32 - SANTO DOMINGO"/>
    <n v="14558"/>
    <n v="0"/>
    <n v="2771548.88"/>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26722208.16"/>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42970169.66000000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31398741.940000001"/>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en blanco)"/>
    <n v="30000000"/>
    <n v="1618384.37"/>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s v="32 - SANTO DOMINGO"/>
    <n v="14054"/>
    <n v="40000000"/>
    <n v="29867315.600000001"/>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n v="14558"/>
    <n v="676753510"/>
    <n v="385333064.89999998"/>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n v="14558"/>
    <n v="1113246490"/>
    <n v="493465466.17000008"/>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n v="14558"/>
    <n v="950000000"/>
    <n v="578786236.61999989"/>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n v="15024"/>
    <n v="951000000"/>
    <n v="131426379.37"/>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17 - PERAVIA"/>
    <s v="(en blanco)"/>
    <n v="1052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17 - PERAVIA"/>
    <s v="(en blanco)"/>
    <n v="117586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17 - PERAVIA"/>
    <s v="(en blanco)"/>
    <n v="5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en blanco)"/>
    <n v="136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en blanco)"/>
    <n v="85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en blanco)"/>
    <n v="2439999"/>
    <n v="3178161.74"/>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17 - PERAVIA"/>
    <s v="(en blanco)"/>
    <n v="4501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en blanco)"/>
    <n v="438798"/>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17 - PERAVIA"/>
    <s v="(en blanco)"/>
    <n v="847599"/>
    <n v="0"/>
  </r>
  <r>
    <s v="2026"/>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105911040.57999998"/>
  </r>
  <r>
    <s v="2026"/>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n v="13855"/>
    <n v="412193337"/>
    <n v="58990606.280000001"/>
  </r>
  <r>
    <s v="2026"/>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0"/>
  </r>
  <r>
    <s v="2026"/>
    <x v="0"/>
    <x v="0"/>
    <x v="1"/>
    <x v="6"/>
    <s v="2 - Poder Ejecutivo"/>
    <s v="0213 - MINISTERIO DE TURISMO"/>
    <s v="0002 - COMITE EJECUTOR DE INFRAESTRUCTA EN ZONAS TURISTICAS (CEIZTUR)"/>
    <s v="1 - SERVICIOS  GENERALES"/>
    <s v="1.4 - Justicia, orden público y seguridad"/>
    <s v="1.4.01 - Servicios de seguridad interior"/>
    <s v="2.7 - OBRAS"/>
    <s v="2.7.2 - INFRAESTRUCTURA"/>
    <s v="S"/>
    <s v="83 - CONSTRUCCIÓN DESTACAMENTO POLITUR EL LIMÓN, DISTRITO MUNICIPAL EL LIMÓN, PROVINCIA SAMANÁ."/>
    <s v="20 - FONDOS CON DESTINO ESPECÍFICO"/>
    <s v="20 - SAMANA"/>
    <n v="17082"/>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s v="11 - LA ALTAGRACIA"/>
    <n v="17069"/>
    <n v="0"/>
    <n v="3127569.5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n v="16150"/>
    <n v="72850342"/>
    <n v="10212576.800000001"/>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8869686.140000000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10967279.65"/>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3875043.2"/>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81 - RECONSTRUCCIÓN DEL CAMINO DE ACCESO A PLAYA UVERO ALTO DESDE EL DISTRITO MUNICIPAL LAS LAGUNAS DE NISIBON, PROVINCIA LA ALTAGRACIA"/>
    <s v="20 - FONDOS CON DESTINO ESPECÍFICO"/>
    <s v="11 - LA ALTAGRACIA"/>
    <n v="17069"/>
    <n v="0"/>
    <n v="139072593.40000001"/>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s v="18 - PUERTO PLATA"/>
    <n v="16970"/>
    <n v="0"/>
    <n v="258506.67"/>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45923.3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9 - RECONSTRUCCIÓN DEL FRENTE MARÍTIMO DE ANDRÉS, MUNICIPIO BOCA CHICA, PROVINCIA SANTO DOMINGO"/>
    <s v="20 - FONDOS CON DESTINO ESPECÍFICO"/>
    <s v="32 - SANTO DOMINGO"/>
    <n v="17206"/>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en blanco)"/>
    <n v="245000000"/>
    <n v="7381344.6799999997"/>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n v="16076"/>
    <n v="97455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n v="16114"/>
    <n v="77286236"/>
    <n v="14169657.07"/>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n v="16132"/>
    <n v="19720001"/>
    <n v="12876567.71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n v="16326"/>
    <n v="19492344"/>
    <n v="17082660.329999998"/>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s v="04 - BARAHONA"/>
    <n v="16373"/>
    <n v="695542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s v="20 - SAMANA"/>
    <n v="16410"/>
    <n v="6581634"/>
    <n v="11544171.12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s v="23 - SAN PEDRO DE MACORIS"/>
    <n v="16415"/>
    <n v="7068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s v="01 - DISTRITO NACIONAL"/>
    <n v="16841"/>
    <n v="12910617"/>
    <n v="2780666.8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s v="17 - PERAVIA"/>
    <n v="16852"/>
    <n v="998482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s v="14 - MARIA TRINIDAD SANCHEZ"/>
    <n v="16845"/>
    <n v="8199987"/>
    <n v="2800489.54"/>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s v="18 - PUERTO PLATA"/>
    <n v="16970"/>
    <n v="55405043"/>
    <n v="20752787.87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s v="32 - SANTO DOMINGO"/>
    <n v="17027"/>
    <n v="37980761"/>
    <n v="11630573.44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s v="29 - MONTE PLATA"/>
    <n v="17029"/>
    <n v="17681079"/>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6 - MEJORAMIENTO ENTORNO DEL BALNEARIO LAS MARIAS, MUNICIPIO DE NEYBA, PROVINCIA BAHORUCO."/>
    <s v="20 - FONDOS CON DESTINO ESPECÍFICO"/>
    <s v="03 - BAHORUCO"/>
    <n v="17146"/>
    <n v="0"/>
    <n v="8593713.080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2 - CONSTRUCCIÓN BOULEVARD TURÍSTICO MUNICIPIOS EL PEÑON Y FUNDACIÓN, PROVINCIA DE BARAHONA."/>
    <s v="20 - FONDOS CON DESTINO ESPECÍFICO"/>
    <s v="04 - BARAHONA"/>
    <n v="1708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n v="16327"/>
    <n v="0"/>
    <n v="26268249.62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4 - RECONSTRUCCIÓN DE PARQUE PLAZA DE LOS MARTIRES (LOS PALITOS), MUNICIPIO DE SALCEDO, PROVINCIA HERMANAS MIRABAL."/>
    <s v="20 - FONDOS CON DESTINO ESPECÍFICO"/>
    <s v="19 - HERMANAS MIRABAL"/>
    <n v="171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5 - CONSTRUCCIÓN DE PARADORES FOTOGRÁFICOS: LAS CIÉNEGAS, EL NUEVO CURRO, LAS CLAVELLINAS Y GUAYABAL, PROVINCIA AZUA."/>
    <s v="20 - FONDOS CON DESTINO ESPECÍFICO"/>
    <s v="02 - AZUA"/>
    <n v="17129"/>
    <n v="0"/>
    <n v="443440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s v="23 - SAN PEDRO DE MACORIS"/>
    <n v="17043"/>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s v="12 - LA ROMANA"/>
    <n v="16169"/>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8 - RESTAURACIÓN DEL PALACIO DE BORGELLA Y MUSEO DE LA CATEDRAL, CIUDAD COLONIAL, DISTRITO NACIONAL&quot;."/>
    <s v="20 - FONDOS CON DESTINO ESPECÍFICO"/>
    <s v="01 - DISTRITO NACIONAL"/>
    <n v="17165"/>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9 - RECONSTRUCCIÓN DEL FRENTE MARÍTIMO DE ANDRÉS, MUNICIPIO BOCA CHICA, PROVINCIA SANTO DOMINGO"/>
    <s v="20 - FONDOS CON DESTINO ESPECÍFICO"/>
    <s v="32 - SANTO DOMINGO"/>
    <n v="1720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1 - RECONSTRUCCIÓN DE PASARELAS DE ACCESO PEATONAL A PLAYA MACAO, DISTRITO MUNICIPAL VERÓN, PROVINCIA LA ALTAGRACIA."/>
    <s v="20 - FONDOS CON DESTINO ESPECÍFICO"/>
    <s v="11 - LA ALTAGRACIA"/>
    <n v="1724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6660764.1400000006"/>
  </r>
  <r>
    <s v="2026"/>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588510"/>
  </r>
  <r>
    <s v="2026"/>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n v="15345"/>
    <n v="212247195"/>
    <n v="44582081.670000002"/>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n v="15092"/>
    <n v="128969515"/>
    <n v="43718197"/>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n v="16135"/>
    <n v="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s v="16 - PEDERNALES"/>
    <n v="16588"/>
    <n v="204721975"/>
    <n v="9684443.1400000006"/>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s v="11 - LA ALTAGRACIA"/>
    <n v="17015"/>
    <n v="3315019"/>
    <n v="1198243.48"/>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s v="13 - LA VEGA"/>
    <n v="16990"/>
    <n v="0"/>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8564710.0800000001"/>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en blanco)"/>
    <n v="876443"/>
    <n v="0"/>
  </r>
  <r>
    <s v="2026"/>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en blanco)"/>
    <n v="200000"/>
    <n v="0"/>
  </r>
  <r>
    <s v="2026"/>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20 - FONDOS CON DESTINO ESPECÍFICO"/>
    <s v="99 - MULTIPROVINCIAL"/>
    <s v="(en blanco)"/>
    <n v="325200000"/>
    <n v="0"/>
  </r>
  <r>
    <s v="2026"/>
    <x v="0"/>
    <x v="0"/>
    <x v="1"/>
    <x v="6"/>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2 - INFRAESTRUCTURA"/>
    <s v="N"/>
    <s v="00 - N/A"/>
    <s v="20 - FONDOS CON DESTINO ESPECÍFICO"/>
    <s v="99 - MULTIPROVINCIAL"/>
    <s v="(en blanco)"/>
    <n v="12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s v="31 - SAN JOSE DE OCOA"/>
    <n v="13852"/>
    <n v="10000000"/>
    <n v="327500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99 - MULTIPROVINCIAL"/>
    <s v="(en blanco)"/>
    <n v="33199103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60 - CREDITO EXTERNO"/>
    <s v="02 - AZUA"/>
    <n v="13928"/>
    <n v="347931755"/>
    <n v="111771024.1900000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60 - CREDITO EXTERNO"/>
    <s v="02 - AZUA"/>
    <n v="13928"/>
    <n v="22984803"/>
    <n v="774610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60 - CREDITO EXTERNO"/>
    <s v="02 - AZUA"/>
    <n v="13928"/>
    <n v="23217372"/>
    <n v="9764255.12000000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60 - CREDITO EXTERNO"/>
    <s v="02 - AZUA"/>
    <n v="13928"/>
    <n v="785716"/>
    <n v="733571.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60 - CREDITO EXTERNO"/>
    <s v="02 - AZUA"/>
    <n v="13928"/>
    <n v="6000000"/>
    <n v="2071012.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60 - CREDITO EXTERNO"/>
    <s v="02 - AZUA"/>
    <n v="13928"/>
    <n v="88674574"/>
    <n v="389931.3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60 - CREDITO EXTERNO"/>
    <s v="02 - AZUA"/>
    <n v="13928"/>
    <n v="652170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60 - CREDITO EXTERNO"/>
    <s v="02 - AZUA"/>
    <n v="13928"/>
    <n v="4456867"/>
    <n v="1645393.259999999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480119.3999999998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5473381.12000000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60 - CREDITO EXTERNO"/>
    <s v="02 - AZUA"/>
    <n v="13928"/>
    <n v="3128574"/>
    <n v="2157170.860000000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60 - CREDITO EXTERNO"/>
    <s v="02 - AZUA"/>
    <n v="13928"/>
    <n v="342860"/>
    <n v="71882.94"/>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60 - CREDITO EXTERNO"/>
    <s v="02 - AZUA"/>
    <n v="13928"/>
    <n v="0"/>
    <n v="326766.3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60 - CREDITO EXTERNO"/>
    <s v="02 - AZUA"/>
    <n v="13928"/>
    <n v="235710"/>
    <n v="18974.40000000000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60 - CREDITO EXTERNO"/>
    <s v="02 - AZUA"/>
    <n v="13928"/>
    <n v="864285"/>
    <n v="21220.4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30943572.20000000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60 - CREDITO EXTERNO"/>
    <s v="02 - AZUA"/>
    <n v="13928"/>
    <n v="2807139"/>
    <n v="5303167.720000000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en blanco)"/>
    <n v="3713107"/>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en blanco)"/>
    <n v="35655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en blanco)"/>
    <n v="2139321"/>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en blanco)"/>
    <n v="32004344"/>
    <n v="964300.42999999993"/>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en blanco)"/>
    <n v="781324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S"/>
    <s v="00 - N/A"/>
    <s v="60 - CREDITO EXTERNO"/>
    <s v="99 - MULTIPROVINCIAL"/>
    <s v="(en blanco)"/>
    <n v="251559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2953397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4550316"/>
    <n v="72675661.670000002"/>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S"/>
    <s v="00 - N/A"/>
    <s v="60 - CREDITO EXTERNO"/>
    <s v="99 - MULTIPROVINCIAL"/>
    <s v="(en blanco)"/>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en blanco)"/>
    <n v="504736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S"/>
    <s v="00 - N/A"/>
    <s v="60 - CREDITO EXTERNO"/>
    <s v="99 - MULTIPROVINCIAL"/>
    <s v="(en blanco)"/>
    <n v="100000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3093638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63800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S"/>
    <s v="01 - CONSTRUCCIÓN LABORATORIO DE CALIBRACIONES DOSIMÉTRICAS PARA LA PROTECCIÓN RADIOLÓGICA, DISTRITO NACIONAL."/>
    <s v="10 - FONDO GENERAL"/>
    <s v="99 - MULTIPROVINCIAL"/>
    <n v="16657"/>
    <n v="0"/>
    <n v="0"/>
  </r>
  <r>
    <s v="2026"/>
    <x v="0"/>
    <x v="0"/>
    <x v="1"/>
    <x v="6"/>
    <s v="2 - Poder Ejecutivo"/>
    <s v="0222 - MINISTERIO DE ENERGIA Y MINAS"/>
    <s v="0001 - MINISTERIO DE ENERGIA Y MINAS"/>
    <s v="2 - SERVICIOS ECONÓMICOS"/>
    <s v="2.4 - Energía y combustible"/>
    <s v="2.4.08 - Energía eléctrica de fuentes nucleares"/>
    <s v="2.7 - OBRAS"/>
    <s v="2.7.2 - INFRAESTRUCTURA"/>
    <s v="S"/>
    <s v="01 - CONSTRUCCIÓN LABORATORIO DE CALIBRACIONES DOSIMÉTRICAS PARA LA PROTECCIÓN RADIOLÓGICA, DISTRITO NACIONAL."/>
    <s v="10 - FONDO GENERAL"/>
    <s v="99 - MULTIPROVINCIAL"/>
    <n v="16657"/>
    <n v="8000000"/>
    <n v="1831098.6"/>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en blanco)"/>
    <n v="0"/>
    <n v="3999229.3699999996"/>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en blanco)"/>
    <n v="138272643"/>
    <n v="34641746.539999999"/>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s v="16 - PEDERNALES"/>
    <n v="16726"/>
    <n v="13314000"/>
    <n v="45875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s v="16 - PEDERNALES"/>
    <n v="16726"/>
    <n v="0"/>
    <n v="388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684109.42999999993"/>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s v="16 - PEDERNALES"/>
    <n v="16726"/>
    <n v="1976670"/>
    <n v="736062.04"/>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s v="16 - PEDERNALES"/>
    <n v="16726"/>
    <n v="12387450"/>
    <n v="7027185.0800000001"/>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23142781.100000001"/>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s v="16 - PEDERNALES"/>
    <n v="16726"/>
    <n v="0"/>
    <n v="171100"/>
  </r>
  <r>
    <s v="2026"/>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s v="16 - PEDERNALES"/>
    <n v="16726"/>
    <n v="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s v="99 - MULTIPROVINCIAL"/>
    <n v="14640"/>
    <n v="0"/>
    <n v="121600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188358.40000000002"/>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n v="14063"/>
    <n v="0"/>
    <n v="14674666.67"/>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s v="99 - MULTIPROVINCIAL"/>
    <n v="14063"/>
    <n v="0"/>
    <n v="878000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n v="14063"/>
    <n v="0"/>
    <n v="2232613.9399999995"/>
  </r>
  <r>
    <s v="2026"/>
    <x v="0"/>
    <x v="0"/>
    <x v="1"/>
    <x v="6"/>
    <s v="2 - Poder Ejecutivo"/>
    <s v="0223 - MINISTERIO DE LA VIVIENDA, HABITAT Y EDIFICACIONES (MIVHED)"/>
    <s v="0001 - MINISTERIO DE LA VIVIENDA, HABITAT Y EDIFICACIONES (MIVHED)"/>
    <s v="2 - SERVICIOS ECONÓMICOS"/>
    <s v="2.6 - Transporte"/>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s v="32 - SANTO DOMINGO"/>
    <n v="14649"/>
    <n v="13200000"/>
    <n v="44402569.829999998"/>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s v="32 - SANTO DOMINGO"/>
    <n v="14649"/>
    <n v="23650000"/>
    <n v="6735232.2199999997"/>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s v="06 - DUARTE"/>
    <n v="14615"/>
    <n v="0"/>
    <n v="375150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70 - DONACION EXTERNA"/>
    <s v="06 - DUARTE"/>
    <n v="14615"/>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10 - FONDO GENERAL"/>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s v="32 - SANTO DOMINGO"/>
    <n v="14649"/>
    <n v="136894498"/>
    <n v="48252096.969999999"/>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10 - FONDO GENERAL"/>
    <s v="32 - SANTO DOMINGO"/>
    <n v="14649"/>
    <n v="0"/>
    <n v="532416"/>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s v="32 - SANTO DOMINGO"/>
    <n v="14649"/>
    <n v="214789443"/>
    <n v="18170802.759999998"/>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n v="14649"/>
    <n v="159899900"/>
    <n v="62329855.290000007"/>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10 - FONDO GENERAL"/>
    <s v="06 - DUARTE"/>
    <n v="14615"/>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5 - ALQUILERES Y RENTAS"/>
    <s v="S"/>
    <s v="90 - CONSTRUCCIÓN DE LA CIUDAD SANITARIA DR. LUIS E. AYBAR, DISTRITO NACIONAL"/>
    <s v="10 - FONDO GENERAL"/>
    <s v="01 - DISTRITO NACIONAL"/>
    <n v="13302"/>
    <n v="0"/>
    <n v="1870770.32"/>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n v="13656"/>
    <n v="0"/>
    <n v="564000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852247.6299999998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s v="32 - SANTO DOMINGO"/>
    <n v="16788"/>
    <n v="497273476"/>
    <n v="319718189.88"/>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s v="32 - SANTO DOMINGO"/>
    <n v="16149"/>
    <n v="15717810"/>
    <n v="3964893.82"/>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s v="01 - DISTRITO NACIONAL"/>
    <n v="16700"/>
    <n v="1286221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s v="01 - DISTRITO NACIONAL"/>
    <n v="16785"/>
    <n v="0"/>
    <n v="598522048.01999998"/>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s v="01 - DISTRITO NACIONAL"/>
    <n v="16789"/>
    <n v="171437999"/>
    <n v="168818417.639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s v="32 - SANTO DOMINGO"/>
    <n v="16999"/>
    <n v="19475446"/>
    <n v="134217756.81"/>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n v="15148"/>
    <n v="175173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99 - MULTIPROVINCIAL"/>
    <s v="(en blanco)"/>
    <n v="23000000"/>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en blanco)"/>
    <n v="10230919"/>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50 - CRÉDITO INTERNO"/>
    <s v="99 - MULTIPROVINCIAL"/>
    <s v="(en blanco)"/>
    <n v="0"/>
    <n v="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en blanco)"/>
    <n v="5000000"/>
    <n v="208333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3000000"/>
    <n v="2041667"/>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en blanco)"/>
    <n v="250000"/>
    <n v="104165"/>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9500000"/>
    <n v="3166668"/>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en blanco)"/>
    <n v="35100000"/>
    <n v="14625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en blanco)"/>
    <n v="1500000"/>
    <n v="625000"/>
  </r>
  <r>
    <s v="2026"/>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en blanco)"/>
    <n v="7700000"/>
    <n v="3208333"/>
  </r>
  <r>
    <s v="2026"/>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en blanco)"/>
    <n v="116500000"/>
    <n v="31390000.669999994"/>
  </r>
  <r>
    <s v="2026"/>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5455200"/>
    <n v="1787101.6600000001"/>
  </r>
  <r>
    <s v="2026"/>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15500000"/>
    <n v="5125001"/>
  </r>
  <r>
    <s v="2026"/>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en blanco)"/>
    <n v="28100000"/>
    <n v="8524998.6600000001"/>
  </r>
  <r>
    <s v="2026"/>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en blanco)"/>
    <n v="750000"/>
    <n v="187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en blanco)"/>
    <n v="9100000"/>
    <n v="132104.82"/>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200000"/>
    <n v="49344.75"/>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99 - MULTIPROVINCIAL"/>
    <s v="(en blanco)"/>
    <n v="0"/>
    <n v="11995"/>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25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24616"/>
    <n v="59554.6"/>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065801"/>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3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352804"/>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475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1 - MOBILIARIO Y EQUIPO"/>
    <s v="S"/>
    <s v="00 - N/A"/>
    <s v="70 - DONACION EXTERNA"/>
    <s v="99 - MULTIPROVINCIAL"/>
    <s v="(en blanco)"/>
    <n v="20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8 - BIENES INTANGIBLES"/>
    <s v="S"/>
    <s v="00 - N/A"/>
    <s v="70 - DONACION EXTERNA"/>
    <s v="99 - MULTIPROVINCIAL"/>
    <s v="(en blanco)"/>
    <n v="9858507"/>
    <n v="0"/>
  </r>
  <r>
    <s v="2026"/>
    <x v="0"/>
    <x v="0"/>
    <x v="1"/>
    <x v="7"/>
    <s v="2 - Poder Ejecutivo"/>
    <s v="0201 - PRESIDENCIA DE LA REPÚBLICA"/>
    <s v="0001 - GABINETE SOCIAL DE LA PRESIDENCIA"/>
    <s v="3 - PROTECCIÓN DEL MEDIO AMBIENTE"/>
    <s v="3.3 - Cambio Climático"/>
    <s v="3.3.06 - Respuesta y recuperación de desastres climáticos"/>
    <s v="2.7 - OBRAS"/>
    <s v="2.7.1 - OBRAS EN EDIFICACIONES"/>
    <s v="S"/>
    <s v="00 - N/A"/>
    <s v="70 - DONACION EXTERNA"/>
    <s v="99 - MULTIPROVINCIAL"/>
    <s v="(en blanco)"/>
    <n v="30115000"/>
    <n v="0"/>
  </r>
  <r>
    <s v="2026"/>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en blanco)"/>
    <n v="16718900"/>
    <n v="0"/>
  </r>
  <r>
    <s v="2026"/>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en blanco)"/>
    <n v="374000"/>
    <n v="0"/>
  </r>
  <r>
    <s v="2026"/>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en blanco)"/>
    <n v="750000"/>
    <n v="0"/>
  </r>
  <r>
    <s v="2026"/>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en blanco)"/>
    <n v="59000"/>
    <n v="0"/>
  </r>
  <r>
    <s v="2026"/>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en blanco)"/>
    <n v="4408750"/>
    <n v="0"/>
  </r>
  <r>
    <s v="2026"/>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en blanco)"/>
    <n v="23440692"/>
    <n v="0"/>
  </r>
  <r>
    <s v="2026"/>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2412920"/>
    <n v="0"/>
  </r>
  <r>
    <s v="2026"/>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en blanco)"/>
    <n v="150200"/>
    <n v="0"/>
  </r>
  <r>
    <s v="2026"/>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6004500"/>
    <n v="0"/>
  </r>
  <r>
    <s v="2026"/>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en blanco)"/>
    <n v="7142749"/>
    <n v="0"/>
  </r>
  <r>
    <s v="2026"/>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en blanco)"/>
    <n v="285000"/>
    <n v="0"/>
  </r>
  <r>
    <s v="2026"/>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en blanco)"/>
    <n v="60000"/>
    <n v="0"/>
  </r>
  <r>
    <s v="2026"/>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97500"/>
    <n v="0"/>
  </r>
  <r>
    <s v="2026"/>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en blanco)"/>
    <n v="537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25 - SANTIAGO"/>
    <s v="(en blanco)"/>
    <n v="33115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32 - SANTO DOMINGO"/>
    <s v="(en blanco)"/>
    <n v="1892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99 - MULTIPROVINCIAL"/>
    <s v="(en blanco)"/>
    <n v="2004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25 - SANTIAGO"/>
    <s v="(en blanco)"/>
    <n v="50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32 - SANTO DOMINGO"/>
    <s v="(en blanco)"/>
    <n v="213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99 - MULTIPROVINCIAL"/>
    <s v="(en blanco)"/>
    <n v="2723822"/>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25 - SANTIAGO"/>
    <s v="(en blanco)"/>
    <n v="2572548"/>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32 - SANTO DOMINGO"/>
    <s v="(en blanco)"/>
    <n v="330967"/>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99 - MULTIPROVINCIAL"/>
    <s v="(en blanco)"/>
    <n v="918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32 - SANTO DOMINGO"/>
    <s v="(en blanco)"/>
    <n v="28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53750000"/>
    <n v="1499782.4000000001"/>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600000"/>
    <n v="14609.5"/>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99 - MULTIPROVINCIAL"/>
    <s v="(en blanco)"/>
    <n v="539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70 - DONACION EXTERNA"/>
    <s v="99 - MULTIPROVINCIAL"/>
    <s v="(en blanco)"/>
    <n v="18743374"/>
    <n v="0"/>
  </r>
  <r>
    <s v="2026"/>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en blanco)"/>
    <n v="650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1 - MOBILIARIO Y EQUIPO"/>
    <s v="S"/>
    <s v="00 - N/A"/>
    <s v="60 - CREDITO EXTERNO"/>
    <s v="99 - MULTIPROVINCIAL"/>
    <s v="(en blanco)"/>
    <n v="6520107"/>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2 - MOBILIARIO Y EQUIPO DE AUDIO, AUDIOVISUAL, RECREATIVO Y EDUCACIONAL"/>
    <s v="S"/>
    <s v="00 - N/A"/>
    <s v="60 - CREDITO EXTERNO"/>
    <s v="99 - MULTIPROVINCIAL"/>
    <s v="(en blanco)"/>
    <n v="14522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3 - EQUIPO E INSTRUMENTAL, CIENTÍFICO Y LABORATORIO"/>
    <s v="S"/>
    <s v="00 - N/A"/>
    <s v="60 - CREDITO EXTERNO"/>
    <s v="99 - MULTIPROVINCIAL"/>
    <s v="(en blanco)"/>
    <n v="1965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4 - VEHÍCULOS Y EQUIPO DE TRANSPORTE, TRACCIÓN Y ELEVACIÓN"/>
    <s v="S"/>
    <s v="00 - N/A"/>
    <s v="60 - CREDITO EXTERNO"/>
    <s v="99 - MULTIPROVINCIAL"/>
    <s v="(en blanco)"/>
    <n v="66506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5 - MAQUINARIA, OTROS EQUIPOS Y HERRAMIENTAS"/>
    <s v="S"/>
    <s v="00 - N/A"/>
    <s v="60 - CREDITO EXTERNO"/>
    <s v="99 - MULTIPROVINCIAL"/>
    <s v="(en blanco)"/>
    <n v="716406"/>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8 - BIENES INTANGIBLES"/>
    <s v="S"/>
    <s v="00 - N/A"/>
    <s v="60 - CREDITO EXTERNO"/>
    <s v="99 - MULTIPROVINCIAL"/>
    <s v="(en blanco)"/>
    <n v="6191450"/>
    <n v="0"/>
  </r>
  <r>
    <s v="2026"/>
    <x v="0"/>
    <x v="0"/>
    <x v="1"/>
    <x v="7"/>
    <s v="2 - Poder Ejecutivo"/>
    <s v="0201 - PRESIDENCIA DE LA REPÚBLICA"/>
    <s v="0001 - MINISTERIO DE LA PRESIDENCIA"/>
    <s v="4 - SERVICIOS SOCIALES"/>
    <s v="4.1 - Vivienda y servicios comunitarios"/>
    <s v="4.1.02 - Desarrollo comunitario"/>
    <s v="2.6 - BIENES MUEBLES, INMUEBLES E INTANGIBLES"/>
    <s v="2.6.1 - MOBILIARIO Y EQUIPO"/>
    <s v="S"/>
    <s v="00 - N/A"/>
    <s v="10 - FONDO GENERAL"/>
    <s v="99 - MULTIPROVINCIAL"/>
    <s v="(en blanco)"/>
    <n v="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740000"/>
    <n v="7151377.8399999999"/>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57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385000"/>
    <n v="153530995.19999999"/>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4940000"/>
    <n v="1817902.7999999998"/>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70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en blanco)"/>
    <n v="5000000"/>
    <n v="817708.95"/>
  </r>
  <r>
    <s v="2026"/>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16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en blanco)"/>
    <n v="2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1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en blanco)"/>
    <n v="325000"/>
    <n v="57536.800000000003"/>
  </r>
  <r>
    <s v="2026"/>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en blanco)"/>
    <n v="20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en blanco)"/>
    <n v="30331284"/>
    <n v="3602928.2199999997"/>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en blanco)"/>
    <n v="3487026"/>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en blanco)"/>
    <n v="1520000"/>
    <n v="513876.18"/>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en blanco)"/>
    <n v="8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en blanco)"/>
    <n v="1710129"/>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en blanco)"/>
    <n v="249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en blanco)"/>
    <n v="97238"/>
    <n v="0"/>
  </r>
  <r>
    <s v="2026"/>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en blanco)"/>
    <n v="9424881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en blanco)"/>
    <n v="2138933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en blanco)"/>
    <n v="65179191"/>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en blanco)"/>
    <n v="130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en blanco)"/>
    <n v="600000"/>
    <n v="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en blanco)"/>
    <n v="166500000"/>
    <n v="624767411.97000003"/>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3188892.42"/>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en blanco)"/>
    <n v="4020000"/>
    <n v="3052329.31"/>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en blanco)"/>
    <n v="805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n v="14624"/>
    <n v="238450000"/>
    <n v="4362554.4000000004"/>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en blanco)"/>
    <n v="2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en blanco)"/>
    <n v="70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s v="15 - MONTE CRISTI"/>
    <n v="14624"/>
    <n v="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en blanco)"/>
    <n v="5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en blanco)"/>
    <n v="200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n v="14624"/>
    <n v="8000000"/>
    <n v="2332111.87"/>
  </r>
  <r>
    <s v="2026"/>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en blanco)"/>
    <n v="114485534"/>
    <n v="17554146.989999998"/>
  </r>
  <r>
    <s v="2026"/>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0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19942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21358"/>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35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42000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6 - BIENES MUEBLES, INMUEBLES E INTANGIBLES"/>
    <s v="2.6.4 - VEHÍCULOS Y EQUIPO DE TRANSPORTE, TRACCIÓN Y ELEVACIÓN"/>
    <s v="S"/>
    <s v="04 - RECUPERACION DEL MARGEN OCCIDENTAL DEL RÍO OZAMA EN EL BARRIO DE GUALEY, DISTRITO NACIONAL"/>
    <s v="10 - FONDO GENERAL"/>
    <s v="01 - DISTRITO NACIONAL"/>
    <n v="16878"/>
    <n v="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99 - MULTIPROVINCIAL"/>
    <s v="(en blanco)"/>
    <n v="0"/>
    <n v="247918"/>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40 - TRANSFERENCIAS"/>
    <s v="99 - MULTIPROVINCIAL"/>
    <s v="(en blanco)"/>
    <n v="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712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8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400000"/>
    <n v="270085"/>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en blanco)"/>
    <n v="30000000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s v="32 - SANTO DOMINGO"/>
    <n v="1454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4 - CONSTRUCCIÓN DESTACAMENTO POLICIAL MATA SAN JUAN, SECTOR LICEY, MUNICIPIO SANTO DOMINGO NORTE, PROVINCIA SANTO DOMINGO"/>
    <s v="10 - FONDO GENERAL"/>
    <s v="32 - SANTO DOMINGO"/>
    <n v="1717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5 - CONSTRUCCIÓN DESTACAMENTO POLICIAL CASTAÑUELAS, MUNICIPIO CASTAÑUELAS, PROVINCIA MONTE CRISTI"/>
    <s v="10 - FONDO GENERAL"/>
    <s v="15 - MONTE CRISTI"/>
    <n v="1719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3 - REMODELACIÓN DESTACAMENTO POLICIAL (O-1-3), SECTOR LOS AMERICANOS, MUNICIPIO LOS ALCARRIZOS, PROVINCIA SANTO DOMINGO"/>
    <s v="10 - FONDO GENERAL"/>
    <s v="32 - SANTO DOMINGO"/>
    <n v="1717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s v="10 - INDEPENDENCIA"/>
    <n v="1452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3 - CONSTRUCCIÓN DESTACAMENTO POLICIAL EN EL SECTOR JARABACOA, MUNICIPIO JARABACOA, PROV. LA VEGA"/>
    <s v="10 - FONDO GENERAL"/>
    <s v="13 - LA VEGA"/>
    <n v="1718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s v="02 - AZUA"/>
    <n v="1455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STACAMENTO POLICIAL SANTO CERRO, SECCION BURENDE, MUNICIPIO LA VEGA, PROVINCIA LA VEGA"/>
    <s v="10 - FONDO GENERAL"/>
    <s v="13 - LA VEGA"/>
    <n v="1717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2 - CONSTRUCCIÓN DESTACAMENTO POLICIAL PALO VERDE, MUNICIPIO CASTAÑUELAS, PROVINCIA MONTE CRISTI"/>
    <s v="10 - FONDO GENERAL"/>
    <s v="15 - MONTE CRISTI"/>
    <n v="1719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5 - CONSTRUCCIÓN DESTACAMENTO POLICIAL EN EL BATEY BIENVENIDO, MUNICIPIO SANTO DOMINGO OESTE, PROV. SANTO DOMINGO"/>
    <s v="10 - FONDO GENERAL"/>
    <s v="32 - SANTO DOMINGO"/>
    <n v="1717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s v="06 - DUARTE"/>
    <n v="1449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9 - CONSTRUCCIÓN DESTACAMENTO POLICIAL EN LA COMUNIDAD CARBONERA, MUNICIPIO PEPILLO SALCEDO, PROV. MONTE CRISTI"/>
    <s v="10 - FONDO GENERAL"/>
    <s v="15 - MONTE CRISTI"/>
    <n v="1717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0 - CONSTRUCCIÓN DESTACAMENTO POLICIAL (C-3-15 A) PUERTA DE HIERRO, SECTOR PALMA REAL, DISTRITO NACIONAL"/>
    <s v="10 - FONDO GENERAL"/>
    <s v="01 - DISTRITO NACIONAL"/>
    <n v="1716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2 - CONSTRUCCIÓN DESTACAMENTO POLICIAL EN LA COMUNIDAD LA GINA, MUNICIPIO YAMASÁ, PROV. MONTE PLATA"/>
    <s v="10 - FONDO GENERAL"/>
    <s v="29 - MONTE PLATA"/>
    <n v="1718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1 - CONSTRUCCIÓN DESTACAMENTO POLICIAL LA YAGUIZA, MUNICIPIO SAN FRANCISCO DE MACORIS, PROVINCIA DUARTE"/>
    <s v="10 - FONDO GENERAL"/>
    <s v="06 - DUARTE"/>
    <n v="1718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REMODELACIÓN DESTACAMENTO POLICIAL C-3 KM.9 DE LA AUTOPISTA DUARTE, DISTRITO NACIONAL"/>
    <s v="10 - FONDO GENERAL"/>
    <s v="01 - DISTRITO NACIONAL"/>
    <n v="1716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5 - CONSTRUCCIÓN DESTACAMENTO POLICIAL EN EL AGUACATE, MUNICIPIO NEIBA, PROVINCIA BAHORUCO"/>
    <s v="10 - FONDO GENERAL"/>
    <s v="03 - BAHORUCO"/>
    <n v="1718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4 - CONSTRUCCIÓN DESTACAMENTO POLICIAL GUANITO, MUNICIPIO EL LLANO, PROVINCIA ELÍAS PIÑA"/>
    <s v="10 - FONDO GENERAL"/>
    <s v="07 - ELIAS PINA"/>
    <n v="1719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7 - CONSTRUCCIÓN DESTACAMENTO POLICIAL EN LA SECCION GUANUMA, DISTRITO MUNICIPAL LA VICTORIA, MUNICIPIO SANTO DOMINGO NORTE"/>
    <s v="10 - FONDO GENERAL"/>
    <s v="32 - SANTO DOMINGO"/>
    <n v="17174"/>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8 - CONSTRUCCIÓN DESTACAMENTO POLICIAL CABEZA DE TORO, MUNICIPIO TAMAYO, PROVINCIA BAHORUCO"/>
    <s v="10 - FONDO GENERAL"/>
    <s v="03 - BAHORUCO"/>
    <n v="1718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8 - REMODELACIÓN DESTACAMENTO POLICIAL HACIENDA ESTRELLA, D.M LA VICTORIA, MUNICIPIO SANTO DOMINGO NORTE, PROVINCIA SANTO DOMINGO"/>
    <s v="10 - FONDO GENERAL"/>
    <s v="32 - SANTO DOMINGO"/>
    <n v="1717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6 - REMODELACIÓN DESTACAMENTO POLICIAL EN EL SECTOR PEDRO BRAND, MUNICIPIO PEDRO BRAND, PROV. SANTO DOMINGO"/>
    <s v="10 - FONDO GENERAL"/>
    <s v="32 - SANTO DOMINGO"/>
    <n v="1717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4 - CONSTRUCCIÓN DESTACAMENTO POLICIAL SAN RAFAEL, PARAJE KILÓMETRO 20, MUNICIPIO EL VALLE, PROVINCIA HATO MAYOR"/>
    <s v="10 - FONDO GENERAL"/>
    <s v="30 - HATO MAYOR"/>
    <n v="1718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s v="25 - SANTIAGO"/>
    <n v="1455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7 - CONSTRUCCIÓN DESTACAMENTO POLICIAL EN EL D.M HATILLO, MUNICIPIO SAN CRISTÓBAL, PROVINCIA   SAN CRISTÓBAL"/>
    <s v="10 - FONDO GENERAL"/>
    <s v="21 - SAN CRISTOBAL"/>
    <n v="17185"/>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9 - CONSTRUCCIÓN DESTACAMENTO POLICIAL EN EL SECTOR SABANA YEGUA, MUNICIPIO SABANA YEGUA, PROVINCIA AZUA"/>
    <s v="10 - FONDO GENERAL"/>
    <s v="02 - AZUA"/>
    <n v="1718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1 - CONSTRUCCIÓN DESTACAMENTO POLICIAL EN BELLA COLINA-SAN MIGUEL, MUNICIPIO SANTO DOMINGO OESTE, PROVINCIA SANTO DOMINGO"/>
    <s v="10 - FONDO GENERAL"/>
    <s v="32 - SANTO DOMINGO"/>
    <n v="1716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0 - CONSTRUCCIÓN DESTACAMENTO POLICIAL EN EL D.M MENA, MUNICIPIO TAMAYO, PROVINCIA BAHORUCO"/>
    <s v="10 - FONDO GENERAL"/>
    <s v="03 - BAHORUCO"/>
    <n v="1717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3 - CONSTRUCCIÓN DESTACAMENTO POLICIAL MAJAGUAL, MUNICIPIO SABANA GRANDE DE BOYA, PROVINCIA MONTE PLATA"/>
    <s v="10 - FONDO GENERAL"/>
    <s v="29 - MONTE PLATA"/>
    <n v="1719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0 - CONSTRUCCIÓN DESTACAMENTO POLICIAL GUARAGUAO, D.M CRISTO REY DE GUARAGUAO, PROVINCIA DUARTE"/>
    <s v="10 - FONDO GENERAL"/>
    <s v="06 - DUARTE"/>
    <n v="1718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6 - CONSTRUCCIÓN DESTACAMENTO POLICIAL MATA DE PALMA, PARAJE LA REFORMA, MUNICIPIO SAN ANTONIO DE GUERRA, PROVINCIA SANTO DOMINGO"/>
    <s v="10 - FONDO GENERAL"/>
    <s v="32 - SANTO DOMINGO"/>
    <n v="17184"/>
    <n v="0"/>
    <n v="0"/>
  </r>
  <r>
    <s v="2026"/>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s v="06 - DUARTE"/>
    <n v="14586"/>
    <n v="0"/>
    <n v="0"/>
  </r>
  <r>
    <s v="2026"/>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n v="14500"/>
    <n v="13846610"/>
    <n v="13836484.6"/>
  </r>
  <r>
    <s v="2026"/>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n v="15027"/>
    <n v="3800000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s v="32 - SANTO DOMINGO"/>
    <n v="15144"/>
    <n v="865606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s v="05 - DAJABON"/>
    <n v="16164"/>
    <n v="12480334"/>
    <n v="12227177.779999999"/>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s v="15 - MONTE CRISTI"/>
    <n v="14613"/>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s v="21 - SAN CRISTOBAL"/>
    <n v="14978"/>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s v="23 - SAN PEDRO DE MACORIS"/>
    <n v="1499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8142490.5800000001"/>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s v="01 - DISTRITO NACIONAL"/>
    <n v="16542"/>
    <n v="700000"/>
    <n v="70000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s v="01 - DISTRITO NACIONAL"/>
    <n v="16755"/>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s v="08 - EL SEIBO"/>
    <n v="16757"/>
    <n v="1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s v="27 - VALVERDE"/>
    <n v="15078"/>
    <n v="3500000"/>
    <n v="3169462.17"/>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RECREATIVO Y CULTURAL VILLA XARAGUA, MUNICIPIO VILLA JARAGUA, PROVINCIA BAHORUCO"/>
    <s v="10 - FONDO GENERAL"/>
    <s v="03 - BAHORUCO"/>
    <n v="16411"/>
    <n v="420060"/>
    <n v="42006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s v="22 - SAN JUAN"/>
    <n v="1469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s v="22 - SAN JUAN"/>
    <n v="1469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9 - CONSTRUCCIÓN CLUB DEPORTIVO Y CULTURAL NUEVA GENERACION, SECTOR HATO NUEVO, MUNICIPIO SANTO DOMINGO OESTE, PROVINCIA SANTO DOMINGO"/>
    <s v="10 - FONDO GENERAL"/>
    <s v="32 - SANTO DOMINGO"/>
    <n v="1705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DE PARQUE RECREATIVO EN LA BASE AEREA DE SAN ISIDRO, MUNICIPIO SANTO DOMINGO ESTE, PROVINCIA SANTO DOMINGO."/>
    <s v="10 - FONDO GENERAL"/>
    <s v="32 - SANTO DOMINGO"/>
    <n v="17197"/>
    <n v="0"/>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2854224"/>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s v="16 - PEDERNALES"/>
    <n v="14544"/>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510000"/>
    <n v="134372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800000"/>
    <n v="669768"/>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800000"/>
    <n v="3296775.2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380168.86"/>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600100"/>
    <n v="1702893.1400000001"/>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en blanco)"/>
    <n v="35000000"/>
    <n v="6419477.0499999998"/>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50 - CRÉDITO INTERNO"/>
    <s v="99 - MULTIPROVINCIAL"/>
    <s v="(en blanco)"/>
    <n v="0"/>
    <n v="25890586.920000002"/>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s v="15 - MONTE CRISTI"/>
    <n v="15129"/>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5 - MAQUINARIA, OTROS EQUIPOS Y HERRAMIENTAS"/>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s v="29 - MONTE PLATA"/>
    <n v="16424"/>
    <n v="28438437"/>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s v="07 - ELIAS PINA"/>
    <n v="15351"/>
    <n v="0"/>
    <n v="2040943.13"/>
  </r>
  <r>
    <s v="2026"/>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en blanco)"/>
    <n v="5891879"/>
    <n v="243670"/>
  </r>
  <r>
    <s v="2026"/>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en blanco)"/>
    <n v="7959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en blanco)"/>
    <n v="1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en blanco)"/>
    <n v="12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6 - PEDERNALES"/>
    <s v="(en blanco)"/>
    <n v="4132984"/>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1 - SAN CRISTOBAL"/>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5 - SANTIAGO"/>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0 - HATO MAYOR"/>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en blanco)"/>
    <n v="4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en blanco)"/>
    <n v="3195161"/>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en blanco)"/>
    <n v="1058259"/>
    <n v="65658.570000000007"/>
  </r>
  <r>
    <s v="2026"/>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en blanco)"/>
    <n v="600000"/>
    <n v="0"/>
  </r>
  <r>
    <s v="2026"/>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en blanco)"/>
    <n v="100000"/>
    <n v="20953.66"/>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768385"/>
    <n v="510517.8"/>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22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72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en blanco)"/>
    <n v="5400000"/>
    <n v="1498620.22"/>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0000"/>
    <n v="5192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0000"/>
    <n v="89916"/>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874000"/>
    <n v="1534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8 - BIENES INTANGIBLES"/>
    <s v="N"/>
    <s v="00 - N/A"/>
    <s v="10 - FONDO GENERAL"/>
    <s v="99 - MULTIPROVINCIAL"/>
    <s v="(en blanco)"/>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en blanco)"/>
    <n v="3284536"/>
    <n v="1212780.99"/>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50 - CRÉDITO INTERNO"/>
    <s v="99 - MULTIPROVINCIAL"/>
    <s v="(en blanco)"/>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en blanco)"/>
    <n v="58400"/>
    <n v="10832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99 - MULTIPROVINCIAL"/>
    <s v="(en blanco)"/>
    <n v="0"/>
    <n v="244818.8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en blanco)"/>
    <n v="290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50 - CRÉDITO INTERNO"/>
    <s v="99 - MULTIPROVINCIAL"/>
    <s v="(en blanco)"/>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en blanco)"/>
    <n v="1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en blanco)"/>
    <n v="3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en blanco)"/>
    <n v="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en blanco)"/>
    <n v="100000"/>
    <n v="0"/>
  </r>
  <r>
    <s v="2026"/>
    <x v="0"/>
    <x v="0"/>
    <x v="1"/>
    <x v="7"/>
    <s v="2 - Poder Ejecutivo"/>
    <s v="0201 - PRESIDENCIA DE LA REPÚBLICA"/>
    <s v="0017 - DIRECCIÓN DE DESARROLLO SOCIAL SUPÉRATE"/>
    <s v="4 - SERVICIOS SOCIALES"/>
    <s v="4.4 - Educación"/>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1 - MOBILIARIO Y EQUIPO"/>
    <s v="N"/>
    <s v="00 - N/A"/>
    <s v="10 - FONDO GENERAL"/>
    <s v="99 - MULTIPROVINCIAL"/>
    <s v="(en blanco)"/>
    <n v="261974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2 - MOBILIARIO Y EQUIPO DE AUDIO, AUDIOVISUAL, RECREATIVO Y EDUCACIONAL"/>
    <s v="N"/>
    <s v="00 - N/A"/>
    <s v="10 - FONDO GENERAL"/>
    <s v="99 - MULTIPROVINCIAL"/>
    <s v="(en blanco)"/>
    <n v="199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3 - EQUIPO E INSTRUMENTAL, CIENTÍFICO Y LABORATORIO"/>
    <s v="N"/>
    <s v="00 - N/A"/>
    <s v="10 - FONDO GENERAL"/>
    <s v="99 - MULTIPROVINCIAL"/>
    <s v="(en blanco)"/>
    <n v="7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4 - VEHÍCULOS Y EQUIPO DE TRANSPORTE, TRACCIÓN Y ELEVACIÓN"/>
    <s v="N"/>
    <s v="00 - N/A"/>
    <s v="10 - FONDO GENERAL"/>
    <s v="99 - MULTIPROVINCIAL"/>
    <s v="(en blanco)"/>
    <n v="56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5 - MAQUINARIA, OTROS EQUIPOS Y HERRAMIENTAS"/>
    <s v="N"/>
    <s v="00 - N/A"/>
    <s v="10 - FONDO GENERAL"/>
    <s v="99 - MULTIPROVINCIAL"/>
    <s v="(en blanco)"/>
    <n v="593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6 - EQUIPOS DE DEFENSA Y SEGURIDAD"/>
    <s v="N"/>
    <s v="00 - N/A"/>
    <s v="10 - FONDO GENERAL"/>
    <s v="99 - MULTIPROVINCIAL"/>
    <s v="(en blanco)"/>
    <n v="165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7 - ACTIVOS BIOLÓGICOS"/>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8 - BIENES INTANGIBLES"/>
    <s v="N"/>
    <s v="00 - N/A"/>
    <s v="10 - FONDO GENERAL"/>
    <s v="99 - MULTIPROVINCIAL"/>
    <s v="(en blanco)"/>
    <n v="267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7 - OBRAS"/>
    <s v="2.7.1 - OBRAS EN EDIFICACIONES"/>
    <s v="N"/>
    <s v="00 - N/A"/>
    <s v="10 - FONDO GENERAL"/>
    <s v="99 - MULTIPROVINCIAL"/>
    <s v="(en blanco)"/>
    <n v="150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1 - MOBILIARIO Y EQUIPO"/>
    <s v="S"/>
    <s v="00 - N/A"/>
    <s v="60 - CREDITO EXTERNO"/>
    <s v="99 - MULTIPROVINCIAL"/>
    <s v="(en blanco)"/>
    <n v="4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99 - MULTIPROVINCIAL"/>
    <s v="(en blanco)"/>
    <n v="85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99 - MULTIPROVINCIAL"/>
    <s v="(en blanco)"/>
    <n v="1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99 - MULTIPROVINCIAL"/>
    <s v="(en blanco)"/>
    <n v="2763380"/>
    <n v="0"/>
  </r>
  <r>
    <s v="2026"/>
    <x v="0"/>
    <x v="0"/>
    <x v="1"/>
    <x v="7"/>
    <s v="2 - Poder Ejecutivo"/>
    <s v="0201 - PRESIDENCIA DE LA REPÚBLICA"/>
    <s v="0017 - DIRECCIÓN DE DESARROLLO SOCIAL SUPÉRATE"/>
    <s v="4 - SERVICIOS SOCIALES"/>
    <s v="4.5 - Protección social"/>
    <s v="4.5.99 - Planificación, gestión y supervisión de la protección social"/>
    <s v="2.7 - OBRAS"/>
    <s v="2.7.1 - OBRAS EN EDIFICACIONES"/>
    <s v="S"/>
    <s v="00 - N/A"/>
    <s v="60 - CREDITO EXTERNO"/>
    <s v="99 - MULTIPROVINCIAL"/>
    <s v="(en blanco)"/>
    <n v="158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99 - MULTIPROVINCIAL"/>
    <s v="(en blanco)"/>
    <n v="2631103"/>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en blanco)"/>
    <n v="7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99 - MULTIPROVINCIAL"/>
    <s v="(en blanco)"/>
    <n v="10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en blanco)"/>
    <n v="35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0"/>
    <n v="1970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10 - FONDO GENERAL"/>
    <s v="99 - MULTIPROVINCIAL"/>
    <s v="(en blanco)"/>
    <n v="717840244"/>
    <n v="30033994.649999999"/>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20 - FONDOS CON DESTINO ESPECÍFICO"/>
    <s v="99 - MULTIPROVINCIAL"/>
    <s v="(en blanco)"/>
    <n v="32640019"/>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50 - CRÉDITO INTERNO"/>
    <s v="99 - MULTIPROVINCIAL"/>
    <s v="(en blanco)"/>
    <n v="0"/>
    <n v="38094247.909999996"/>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50 - CRÉDITO INTERN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10 - FONDO GENERAL"/>
    <s v="99 - MULTIPROVINCIAL"/>
    <s v="(en blanco)"/>
    <n v="0"/>
    <n v="2705103.25"/>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50 - CRÉDITO INTERNO"/>
    <s v="99 - MULTIPROVINCIAL"/>
    <s v="(en blanco)"/>
    <n v="0"/>
    <n v="3199994.8"/>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6 - EQUIPOS DE DEFENSA Y SEGURIDAD"/>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10 - FONDO GENERAL"/>
    <s v="99 - MULTIPROVINCIAL"/>
    <s v="(en blanco)"/>
    <n v="4000000"/>
    <n v="4219684.38"/>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20 - FONDOS CON DESTINO ESPECÍFICO"/>
    <s v="99 - MULTIPROVINCIAL"/>
    <s v="(en blanco)"/>
    <n v="36546535"/>
    <n v="0"/>
  </r>
  <r>
    <s v="2026"/>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en blanco)"/>
    <n v="275000"/>
    <n v="8596.09"/>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7830000"/>
    <n v="155466"/>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4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600000"/>
    <n v="38178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0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62473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84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9000"/>
    <n v="81657.179999999993"/>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6500"/>
    <n v="3835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0548700"/>
    <n v="85308.1"/>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6645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24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28380"/>
    <n v="1717194.6"/>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7258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86305"/>
    <n v="2576371.06"/>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77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
    <n v="250000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131500"/>
    <n v="75756"/>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74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323500"/>
    <n v="44405.760000000002"/>
  </r>
  <r>
    <s v="2026"/>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en blanco)"/>
    <n v="13583481"/>
    <n v="1616079.83"/>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n v="14617"/>
    <n v="931008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4 - CONSTRUCCIÓN DE ESTACIÒN DE TRANSFERENCIA DE RESIDUOS SOLIDOS EN EL MUNICIPIO DE MAO, PROVINCIA VALVERDE."/>
    <s v="10 - FONDO GENERAL"/>
    <s v="99 - MULTIPROVINCIAL"/>
    <n v="17099"/>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5 - CONSTRUCCIÓN DE ESTACIÒN DE TRANSFERENCIA DE RESIDUOS SÒLIDOS PARA LOS DISTRITOS MUNICIPALES HATO DEL YAQUE Y LA CANELA ,PROVINCIA SANTIAGO"/>
    <s v="10 - FONDO GENERAL"/>
    <s v="25 - SANTIAGO"/>
    <n v="17128"/>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6 - CONSTRUCCIÓN  DE ESTACIÓN DE TRANSFERENCIA DE RESIDUOS SÓLIDOS EN EL MUNICIPIO DE GUAYUBIN, PROVINCIA MONTE CRISTI"/>
    <s v="10 - FONDO GENERAL"/>
    <s v="15 - MONTE CRISTI"/>
    <n v="17163"/>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3555194"/>
    <n v="11182552.99"/>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5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26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7200000"/>
    <n v="10348973.779999999"/>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00000"/>
    <n v="4854501.7"/>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en blanco)"/>
    <n v="10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2 - AZUA"/>
    <s v="(en blanco)"/>
    <n v="2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4 - BARAHO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5 - DAJABON"/>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7 - ELIAS PI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9 - ESPAILLAT"/>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0 - INDEPENDEN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1 - LA ALTAGRA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4 - MARIA TRINIDAD SANCH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8 - PUERTO PLAT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1 - SAN CRISTOBAL"/>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2 - SAN JUAN"/>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5 - SANTIAGO"/>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6 - SANTIAGO RODRIGU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9 - MONTE PLAT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0 - HATO MAYOR"/>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2 - SANTO DOMINGO"/>
    <s v="(en blanco)"/>
    <n v="5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en blanco)"/>
    <n v="51463666"/>
    <n v="2623653.4899999998"/>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02 - AZU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077430"/>
    <n v="167287.67000000001"/>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3951779"/>
    <n v="52569"/>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06185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99 - MULTIPROVINCIAL"/>
    <s v="(en blanco)"/>
    <n v="2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06 - DUARTE"/>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99 - MULTIPROVINCIAL"/>
    <s v="(en blanco)"/>
    <n v="0"/>
    <n v="0"/>
  </r>
  <r>
    <s v="2026"/>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1 - MOBILIARIO Y EQUIPO"/>
    <s v="N"/>
    <s v="00 - N/A"/>
    <s v="10 - FONDO GENERAL"/>
    <s v="99 - MULTIPROVINCIAL"/>
    <s v="(en blanco)"/>
    <n v="6875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24426"/>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5 - MAQUINARIA, OTROS EQUIPOS Y HERRAMIENTAS"/>
    <s v="N"/>
    <s v="00 - N/A"/>
    <s v="10 - FONDO GENERAL"/>
    <s v="99 - MULTIPROVINCIAL"/>
    <s v="(en blanco)"/>
    <n v="100000"/>
    <n v="0"/>
  </r>
  <r>
    <s v="2026"/>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en blanco)"/>
    <n v="8994955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70057562"/>
    <n v="32567599.6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99 - MULTIPROVINCIAL"/>
    <s v="(en blanco)"/>
    <n v="1720930"/>
    <n v="25912.7999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12108980"/>
    <n v="131599275"/>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9741605"/>
    <n v="9558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en blanco)"/>
    <n v="1427034365"/>
    <n v="164141697.5999999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en blanco)"/>
    <n v="0"/>
    <n v="152020099.1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en blanco)"/>
    <n v="45133688"/>
    <n v="1369501.76"/>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en blanco)"/>
    <n v="1216841"/>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en blanco)"/>
    <n v="10022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en blanco)"/>
    <n v="87432"/>
    <n v="19947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en blanco)"/>
    <n v="12991889"/>
    <n v="19881873.170000002"/>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99 - MULTIPROVINCIAL"/>
    <s v="(en blanco)"/>
    <n v="0"/>
    <n v="16104492.110000001"/>
  </r>
  <r>
    <s v="2026"/>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99 - MULTIPROVINCIAL"/>
    <s v="(en blanco)"/>
    <n v="1350000"/>
    <n v="141600"/>
  </r>
  <r>
    <s v="2026"/>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99 - MULTIPROVINCIAL"/>
    <s v="(en blanco)"/>
    <n v="2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99 - MULTIPROVINCIAL"/>
    <s v="(en blanco)"/>
    <n v="1190000"/>
    <n v="95037.2"/>
  </r>
  <r>
    <s v="2026"/>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99 - MULTIPROVINCIAL"/>
    <s v="(en blanco)"/>
    <n v="6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99 - MULTIPROVINCIAL"/>
    <s v="(en blanco)"/>
    <n v="50000"/>
    <n v="0"/>
  </r>
  <r>
    <s v="2026"/>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1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en blanco)"/>
    <n v="125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180000"/>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en blanco)"/>
    <n v="189053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en blanco)"/>
    <n v="10946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en blanco)"/>
    <n v="214987"/>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en blanco)"/>
    <n v="279500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684000"/>
    <n v="42837.09"/>
  </r>
  <r>
    <s v="2026"/>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en blanco)"/>
    <n v="3000000"/>
    <n v="1287916"/>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en blanco)"/>
    <n v="1500100"/>
    <n v="694848.9"/>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en blanco)"/>
    <n v="1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10055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725000"/>
    <n v="172084.80000000002"/>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445813"/>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32 - SANTO DOMINGO"/>
    <s v="(en blanco)"/>
    <n v="310000"/>
    <n v="10218.799999999999"/>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105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335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300000"/>
    <n v="109975.56"/>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99 - MULTIPROVINCIAL"/>
    <s v="(en blanco)"/>
    <n v="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en blanco)"/>
    <n v="30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99 - MULTIPROVINCIAL"/>
    <s v="(en blanco)"/>
    <n v="0"/>
    <n v="0"/>
  </r>
  <r>
    <s v="2026"/>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32 - SANTO DOMINGO"/>
    <s v="(en blanco)"/>
    <n v="6000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en blanco)"/>
    <n v="0"/>
    <n v="2508904.2000000002"/>
  </r>
  <r>
    <s v="2026"/>
    <x v="0"/>
    <x v="0"/>
    <x v="1"/>
    <x v="7"/>
    <s v="2 - Poder Ejecutivo"/>
    <s v="0202 - MINISTERIO DE  INTERIOR Y POLICÍA"/>
    <s v="0008 - HOSPITAL GENERAL DOCENTE DE LA POLICIA NACIONAL"/>
    <s v="4 - SERVICIOS SOCIALES"/>
    <s v="4.2 - Salud"/>
    <s v="4.2.02 - Servicios hospitalarios"/>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en blanco)"/>
    <n v="0"/>
    <n v="296279.73"/>
  </r>
  <r>
    <s v="2026"/>
    <x v="0"/>
    <x v="0"/>
    <x v="1"/>
    <x v="7"/>
    <s v="2 - Poder Ejecutivo"/>
    <s v="0202 - MINISTERIO DE  INTERIOR Y POLICÍA"/>
    <s v="0008 - HOSPITAL GENERAL DOCENTE DE LA POLICIA NACIONAL"/>
    <s v="4 - SERVICIOS SOCIALES"/>
    <s v="4.2 - Salud"/>
    <s v="4.2.02 - Servicios hospitalarios"/>
    <s v="2.6 - BIENES MUEBLES, INMUEBLES E INTANGIBLES"/>
    <s v="2.6.4 - VEHÍCULOS Y EQUIPO DE TRANSPORTE, TRACCIÓN Y ELEVACIÓN"/>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6 - EQUIPOS DE DEFENSA Y SEGURIDAD"/>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0"/>
  </r>
  <r>
    <s v="2026"/>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9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32 - SANTO DOMINGO"/>
    <s v="(en blanco)"/>
    <n v="750000"/>
    <n v="12036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4 - VEHÍCULOS Y EQUIPO DE TRANSPORTE, TRACCIÓN Y ELEVACIÓN"/>
    <s v="N"/>
    <s v="00 - N/A"/>
    <s v="10 - FONDO GENERAL"/>
    <s v="32 - SANTO DOMINGO"/>
    <s v="(en blanco)"/>
    <n v="200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5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32 - SANTO DOMINGO"/>
    <s v="(en blanco)"/>
    <n v="22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3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83545"/>
    <n v="47608.58"/>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10000"/>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en blanco)"/>
    <n v="27351956"/>
    <n v="2300177.6600000006"/>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en blanco)"/>
    <n v="1156618"/>
    <n v="0"/>
  </r>
  <r>
    <s v="2026"/>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1500000"/>
    <n v="2232805.44"/>
  </r>
  <r>
    <s v="2026"/>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1000000"/>
    <n v="524569"/>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0"/>
    <n v="127440"/>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en blanco)"/>
    <n v="5885000"/>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en blanco)"/>
    <n v="22732773"/>
    <n v="4148027.9899999998"/>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250000"/>
    <n v="0"/>
  </r>
  <r>
    <s v="2026"/>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en blanco)"/>
    <n v="4500000"/>
    <n v="999851.76"/>
  </r>
  <r>
    <s v="2026"/>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s v="09 - ESPAILLAT"/>
    <n v="17030"/>
    <n v="64305821"/>
    <n v="0"/>
  </r>
  <r>
    <s v="2026"/>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s v="04 - BARAHONA"/>
    <n v="17036"/>
    <n v="70729961"/>
    <n v="0"/>
  </r>
  <r>
    <s v="2026"/>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99 - MULTIPROVINCIAL"/>
    <s v="(en blanco)"/>
    <n v="8000000"/>
    <n v="0"/>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en blanco)"/>
    <n v="10833448"/>
    <n v="8653105.1999999993"/>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99 - MULTIPROVINCIAL"/>
    <s v="(en blanco)"/>
    <n v="0"/>
    <n v="0"/>
  </r>
  <r>
    <s v="2026"/>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380702"/>
    <n v="19116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20001"/>
    <n v="0"/>
  </r>
  <r>
    <s v="2026"/>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45603573"/>
    <n v="35100100"/>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en blanco)"/>
    <n v="4817883"/>
    <n v="466336"/>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0"/>
    <n v="64369"/>
  </r>
  <r>
    <s v="2026"/>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en blanco)"/>
    <n v="5000000"/>
    <n v="0"/>
  </r>
  <r>
    <s v="2026"/>
    <x v="0"/>
    <x v="0"/>
    <x v="1"/>
    <x v="7"/>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en blanco)"/>
    <n v="276091657"/>
    <n v="0"/>
  </r>
  <r>
    <s v="2026"/>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s v="05 - DAJABON"/>
    <n v="16742"/>
    <n v="20487441"/>
    <n v="19668426.199999999"/>
  </r>
  <r>
    <s v="2026"/>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s v="32 - SANTO DOMINGO"/>
    <n v="16751"/>
    <n v="101194357"/>
    <n v="36208137.039999999"/>
  </r>
  <r>
    <s v="2026"/>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s v="18 - PUERTO PLATA"/>
    <n v="16762"/>
    <n v="123562218"/>
    <n v="27763009.890000001"/>
  </r>
  <r>
    <s v="2026"/>
    <x v="0"/>
    <x v="0"/>
    <x v="1"/>
    <x v="7"/>
    <s v="2 - Poder Ejecutivo"/>
    <s v="0203 - MINISTERIO DE DEFENSA"/>
    <s v="0001 - EJERCITO DE LA REPUBLICA DOMINICANA"/>
    <s v="1 - SERVICIOS  GENERALES"/>
    <s v="1.3 - Defensa nacional"/>
    <s v="1.3.01 - Defensa militar"/>
    <s v="2.7 - OBRAS"/>
    <s v="2.7.1 - OBRAS EN EDIFICACIONES"/>
    <s v="S"/>
    <s v="11 - REMODELACIÓN PUESTO MILITAR 204 ERD, MUNICIPIO DE HONDO VALLE, PROVINCIA ELÍAS PIÑA"/>
    <s v="10 - FONDO GENERAL"/>
    <s v="07 - ELIAS PINA"/>
    <n v="17132"/>
    <n v="0"/>
    <n v="1671365.7100000002"/>
  </r>
  <r>
    <s v="2026"/>
    <x v="0"/>
    <x v="0"/>
    <x v="1"/>
    <x v="7"/>
    <s v="2 - Poder Ejecutivo"/>
    <s v="0203 - MINISTERIO DE DEFENSA"/>
    <s v="0001 - EJERCITO DE LA REPUBLICA DOMINICANA"/>
    <s v="1 - SERVICIOS  GENERALES"/>
    <s v="1.3 - Defensa nacional"/>
    <s v="1.3.01 - Defensa militar"/>
    <s v="2.7 - OBRAS"/>
    <s v="2.7.1 - OBRAS EN EDIFICACIONES"/>
    <s v="S"/>
    <s v="27 - REMODELACIÓN PUESTO DE CHEQUEO MILITAR LA PEÑITA ERD, DISTRITO MUNICIPAL CAPOTILLO, MUNICIPIO LOMA DE CABRERA, PROVINCIA DAJABÓN"/>
    <s v="10 - FONDO GENERAL"/>
    <s v="05 - DAJABON"/>
    <n v="17156"/>
    <n v="0"/>
    <n v="417647.69"/>
  </r>
  <r>
    <s v="2026"/>
    <x v="0"/>
    <x v="0"/>
    <x v="1"/>
    <x v="7"/>
    <s v="2 - Poder Ejecutivo"/>
    <s v="0203 - MINISTERIO DE DEFENSA"/>
    <s v="0001 - EJERCITO DE LA REPUBLICA DOMINICANA"/>
    <s v="1 - SERVICIOS  GENERALES"/>
    <s v="1.3 - Defensa nacional"/>
    <s v="1.3.01 - Defensa militar"/>
    <s v="2.7 - OBRAS"/>
    <s v="2.7.1 - OBRAS EN EDIFICACIONES"/>
    <s v="S"/>
    <s v="14 - CONSTRUCCIÓN DESTACAMENTO MILITAR VICENTILLO ERD, DISTRITO MUNICIPAL SAN FRANCISCO - VICENTILLO, MUNICIPIO EL SEIBO"/>
    <s v="10 - FONDO GENERAL"/>
    <s v="08 - EL SEIBO"/>
    <n v="17135"/>
    <n v="0"/>
    <n v="879841.59"/>
  </r>
  <r>
    <s v="2026"/>
    <x v="0"/>
    <x v="0"/>
    <x v="1"/>
    <x v="7"/>
    <s v="2 - Poder Ejecutivo"/>
    <s v="0203 - MINISTERIO DE DEFENSA"/>
    <s v="0001 - EJERCITO DE LA REPUBLICA DOMINICANA"/>
    <s v="1 - SERVICIOS  GENERALES"/>
    <s v="1.3 - Defensa nacional"/>
    <s v="1.3.01 - Defensa militar"/>
    <s v="2.7 - OBRAS"/>
    <s v="2.7.1 - OBRAS EN EDIFICACIONES"/>
    <s v="S"/>
    <s v="26 - REMODELACIÓN DESTACAMENTO MILITAR HATILLO PALMA, DISTRITO MUNICIPAL HATILLO PALMA, MUNICIPIO GUAYUBÍN, PROVINCIA MONTE CRISTI"/>
    <s v="10 - FONDO GENERAL"/>
    <s v="15 - MONTE CRISTI"/>
    <n v="17155"/>
    <n v="0"/>
    <n v="396186.25"/>
  </r>
  <r>
    <s v="2026"/>
    <x v="0"/>
    <x v="0"/>
    <x v="1"/>
    <x v="7"/>
    <s v="2 - Poder Ejecutivo"/>
    <s v="0203 - MINISTERIO DE DEFENSA"/>
    <s v="0001 - EJERCITO DE LA REPUBLICA DOMINICANA"/>
    <s v="1 - SERVICIOS  GENERALES"/>
    <s v="1.3 - Defensa nacional"/>
    <s v="1.3.01 - Defensa militar"/>
    <s v="2.7 - OBRAS"/>
    <s v="2.7.1 - OBRAS EN EDIFICACIONES"/>
    <s v="S"/>
    <s v="29 - CONSTRUCCIÓN PUESTO MILITAR LA FLORIDA, MUNICIPIO DUVERGÉ, PROVINCIA INDEPENDENCIA"/>
    <s v="10 - FONDO GENERAL"/>
    <s v="10 - INDEPENDENCIA"/>
    <n v="17158"/>
    <n v="0"/>
    <n v="2131800.9899999998"/>
  </r>
  <r>
    <s v="2026"/>
    <x v="0"/>
    <x v="0"/>
    <x v="1"/>
    <x v="7"/>
    <s v="2 - Poder Ejecutivo"/>
    <s v="0203 - MINISTERIO DE DEFENSA"/>
    <s v="0001 - EJERCITO DE LA REPUBLICA DOMINICANA"/>
    <s v="1 - SERVICIOS  GENERALES"/>
    <s v="1.3 - Defensa nacional"/>
    <s v="1.3.01 - Defensa militar"/>
    <s v="2.7 - OBRAS"/>
    <s v="2.7.1 - OBRAS EN EDIFICACIONES"/>
    <s v="S"/>
    <s v="13 - REMODELACIÓN DESTACAMENTO MILITAR DE ARROYO FRÍO ERD, MUNICIPIO MOCA, PROVINCIA ESPAILLAT"/>
    <s v="10 - FONDO GENERAL"/>
    <s v="09 - ESPAILLAT"/>
    <n v="17134"/>
    <n v="0"/>
    <n v="536010.93999999994"/>
  </r>
  <r>
    <s v="2026"/>
    <x v="0"/>
    <x v="0"/>
    <x v="1"/>
    <x v="7"/>
    <s v="2 - Poder Ejecutivo"/>
    <s v="0203 - MINISTERIO DE DEFENSA"/>
    <s v="0001 - EJERCITO DE LA REPUBLICA DOMINICANA"/>
    <s v="1 - SERVICIOS  GENERALES"/>
    <s v="1.3 - Defensa nacional"/>
    <s v="1.3.01 - Defensa militar"/>
    <s v="2.7 - OBRAS"/>
    <s v="2.7.1 - OBRAS EN EDIFICACIONES"/>
    <s v="S"/>
    <s v="19 - REMODELACIÓN DESTACAMENTO MILITAR MASACRE, ERD, MUNICIPIO PEPILLO SALCEDO, PROVINCIA MONTECRISTI"/>
    <s v="10 - FONDO GENERAL"/>
    <s v="15 - MONTE CRISTI"/>
    <n v="17140"/>
    <n v="0"/>
    <n v="380038.58"/>
  </r>
  <r>
    <s v="2026"/>
    <x v="0"/>
    <x v="0"/>
    <x v="1"/>
    <x v="7"/>
    <s v="2 - Poder Ejecutivo"/>
    <s v="0203 - MINISTERIO DE DEFENSA"/>
    <s v="0001 - EJERCITO DE LA REPUBLICA DOMINICANA"/>
    <s v="1 - SERVICIOS  GENERALES"/>
    <s v="1.3 - Defensa nacional"/>
    <s v="1.3.01 - Defensa militar"/>
    <s v="2.7 - OBRAS"/>
    <s v="2.7.1 - OBRAS EN EDIFICACIONES"/>
    <s v="S"/>
    <s v="10 - REMODELACIÓN PUESTO MILITAR EL CERCADO ERD, MUNICIPIO EL CERCADO, PROVINCIA SAN JUAN"/>
    <s v="10 - FONDO GENERAL"/>
    <s v="22 - SAN JUAN"/>
    <n v="17131"/>
    <n v="0"/>
    <n v="2035273.18"/>
  </r>
  <r>
    <s v="2026"/>
    <x v="0"/>
    <x v="0"/>
    <x v="1"/>
    <x v="7"/>
    <s v="2 - Poder Ejecutivo"/>
    <s v="0203 - MINISTERIO DE DEFENSA"/>
    <s v="0001 - EJERCITO DE LA REPUBLICA DOMINICANA"/>
    <s v="1 - SERVICIOS  GENERALES"/>
    <s v="1.3 - Defensa nacional"/>
    <s v="1.3.01 - Defensa militar"/>
    <s v="2.7 - OBRAS"/>
    <s v="2.7.1 - OBRAS EN EDIFICACIONES"/>
    <s v="S"/>
    <s v="15 - REMODELACIÓN DESTACAMENTO MILITAR PUERTO ESCONDIDO, ERD, D.M. DE PUERTO ESCONDIDO, PROVINCIA INDEPENDENCIA"/>
    <s v="10 - FONDO GENERAL"/>
    <s v="10 - INDEPENDENCIA"/>
    <n v="17136"/>
    <n v="0"/>
    <n v="996873.49"/>
  </r>
  <r>
    <s v="2026"/>
    <x v="0"/>
    <x v="0"/>
    <x v="1"/>
    <x v="7"/>
    <s v="2 - Poder Ejecutivo"/>
    <s v="0203 - MINISTERIO DE DEFENSA"/>
    <s v="0001 - EJERCITO DE LA REPUBLICA DOMINICANA"/>
    <s v="1 - SERVICIOS  GENERALES"/>
    <s v="1.3 - Defensa nacional"/>
    <s v="1.3.01 - Defensa militar"/>
    <s v="2.7 - OBRAS"/>
    <s v="2.7.1 - OBRAS EN EDIFICACIONES"/>
    <s v="S"/>
    <s v="09 - REMODELACIÓN DESTACAMENTO MILITAR CAÑADA MIGUEL ERD, MUNICIPIO HONDO VALLE, PROVINCIA ELÍAS PIÑA"/>
    <s v="10 - FONDO GENERAL"/>
    <s v="07 - ELIAS PINA"/>
    <n v="17130"/>
    <n v="0"/>
    <n v="2179574.4500000002"/>
  </r>
  <r>
    <s v="2026"/>
    <x v="0"/>
    <x v="0"/>
    <x v="1"/>
    <x v="7"/>
    <s v="2 - Poder Ejecutivo"/>
    <s v="0203 - MINISTERIO DE DEFENSA"/>
    <s v="0001 - EJERCITO DE LA REPUBLICA DOMINICANA"/>
    <s v="1 - SERVICIOS  GENERALES"/>
    <s v="1.3 - Defensa nacional"/>
    <s v="1.3.01 - Defensa militar"/>
    <s v="2.7 - OBRAS"/>
    <s v="2.7.1 - OBRAS EN EDIFICACIONES"/>
    <s v="S"/>
    <s v="25 - REMODELACIÓN DESTACAMENTO MILITAR EL GUAYABAL ERD, MUNICIPIO BÁNICA, PROVINCIA ELÍAS PIÑA"/>
    <s v="10 - FONDO GENERAL"/>
    <s v="07 - ELIAS PINA"/>
    <n v="17147"/>
    <n v="0"/>
    <n v="2174825.85"/>
  </r>
  <r>
    <s v="2026"/>
    <x v="0"/>
    <x v="0"/>
    <x v="1"/>
    <x v="7"/>
    <s v="2 - Poder Ejecutivo"/>
    <s v="0203 - MINISTERIO DE DEFENSA"/>
    <s v="0001 - EJERCITO DE LA REPUBLICA DOMINICANA"/>
    <s v="1 - SERVICIOS  GENERALES"/>
    <s v="1.3 - Defensa nacional"/>
    <s v="1.3.01 - Defensa militar"/>
    <s v="2.7 - OBRAS"/>
    <s v="2.7.1 - OBRAS EN EDIFICACIONES"/>
    <s v="S"/>
    <s v="22 - CONSTRUCCIÓN DESTACAMENTO MILITAR LA BARRANQUITA, ERD, MUNICIPIO SANTIAGO, PROVINCIA SANTIAGO"/>
    <s v="10 - FONDO GENERAL"/>
    <s v="25 - SANTIAGO"/>
    <n v="17143"/>
    <n v="0"/>
    <n v="1139157.08"/>
  </r>
  <r>
    <s v="2026"/>
    <x v="0"/>
    <x v="0"/>
    <x v="1"/>
    <x v="7"/>
    <s v="2 - Poder Ejecutivo"/>
    <s v="0203 - MINISTERIO DE DEFENSA"/>
    <s v="0001 - EJERCITO DE LA REPUBLICA DOMINICANA"/>
    <s v="1 - SERVICIOS  GENERALES"/>
    <s v="1.3 - Defensa nacional"/>
    <s v="1.3.01 - Defensa militar"/>
    <s v="2.7 - OBRAS"/>
    <s v="2.7.1 - OBRAS EN EDIFICACIONES"/>
    <s v="S"/>
    <s v="08 - REMODELACIÓN DESTACAMENTO MILITAR DE MANGA, ERD, MUNICIPIO GUAYUBÍN, PROVINCIA MONTECRISTI"/>
    <s v="10 - FONDO GENERAL"/>
    <s v="15 - MONTE CRISTI"/>
    <n v="17074"/>
    <n v="0"/>
    <n v="422028.91"/>
  </r>
  <r>
    <s v="2026"/>
    <x v="0"/>
    <x v="0"/>
    <x v="1"/>
    <x v="7"/>
    <s v="2 - Poder Ejecutivo"/>
    <s v="0203 - MINISTERIO DE DEFENSA"/>
    <s v="0001 - EJERCITO DE LA REPUBLICA DOMINICANA"/>
    <s v="1 - SERVICIOS  GENERALES"/>
    <s v="1.3 - Defensa nacional"/>
    <s v="1.3.01 - Defensa militar"/>
    <s v="2.7 - OBRAS"/>
    <s v="2.7.1 - OBRAS EN EDIFICACIONES"/>
    <s v="S"/>
    <s v="17 - REMODELACIÓN DESTACAMENTO MILITAR VILLA BISONO, ERD, MUNICIPIO BISONO,PROVINCIA SANTIAGO"/>
    <s v="10 - FONDO GENERAL"/>
    <s v="25 - SANTIAGO"/>
    <n v="17138"/>
    <n v="0"/>
    <n v="865434.45"/>
  </r>
  <r>
    <s v="2026"/>
    <x v="0"/>
    <x v="0"/>
    <x v="1"/>
    <x v="7"/>
    <s v="2 - Poder Ejecutivo"/>
    <s v="0203 - MINISTERIO DE DEFENSA"/>
    <s v="0001 - EJERCITO DE LA REPUBLICA DOMINICANA"/>
    <s v="1 - SERVICIOS  GENERALES"/>
    <s v="1.3 - Defensa nacional"/>
    <s v="1.3.01 - Defensa militar"/>
    <s v="2.7 - OBRAS"/>
    <s v="2.7.1 - OBRAS EN EDIFICACIONES"/>
    <s v="S"/>
    <s v="20 - REMODELACIÓN DESTACAMENTO MILITAR SANTIAGO DE LA CRUZ, MUNICIPIO LOMA DE CABRERA, PROVINCIA DAJABÓN"/>
    <s v="10 - FONDO GENERAL"/>
    <s v="05 - DAJABON"/>
    <n v="17141"/>
    <n v="0"/>
    <n v="372215.67"/>
  </r>
  <r>
    <s v="2026"/>
    <x v="0"/>
    <x v="0"/>
    <x v="1"/>
    <x v="7"/>
    <s v="2 - Poder Ejecutivo"/>
    <s v="0203 - MINISTERIO DE DEFENSA"/>
    <s v="0001 - EJERCITO DE LA REPUBLICA DOMINICANA"/>
    <s v="1 - SERVICIOS  GENERALES"/>
    <s v="1.3 - Defensa nacional"/>
    <s v="1.3.01 - Defensa militar"/>
    <s v="2.7 - OBRAS"/>
    <s v="2.7.1 - OBRAS EN EDIFICACIONES"/>
    <s v="S"/>
    <s v="21 - REMODELACIÓN PUESTO MILITAR EL CORTE, ERD, MUNICIPIO PEDRO SANTANA, PROVINCIA ELIAS PIÑA"/>
    <s v="10 - FONDO GENERAL"/>
    <s v="07 - ELIAS PINA"/>
    <n v="17142"/>
    <n v="0"/>
    <n v="543107.55000000005"/>
  </r>
  <r>
    <s v="2026"/>
    <x v="0"/>
    <x v="0"/>
    <x v="1"/>
    <x v="7"/>
    <s v="2 - Poder Ejecutivo"/>
    <s v="0203 - MINISTERIO DE DEFENSA"/>
    <s v="0001 - EJERCITO DE LA REPUBLICA DOMINICANA"/>
    <s v="1 - SERVICIOS  GENERALES"/>
    <s v="1.3 - Defensa nacional"/>
    <s v="1.3.01 - Defensa militar"/>
    <s v="2.7 - OBRAS"/>
    <s v="2.7.1 - OBRAS EN EDIFICACIONES"/>
    <s v="S"/>
    <s v="23 - REMODELACIÓN PUESTO MILITAR GUAROA ERD, MUNICIPIO DE BÁNICA, PROVINCIA ELÍAS PIÑA"/>
    <s v="10 - FONDO GENERAL"/>
    <s v="07 - ELIAS PINA"/>
    <n v="17144"/>
    <n v="0"/>
    <n v="2159858.9699999997"/>
  </r>
  <r>
    <s v="2026"/>
    <x v="0"/>
    <x v="0"/>
    <x v="1"/>
    <x v="7"/>
    <s v="2 - Poder Ejecutivo"/>
    <s v="0203 - MINISTERIO DE DEFENSA"/>
    <s v="0001 - EJERCITO DE LA REPUBLICA DOMINICANA"/>
    <s v="1 - SERVICIOS  GENERALES"/>
    <s v="1.3 - Defensa nacional"/>
    <s v="1.3.01 - Defensa militar"/>
    <s v="2.7 - OBRAS"/>
    <s v="2.7.1 - OBRAS EN EDIFICACIONES"/>
    <s v="S"/>
    <s v="07 - REMODELACIÓN INFRAESTRUCTURAS DEL CUARTEL GENERAL DEL 11ER. BATALLÓN DE INFANTERÍA ERD, MUNICIPIO LAS MATAS DE FARFÁN, PROVINCIA SAN JUAN"/>
    <s v="10 - FONDO GENERAL"/>
    <s v="22 - SAN JUAN"/>
    <n v="17062"/>
    <n v="0"/>
    <n v="6642345.75"/>
  </r>
  <r>
    <s v="2026"/>
    <x v="0"/>
    <x v="0"/>
    <x v="1"/>
    <x v="7"/>
    <s v="2 - Poder Ejecutivo"/>
    <s v="0203 - MINISTERIO DE DEFENSA"/>
    <s v="0001 - EJERCITO DE LA REPUBLICA DOMINICANA"/>
    <s v="1 - SERVICIOS  GENERALES"/>
    <s v="1.3 - Defensa nacional"/>
    <s v="1.3.01 - Defensa militar"/>
    <s v="2.7 - OBRAS"/>
    <s v="2.7.1 - OBRAS EN EDIFICACIONES"/>
    <s v="S"/>
    <s v="16 - REMODELACIÓN DESTACAMENTO MILITAR LA VIGIA, ERD, MUNICIPIO LOMA DE CABRERA, PROVINCIA DAJABON"/>
    <s v="10 - FONDO GENERAL"/>
    <s v="05 - DAJABON"/>
    <n v="17137"/>
    <n v="0"/>
    <n v="502187.76"/>
  </r>
  <r>
    <s v="2026"/>
    <x v="0"/>
    <x v="0"/>
    <x v="1"/>
    <x v="7"/>
    <s v="2 - Poder Ejecutivo"/>
    <s v="0203 - MINISTERIO DE DEFENSA"/>
    <s v="0001 - EJERCITO DE LA REPUBLICA DOMINICANA"/>
    <s v="1 - SERVICIOS  GENERALES"/>
    <s v="1.3 - Defensa nacional"/>
    <s v="1.3.01 - Defensa militar"/>
    <s v="2.7 - OBRAS"/>
    <s v="2.7.1 - OBRAS EN EDIFICACIONES"/>
    <s v="S"/>
    <s v="28 - CONSTRUCCIÓN PUESTO MILITAR LA ALGODONERA DISTRITO MUNICIPAL JUANCHO, PROVINCIA PEDERNALES"/>
    <s v="10 - FONDO GENERAL"/>
    <s v="16 - PEDERNALES"/>
    <n v="17157"/>
    <n v="0"/>
    <n v="3262059.42"/>
  </r>
  <r>
    <s v="2026"/>
    <x v="0"/>
    <x v="0"/>
    <x v="1"/>
    <x v="7"/>
    <s v="2 - Poder Ejecutivo"/>
    <s v="0203 - MINISTERIO DE DEFENSA"/>
    <s v="0001 - EJERCITO DE LA REPUBLICA DOMINICANA"/>
    <s v="1 - SERVICIOS  GENERALES"/>
    <s v="1.3 - Defensa nacional"/>
    <s v="1.3.01 - Defensa militar"/>
    <s v="2.7 - OBRAS"/>
    <s v="2.7.1 - OBRAS EN EDIFICACIONES"/>
    <s v="S"/>
    <s v="18 - REMODELACIÓN PUESTO MILITAR LOS CACAOS, ERD, MUNICIPIO PEDRO SANTANA, PROVINCIA ELIAS PIÑA"/>
    <s v="10 - FONDO GENERAL"/>
    <s v="07 - ELIAS PINA"/>
    <n v="17139"/>
    <n v="0"/>
    <n v="509604.06000000006"/>
  </r>
  <r>
    <s v="2026"/>
    <x v="0"/>
    <x v="0"/>
    <x v="1"/>
    <x v="7"/>
    <s v="2 - Poder Ejecutivo"/>
    <s v="0203 - MINISTERIO DE DEFENSA"/>
    <s v="0001 - EJERCITO DE LA REPUBLICA DOMINICANA"/>
    <s v="1 - SERVICIOS  GENERALES"/>
    <s v="1.3 - Defensa nacional"/>
    <s v="1.3.01 - Defensa militar"/>
    <s v="2.7 - OBRAS"/>
    <s v="2.7.1 - OBRAS EN EDIFICACIONES"/>
    <s v="S"/>
    <s v="12 - REMODELACIÓN DESTACAMENTO MILITAR EL POZO ERD, MUNICIPIO SAN FRANCISCO DE MACORÍS, PROVINCIA DUARTE"/>
    <s v="10 - FONDO GENERAL"/>
    <s v="06 - DUARTE"/>
    <n v="17133"/>
    <n v="0"/>
    <n v="537002.41"/>
  </r>
  <r>
    <s v="2026"/>
    <x v="0"/>
    <x v="0"/>
    <x v="1"/>
    <x v="7"/>
    <s v="2 - Poder Ejecutivo"/>
    <s v="0203 - MINISTERIO DE DEFENSA"/>
    <s v="0001 - EJERCITO DE LA REPUBLICA DOMINICANA"/>
    <s v="1 - SERVICIOS  GENERALES"/>
    <s v="1.3 - Defensa nacional"/>
    <s v="1.3.01 - Defensa militar"/>
    <s v="2.7 - OBRAS"/>
    <s v="2.7.1 - OBRAS EN EDIFICACIONES"/>
    <s v="S"/>
    <s v="24 - REMODELACIÓN DESTACAMENTO MILITAR BÁNICA ERD, MUNICIPIO DE BÁNICA, PROVINCIA ELÍAS PIÑA"/>
    <s v="10 - FONDO GENERAL"/>
    <s v="07 - ELIAS PINA"/>
    <n v="17145"/>
    <n v="0"/>
    <n v="3415044.81"/>
  </r>
  <r>
    <s v="2026"/>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s v="32 - SANTO DOMINGO"/>
    <n v="17001"/>
    <n v="0"/>
    <n v="8507029.8399999999"/>
  </r>
  <r>
    <s v="2026"/>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s v="32 - SANTO DOMINGO"/>
    <n v="16741"/>
    <n v="0"/>
    <n v="8746855.0700000003"/>
  </r>
  <r>
    <s v="2026"/>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11471133.43"/>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en blanco)"/>
    <n v="7500000"/>
    <n v="178711"/>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0"/>
    <n v="199227.78"/>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en blanco)"/>
    <n v="5984781"/>
    <n v="117056"/>
  </r>
  <r>
    <s v="2026"/>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en blanco)"/>
    <n v="2000000"/>
    <n v="275600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en blanco)"/>
    <n v="17778274"/>
    <n v="7595263.7699999996"/>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99 - MULTIPROVINCIAL"/>
    <s v="(en blanco)"/>
    <n v="2500000"/>
    <n v="0"/>
  </r>
  <r>
    <s v="2026"/>
    <x v="0"/>
    <x v="0"/>
    <x v="1"/>
    <x v="7"/>
    <s v="2 - Poder Ejecutivo"/>
    <s v="0203 - MINISTERIO DE DEFENSA"/>
    <s v="0001 - MINISTERIO DE DEFENSA"/>
    <s v="1 - SERVICIOS  GENERALES"/>
    <s v="1.3 - Defensa nacional"/>
    <s v="1.3.01 - Defensa militar"/>
    <s v="2.6 - BIENES MUEBLES, INMUEBLES E INTANGIBLES"/>
    <s v="2.6.1 - MOBILIARIO Y EQUIPO"/>
    <s v="S"/>
    <s v="06 - CONSTRUCCIÓN  INSTALACIONES PARA EL CUERPO ESPECIALIZADO DE MITIGACIÓN A EMERGENCIAS Y DESASTRES, CEMED - CENTRO DE MITIGACION HIGUAMO-YUMA, PROVINCIA LA ALTAGRACIA"/>
    <s v="10 - FONDO GENERAL"/>
    <s v="11 - LA ALTAGRACIA"/>
    <n v="15490"/>
    <n v="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en blanco)"/>
    <n v="14500000"/>
    <n v="73157.64"/>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en blanco)"/>
    <n v="6500000"/>
    <n v="888941.2"/>
  </r>
  <r>
    <s v="2026"/>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en blanco)"/>
    <n v="8371493"/>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en blanco)"/>
    <n v="28690411"/>
    <n v="158701087.12"/>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99 - MULTIPROVINCIAL"/>
    <s v="(en blanco)"/>
    <n v="16014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5 - CONSTRUCCIÓN INSTALACIONES PARA EL CUERPO ESPECIALIZADO DE MITIGACIÓN A EMERGENCIAS Y DESASTRES, CEMED - CENTRO DE MITIGACION VALDESIA, PROVINCIA PERAVIA"/>
    <s v="10 - FONDO GENERAL"/>
    <s v="17 - PERAVIA"/>
    <n v="15489"/>
    <n v="0"/>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en blanco)"/>
    <n v="366702528"/>
    <n v="543571508"/>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en blanco)"/>
    <n v="6986726"/>
    <n v="2440000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en blanco)"/>
    <n v="1500000"/>
    <n v="0"/>
  </r>
  <r>
    <s v="2026"/>
    <x v="0"/>
    <x v="0"/>
    <x v="1"/>
    <x v="7"/>
    <s v="2 - Poder Ejecutivo"/>
    <s v="0203 - MINISTERIO DE DEFENSA"/>
    <s v="0001 - MINISTERIO DE DEFENSA"/>
    <s v="1 - SERVICIOS  GENERALES"/>
    <s v="1.3 - Defensa nacional"/>
    <s v="1.3.01 - Defensa militar"/>
    <s v="2.7 - OBRAS"/>
    <s v="2.7.1 - OBRAS EN EDIFICACIONES"/>
    <s v="N"/>
    <s v="00 - N/A"/>
    <s v="10 - FONDO GENERAL"/>
    <s v="99 - MULTIPROVINCIAL"/>
    <s v="(en blanco)"/>
    <n v="56842276"/>
    <n v="0"/>
  </r>
  <r>
    <s v="2026"/>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n v="14697"/>
    <n v="1327046003"/>
    <n v="112782962.28"/>
  </r>
  <r>
    <s v="2026"/>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14249169.210000001"/>
  </r>
  <r>
    <s v="2026"/>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17961631.399999999"/>
  </r>
  <r>
    <s v="2026"/>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14864197.66"/>
  </r>
  <r>
    <s v="2026"/>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14874538.27"/>
  </r>
  <r>
    <s v="2026"/>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46616234.579999998"/>
  </r>
  <r>
    <s v="2026"/>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35128187.75"/>
  </r>
  <r>
    <s v="2026"/>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58093337.049999997"/>
  </r>
  <r>
    <s v="2026"/>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s v="21 - SAN CRISTOBAL"/>
    <n v="17037"/>
    <n v="24680990"/>
    <n v="4377927.75"/>
  </r>
  <r>
    <s v="2026"/>
    <x v="0"/>
    <x v="0"/>
    <x v="1"/>
    <x v="7"/>
    <s v="2 - Poder Ejecutivo"/>
    <s v="0203 - MINISTERIO DE DEFENSA"/>
    <s v="0001 - MINISTERIO DE DEFENSA"/>
    <s v="1 - SERVICIOS  GENERALES"/>
    <s v="1.3 - Defensa nacional"/>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s v="1 - SERVICIOS  GENERALES"/>
    <s v="1.3 - Defensa nacional"/>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s v="1 - SERVICIOS  GENERALES"/>
    <s v="1.3 - Defensa nacional"/>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s v="32 - SANTO DOMINGO"/>
    <n v="15485"/>
    <n v="0"/>
    <n v="60907541.539999999"/>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en blanco)"/>
    <n v="600000"/>
    <n v="92432.94"/>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en blanco)"/>
    <n v="4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en blanco)"/>
    <n v="2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32 - SANTO DOMINGO"/>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en blanco)"/>
    <n v="850000"/>
    <n v="585468.33000000007"/>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en blanco)"/>
    <n v="831738"/>
    <n v="186069.19"/>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99 - MULTIPROVINCIAL"/>
    <s v="(en blanco)"/>
    <n v="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20 - FONDOS CON DESTINO ESPECÍFICO"/>
    <s v="99 - MULTIPROVINCIAL"/>
    <s v="(en blanco)"/>
    <n v="300000"/>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en blanco)"/>
    <n v="3055221"/>
    <n v="303460.59999999998"/>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en blanco)"/>
    <n v="4999894"/>
    <n v="0"/>
  </r>
  <r>
    <s v="2026"/>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en blanco)"/>
    <n v="911007"/>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en blanco)"/>
    <n v="684724"/>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en blanco)"/>
    <n v="75000"/>
    <n v="0"/>
  </r>
  <r>
    <s v="2026"/>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en blanco)"/>
    <n v="830000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en blanco)"/>
    <n v="4065620"/>
    <n v="1264043.8500000001"/>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en blanco)"/>
    <n v="253400"/>
    <n v="0"/>
  </r>
  <r>
    <s v="2026"/>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en blanco)"/>
    <n v="116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99 - MULTIPROVINCIAL"/>
    <s v="(en blanco)"/>
    <n v="100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en blanco)"/>
    <n v="10000000"/>
    <n v="4897000"/>
  </r>
  <r>
    <s v="2026"/>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en blanco)"/>
    <n v="642000"/>
    <n v="0"/>
  </r>
  <r>
    <s v="2026"/>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en blanco)"/>
    <n v="265633"/>
    <n v="122720"/>
  </r>
  <r>
    <s v="2026"/>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99 - MULTIPROVINCIAL"/>
    <s v="(en blanco)"/>
    <n v="0"/>
    <n v="0"/>
  </r>
  <r>
    <s v="2026"/>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en blanco)"/>
    <n v="10000000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en blanco)"/>
    <n v="66247360"/>
    <n v="67429.919999999998"/>
  </r>
  <r>
    <s v="2026"/>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en blanco)"/>
    <n v="0"/>
    <n v="179431.98"/>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99 - MULTIPROVINCIAL"/>
    <s v="(en blanco)"/>
    <n v="200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99 - MULTIPROVINCIAL"/>
    <s v="(en blanco)"/>
    <n v="75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20 - FONDOS CON DESTINO ESPECÍFICO"/>
    <s v="99 - MULTIPROVINCIAL"/>
    <s v="(en blanco)"/>
    <n v="2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en blanco)"/>
    <n v="7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en blanco)"/>
    <n v="20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en blanco)"/>
    <n v="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en blanco)"/>
    <n v="450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en blanco)"/>
    <n v="105000"/>
    <n v="98093.4"/>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99 - MULTIPROVINCIAL"/>
    <s v="(en blanco)"/>
    <n v="0"/>
    <n v="14986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en blanco)"/>
    <n v="70000"/>
    <n v="99769"/>
  </r>
  <r>
    <s v="2026"/>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en blanco)"/>
    <n v="858824"/>
    <n v="0"/>
  </r>
  <r>
    <s v="2026"/>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en blanco)"/>
    <n v="180000"/>
    <n v="0"/>
  </r>
  <r>
    <s v="2026"/>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en blanco)"/>
    <n v="7682902"/>
    <n v="0"/>
  </r>
  <r>
    <s v="2026"/>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01 - DISTRITO NACIONAL"/>
    <s v="(en blanco)"/>
    <n v="4100000"/>
    <n v="14101"/>
  </r>
  <r>
    <s v="2026"/>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01 - DISTRITO NACIONAL"/>
    <s v="(en blanco)"/>
    <n v="4800000"/>
    <n v="36290"/>
  </r>
  <r>
    <s v="2026"/>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01 - DISTRITO NACIONAL"/>
    <s v="(en blanco)"/>
    <n v="500000"/>
    <n v="0"/>
  </r>
  <r>
    <s v="2026"/>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01 - DISTRITO NACIONAL"/>
    <s v="(en blanco)"/>
    <n v="6000000"/>
    <n v="0"/>
  </r>
  <r>
    <s v="2026"/>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01 - DISTRITO NACIONAL"/>
    <s v="(en blanco)"/>
    <n v="33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en blanco)"/>
    <n v="1800000"/>
    <n v="4477480.5"/>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99 - MULTIPROVINCIAL"/>
    <s v="(en blanco)"/>
    <n v="317000"/>
    <n v="109240.77"/>
  </r>
  <r>
    <s v="2026"/>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en blanco)"/>
    <n v="456585"/>
    <n v="56994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en blanco)"/>
    <n v="102000000"/>
    <n v="3716497.3200000003"/>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99 - MULTIPROVINCIAL"/>
    <s v="(en blanco)"/>
    <n v="3000000"/>
    <n v="105492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en blanco)"/>
    <n v="1950000"/>
    <n v="15938.02"/>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99 - MULTIPROVINCIAL"/>
    <s v="(en blanco)"/>
    <n v="0"/>
    <n v="122141.8"/>
  </r>
  <r>
    <s v="2026"/>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en blanco)"/>
    <n v="800000"/>
    <n v="0"/>
  </r>
  <r>
    <s v="2026"/>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99 - MULTIPROVINCIAL"/>
    <s v="(en blanco)"/>
    <n v="0"/>
    <n v="7500346.4299999997"/>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en blanco)"/>
    <n v="245000"/>
    <n v="317612.32"/>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01 - DISTRITO NACIONAL"/>
    <s v="(en blanco)"/>
    <n v="18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en blanco)"/>
    <n v="1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en blanco)"/>
    <n v="18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en blanco)"/>
    <n v="3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en blanco)"/>
    <n v="3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en blanco)"/>
    <n v="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en blanco)"/>
    <n v="38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en blanco)"/>
    <n v="110000"/>
    <n v="5420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en blanco)"/>
    <n v="403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en blanco)"/>
    <n v="50000"/>
    <n v="1947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en blanco)"/>
    <n v="2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en blanco)"/>
    <n v="2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01 - DISTRITO NACIONAL"/>
    <s v="(en blanco)"/>
    <n v="9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en blanco)"/>
    <n v="2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1 - MOBILIARIO Y EQUIPO"/>
    <s v="N"/>
    <s v="00 - N/A"/>
    <s v="10 - FONDO GENERAL"/>
    <s v="99 - MULTIPROVINCIAL"/>
    <s v="(en blanco)"/>
    <n v="600000"/>
    <n v="188742.72"/>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2 - MOBILIARIO Y EQUIPO DE AUDIO, AUDIOVISUAL, RECREATIVO Y EDUCACIONAL"/>
    <s v="N"/>
    <s v="00 - N/A"/>
    <s v="10 - FONDO GENERAL"/>
    <s v="99 - MULTIPROVINCIAL"/>
    <s v="(en blanco)"/>
    <n v="1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5 - MAQUINARIA, OTROS EQUIPOS Y HERRAMIENTAS"/>
    <s v="N"/>
    <s v="00 - N/A"/>
    <s v="10 - FONDO GENERAL"/>
    <s v="99 - MULTIPROVINCIAL"/>
    <s v="(en blanco)"/>
    <n v="200000"/>
    <n v="13000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6 - EQUIPOS DE DEFENSA Y SEGURIDAD"/>
    <s v="N"/>
    <s v="00 - N/A"/>
    <s v="10 - FONDO GENERAL"/>
    <s v="99 - MULTIPROVINCIAL"/>
    <s v="(en blanco)"/>
    <n v="0"/>
    <n v="58557"/>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1 - MOBILIARIO Y EQUIPO"/>
    <s v="N"/>
    <s v="00 - N/A"/>
    <s v="20 - FONDOS CON DESTINO ESPECÍFICO"/>
    <s v="01 - DISTRITO NACIONAL"/>
    <s v="(en blanco)"/>
    <n v="765561"/>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01 - DISTRITO NACIONAL"/>
    <s v="(en blanco)"/>
    <n v="100000"/>
    <n v="0"/>
  </r>
  <r>
    <s v="2026"/>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99 - MULTIPROVINCIAL"/>
    <s v="(en blanco)"/>
    <n v="1050000"/>
    <n v="244999.99"/>
  </r>
  <r>
    <s v="2026"/>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en blanco)"/>
    <n v="300000"/>
    <n v="0"/>
  </r>
  <r>
    <s v="2026"/>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en blanco)"/>
    <n v="425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en blanco)"/>
    <n v="10000000"/>
    <n v="72684.710000000006"/>
  </r>
  <r>
    <s v="2026"/>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en blanco)"/>
    <n v="3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99 - MULTIPROVINCIAL"/>
    <s v="(en blanco)"/>
    <n v="2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99 - MULTIPROVINCIAL"/>
    <s v="(en blanco)"/>
    <n v="0"/>
    <n v="176499.66"/>
  </r>
  <r>
    <s v="2026"/>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en blanco)"/>
    <n v="1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en blanco)"/>
    <n v="600000"/>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en blanco)"/>
    <n v="223008"/>
    <n v="115758"/>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en blanco)"/>
    <n v="0"/>
    <n v="34574"/>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99 - MULTIPROVINCIAL"/>
    <s v="(en blanco)"/>
    <n v="0"/>
    <n v="66700.210000000006"/>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99 - MULTIPROVINCIAL"/>
    <s v="(en blanco)"/>
    <n v="2160000"/>
    <n v="809775.35000000009"/>
  </r>
  <r>
    <s v="2026"/>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99 - MULTIPROVINCIAL"/>
    <s v="(en blanco)"/>
    <n v="60000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99 - MULTIPROVINCIAL"/>
    <s v="(en blanco)"/>
    <n v="0"/>
    <n v="3090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99 - MULTIPROVINCIAL"/>
    <s v="(en blanco)"/>
    <n v="600000"/>
    <n v="5664"/>
  </r>
  <r>
    <s v="2026"/>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en blanco)"/>
    <n v="750100"/>
    <n v="243363.20000000001"/>
  </r>
  <r>
    <s v="2026"/>
    <x v="0"/>
    <x v="0"/>
    <x v="1"/>
    <x v="7"/>
    <s v="2 - Poder Ejecutivo"/>
    <s v="0203 - MINISTERIO DE DEFENSA"/>
    <s v="0017 - SERVICIO MILITAR VOLUNTARIO"/>
    <s v="1 - SERVICIOS  GENERALES"/>
    <s v="1.3 - Defensa nacional"/>
    <s v="1.3.01 - Defensa militar"/>
    <s v="2.6 - BIENES MUEBLES, INMUEBLES E INTANGIBLES"/>
    <s v="2.6.4 - VEHÍCULOS Y EQUIPO DE TRANSPORTE, TRACCIÓN Y ELEVACIÓN"/>
    <s v="N"/>
    <s v="00 - N/A"/>
    <s v="10 - FONDO GENERAL"/>
    <s v="99 - MULTIPROVINCIAL"/>
    <s v="(en blanco)"/>
    <n v="0"/>
    <n v="25948.2"/>
  </r>
  <r>
    <s v="2026"/>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en blanco)"/>
    <n v="1121"/>
    <n v="0"/>
  </r>
  <r>
    <s v="2026"/>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en blanco)"/>
    <n v="1500000"/>
    <n v="274810.2"/>
  </r>
  <r>
    <s v="2026"/>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en blanco)"/>
    <n v="1936948"/>
    <n v="292026.5"/>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en blanco)"/>
    <n v="782281"/>
    <n v="23659.35"/>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en blanco)"/>
    <n v="1600000"/>
    <n v="161787.72"/>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99 - MULTIPROVINCIAL"/>
    <s v="(en blanco)"/>
    <n v="26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en blanco)"/>
    <n v="32924741"/>
    <n v="1820511.8"/>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1075259"/>
    <n v="65112.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en blanco)"/>
    <n v="1200000"/>
    <n v="81122.6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99 - MULTIPROVINCIAL"/>
    <s v="(en blanco)"/>
    <n v="3334043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en blanco)"/>
    <n v="85215789"/>
    <n v="1737675.8"/>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en blanco)"/>
    <n v="17195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en blanco)"/>
    <n v="80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99 - MULTIPROVINCIAL"/>
    <s v="(en blanco)"/>
    <n v="65000000"/>
    <n v="20541653.939999998"/>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99 - MULTIPROVINCIAL"/>
    <s v="(en blanco)"/>
    <n v="543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99 - MULTIPROVINCIAL"/>
    <s v="(en blanco)"/>
    <n v="7700000"/>
    <n v="36802.01"/>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99 - MULTIPROVINCIAL"/>
    <s v="(en blanco)"/>
    <n v="15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5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99 - MULTIPROVINCIAL"/>
    <s v="(en blanco)"/>
    <n v="2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99 - MULTIPROVINCIAL"/>
    <s v="(en blanco)"/>
    <n v="6000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322898"/>
    <n v="17700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en blanco)"/>
    <n v="997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85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en blanco)"/>
    <n v="616329"/>
    <n v="0"/>
  </r>
  <r>
    <s v="2026"/>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99 - MULTIPROVINCIAL"/>
    <s v="(en blanco)"/>
    <n v="3525478"/>
    <n v="35838.69"/>
  </r>
  <r>
    <s v="2026"/>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99 - MULTIPROVINCIAL"/>
    <s v="(en blanco)"/>
    <n v="625000"/>
    <n v="58729.78"/>
  </r>
  <r>
    <s v="2026"/>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99 - MULTIPROVINCIAL"/>
    <s v="(en blanco)"/>
    <n v="375000"/>
    <n v="0"/>
  </r>
  <r>
    <s v="2026"/>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99 - MULTIPROVINCIAL"/>
    <s v="(en blanco)"/>
    <n v="3925000"/>
    <n v="0"/>
  </r>
  <r>
    <s v="2026"/>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99 - MULTIPROVINCIAL"/>
    <s v="(en blanco)"/>
    <n v="1563000"/>
    <n v="0"/>
  </r>
  <r>
    <s v="2026"/>
    <x v="0"/>
    <x v="0"/>
    <x v="1"/>
    <x v="7"/>
    <s v="2 - Poder Ejecutivo"/>
    <s v="0203 - MINISTERIO DE DEFENSA"/>
    <s v="0032 - CUERPO DE SEGURIDAD PRESIDENCIAL (CUSEP)"/>
    <s v="1 - SERVICIOS  GENERALES"/>
    <s v="1.3 - Defensa nacional"/>
    <s v="1.3.01 - Defensa militar"/>
    <s v="2.7 - OBRAS"/>
    <s v="2.7.1 - OBRAS EN EDIFICACIONES"/>
    <s v="N"/>
    <s v="00 - N/A"/>
    <s v="10 - FONDO GENERAL"/>
    <s v="99 - MULTIPROVINCIAL"/>
    <s v="(en blanco)"/>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en blanco)"/>
    <n v="8300000"/>
    <n v="6112801.5399999991"/>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en blanco)"/>
    <n v="95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en blanco)"/>
    <n v="125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10150"/>
    <n v="333704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en blanco)"/>
    <n v="4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en blanco)"/>
    <n v="1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en blanco)"/>
    <n v="35200000"/>
    <n v="167933.81999999998"/>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en blanco)"/>
    <n v="14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en blanco)"/>
    <n v="250000"/>
    <n v="248007.09"/>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en blanco)"/>
    <n v="347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en blanco)"/>
    <n v="45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en blanco)"/>
    <n v="5000000"/>
    <n v="247833.51"/>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en blanco)"/>
    <n v="5000000"/>
    <n v="174050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99 - MULTIPROVINCIAL"/>
    <s v="(en blanco)"/>
    <n v="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en blanco)"/>
    <n v="50500000"/>
    <n v="0"/>
  </r>
  <r>
    <s v="2026"/>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en blanco)"/>
    <n v="35000000"/>
    <n v="8954332.2200000007"/>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en blanco)"/>
    <n v="2403198"/>
    <n v="197484.79999999999"/>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en blanco)"/>
    <n v="450000"/>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en blanco)"/>
    <n v="50000"/>
    <n v="0"/>
  </r>
  <r>
    <s v="2026"/>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en blanco)"/>
    <n v="1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en blanco)"/>
    <n v="660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en blanco)"/>
    <n v="150000"/>
    <n v="39238.28"/>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20 - FONDOS CON DESTINO ESPECÍFICO"/>
    <s v="01 - DISTRITO NACIONAL"/>
    <s v="(en blanco)"/>
    <n v="0"/>
    <n v="57702"/>
  </r>
  <r>
    <s v="2026"/>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en blanco)"/>
    <n v="2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en blanco)"/>
    <n v="20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20 - FONDOS CON DESTINO ESPECÍFICO"/>
    <s v="01 - DISTRITO NACION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4 - VEHÍCULOS Y EQUIPO DE TRANSPORTE, TRACCIÓN Y ELEVACIÓN"/>
    <s v="N"/>
    <s v="00 - N/A"/>
    <s v="10 - FONDO GENERAL"/>
    <s v="99 - MULTIPROVINCIAL"/>
    <s v="(en blanco)"/>
    <n v="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en blanco)"/>
    <n v="1300000"/>
    <n v="44166.46"/>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45193051"/>
    <n v="307540.86"/>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6371420"/>
    <n v="1225109.0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3735000"/>
    <n v="15266237.630000001"/>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373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131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35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56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78882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744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94223900"/>
    <n v="100822.73999999999"/>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186211400"/>
    <n v="202827.8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0"/>
    <n v="6195"/>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204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6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53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63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7 - OBRAS"/>
    <s v="2.7.1 - OBRAS EN EDIFICACIONES"/>
    <s v="N"/>
    <s v="00 - N/A"/>
    <s v="10 - FONDO GENERAL"/>
    <s v="99 - MULTIPROVINCIAL"/>
    <s v="(en blanco)"/>
    <n v="8708608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1 - MOBILIARIO Y EQUIPO"/>
    <s v="S"/>
    <s v="00 - N/A"/>
    <s v="60 - CREDITO EXTERNO"/>
    <s v="99 - MULTIPROVINCIAL"/>
    <s v="(en blanco)"/>
    <n v="85441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4 - VEHÍCULOS Y EQUIPO DE TRANSPORTE, TRACCIÓN Y ELEVACIÓN"/>
    <s v="S"/>
    <s v="00 - N/A"/>
    <s v="60 - CREDITO EXTERNO"/>
    <s v="99 - MULTIPROVINCIAL"/>
    <s v="(en blanco)"/>
    <n v="10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446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4871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3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5559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597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88976"/>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1588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99344"/>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8000000"/>
    <n v="12331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en blanco)"/>
    <n v="130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1391000"/>
    <n v="325332.58999999997"/>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69000"/>
    <n v="47677.52"/>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14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43000"/>
    <n v="23057.200000000001"/>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83512"/>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99 - MULTIPROVINCIAL"/>
    <s v="(en blanco)"/>
    <n v="129000"/>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99 - MULTIPROVINCIAL"/>
    <s v="(en blanco)"/>
    <n v="1485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650000"/>
    <n v="18252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0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2400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080000"/>
    <n v="667833.08000000007"/>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7406"/>
    <n v="32000.02"/>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4752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30200"/>
    <n v="2225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6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86407"/>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00623"/>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49324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872000"/>
    <n v="2062332.72"/>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10000"/>
    <n v="57149.24"/>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5371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52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34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592120"/>
    <n v="67614"/>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53500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78300"/>
    <n v="52579.360000000001"/>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S"/>
    <s v="00 - N/A"/>
    <s v="70 - DONACION EXTERNA"/>
    <s v="99 - MULTIPROVINCIAL"/>
    <s v="(en blanco)"/>
    <n v="1202594"/>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61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4000"/>
    <n v="5853.08"/>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7870"/>
    <n v="0"/>
  </r>
  <r>
    <s v="2026"/>
    <x v="0"/>
    <x v="0"/>
    <x v="1"/>
    <x v="7"/>
    <s v="2 - Poder Ejecutivo"/>
    <s v="0205 - MINISTERIO DE HACIENDA Y ECONOMIA"/>
    <s v="0014 - SISTEMA ÚNICO DE BENEFICIARIOS"/>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5 - MINISTERIO DE HACIENDA Y ECONOMIA"/>
    <s v="0014 - SISTEMA ÚNICO DE BENEFICIARIOS"/>
    <s v="4 - SERVICIOS SOCIALES"/>
    <s v="4.5 - Protección social"/>
    <s v="4.5.10 - Asistencia social"/>
    <s v="2.6 - BIENES MUEBLES, INMUEBLES E INTANGIBLES"/>
    <s v="2.6.5 - MAQUINARIA, OTROS EQUIPOS Y HERRAMIENTAS"/>
    <s v="N"/>
    <s v="00 - N/A"/>
    <s v="10 - FONDO GENERAL"/>
    <s v="99 - MULTIPROVINCIAL"/>
    <s v="(en blanco)"/>
    <n v="0"/>
    <n v="78698.92"/>
  </r>
  <r>
    <s v="2026"/>
    <x v="0"/>
    <x v="0"/>
    <x v="1"/>
    <x v="7"/>
    <s v="2 - Poder Ejecutivo"/>
    <s v="0205 - MINISTERIO DE HACIENDA Y ECONOMIA"/>
    <s v="0014 - SISTEMA ÚNICO DE BENEFICIARIOS"/>
    <s v="4 - SERVICIOS SOCIALES"/>
    <s v="4.5 - Protección social"/>
    <s v="4.5.10 - Asistencia social"/>
    <s v="2.6 - BIENES MUEBLES, INMUEBLES E INTANGIBLES"/>
    <s v="2.6.6 - EQUIPOS DE DEFENSA Y SEGURIDAD"/>
    <s v="N"/>
    <s v="00 - N/A"/>
    <s v="10 - FONDO GENERAL"/>
    <s v="99 - MULTIPROVINCIAL"/>
    <s v="(en blanco)"/>
    <n v="0"/>
    <n v="0"/>
  </r>
  <r>
    <s v="2026"/>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en blanco)"/>
    <n v="904500"/>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en blanco)"/>
    <n v="186162195"/>
    <n v="0"/>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en blanco)"/>
    <n v="73325200"/>
    <n v="31764669.190000001"/>
  </r>
  <r>
    <s v="2026"/>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99 - MULTIPROVINCIAL"/>
    <s v="(en blanco)"/>
    <n v="1581449"/>
    <n v="0"/>
  </r>
  <r>
    <s v="2026"/>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en blanco)"/>
    <n v="93587000"/>
    <n v="0"/>
  </r>
  <r>
    <s v="2026"/>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en blanco)"/>
    <n v="76683276"/>
    <n v="61633702.719999999"/>
  </r>
  <r>
    <s v="2026"/>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99 - MULTIPROVINCIAL"/>
    <s v="(en blanco)"/>
    <n v="0"/>
    <n v="2485080"/>
  </r>
  <r>
    <s v="2026"/>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99 - MULTIPROVINCIAL"/>
    <s v="(en blanco)"/>
    <n v="0"/>
    <n v="829422"/>
  </r>
  <r>
    <s v="2026"/>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99 - MULTIPROVINCIAL"/>
    <s v="(en blanco)"/>
    <n v="100444"/>
    <n v="0"/>
  </r>
  <r>
    <s v="2026"/>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en blanco)"/>
    <n v="20603500"/>
    <n v="33327.58"/>
  </r>
  <r>
    <s v="2026"/>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en blanco)"/>
    <n v="55159500"/>
    <n v="84010889.920000017"/>
  </r>
  <r>
    <s v="2026"/>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99 - MULTIPROVINCIAL"/>
    <s v="(en blanco)"/>
    <n v="0"/>
    <n v="4511436.6999999993"/>
  </r>
  <r>
    <s v="2026"/>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99 - MULTIPROVINCIAL"/>
    <s v="(en blanco)"/>
    <n v="0"/>
    <n v="16261241.84"/>
  </r>
  <r>
    <s v="2026"/>
    <x v="0"/>
    <x v="0"/>
    <x v="1"/>
    <x v="7"/>
    <s v="2 - Poder Ejecutivo"/>
    <s v="0206 - MINISTERIO DE EDUCACIÓN"/>
    <s v="0001 - MINISTERIO DE EDUCACION"/>
    <s v="4 - SERVICIOS SOCIALES"/>
    <s v="4.4 - Educación"/>
    <s v="4.4.03 - Educación secundaria"/>
    <s v="2.6 - BIENES MUEBLES, INMUEBLES E INTANGIBLES"/>
    <s v="2.6.6 - EQUIPOS DE DEFENSA Y SEGURIDAD"/>
    <s v="N"/>
    <s v="00 - N/A"/>
    <s v="10 - FONDO GENERAL"/>
    <s v="99 - MULTIPROVINCIAL"/>
    <s v="(en blanco)"/>
    <n v="3375590"/>
    <n v="0"/>
  </r>
  <r>
    <s v="2026"/>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99 - MULTIPROVINCIAL"/>
    <s v="(en blanco)"/>
    <n v="1986600"/>
    <n v="0"/>
  </r>
  <r>
    <s v="2026"/>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en blanco)"/>
    <n v="11241525"/>
    <n v="0"/>
  </r>
  <r>
    <s v="2026"/>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en blanco)"/>
    <n v="2500000"/>
    <n v="0"/>
  </r>
  <r>
    <s v="2026"/>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99 - MULTIPROVINCIAL"/>
    <s v="(en blanco)"/>
    <n v="600000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en blanco)"/>
    <n v="170061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en blanco)"/>
    <n v="150000"/>
    <n v="0"/>
  </r>
  <r>
    <s v="2026"/>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99 - MULTIPROVINCIAL"/>
    <s v="(en blanco)"/>
    <n v="7001820"/>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en blanco)"/>
    <n v="289488861"/>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en blanco)"/>
    <n v="80000"/>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en blanco)"/>
    <n v="413710167"/>
    <n v="0"/>
  </r>
  <r>
    <s v="2026"/>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en blanco)"/>
    <n v="20967452"/>
    <n v="7434"/>
  </r>
  <r>
    <s v="2026"/>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en blanco)"/>
    <n v="52695750"/>
    <n v="115231.72"/>
  </r>
  <r>
    <s v="2026"/>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en blanco)"/>
    <n v="322000"/>
    <n v="0"/>
  </r>
  <r>
    <s v="2026"/>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en blanco)"/>
    <n v="17500000"/>
    <n v="0"/>
  </r>
  <r>
    <s v="2026"/>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en blanco)"/>
    <n v="23719006"/>
    <n v="0"/>
  </r>
  <r>
    <s v="2026"/>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en blanco)"/>
    <n v="1500000"/>
    <n v="0"/>
  </r>
  <r>
    <s v="2026"/>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0"/>
    <n v="0"/>
  </r>
  <r>
    <s v="2026"/>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99 - MULTIPROVINCIAL"/>
    <s v="(en blanco)"/>
    <n v="2112960"/>
    <n v="0"/>
  </r>
  <r>
    <s v="2026"/>
    <x v="0"/>
    <x v="0"/>
    <x v="1"/>
    <x v="7"/>
    <s v="2 - Poder Ejecutivo"/>
    <s v="0206 - MINISTERIO DE EDUCACIÓN"/>
    <s v="0001 - MINISTERIO DE EDUCACION"/>
    <s v="4 - SERVICIOS SOCIALES"/>
    <s v="4.4 - Educación"/>
    <s v="4.4.09 - Enseñanza no atribuible a ningún nivel"/>
    <s v="2.6 - BIENES MUEBLES, INMUEBLES E INTANGIBLES"/>
    <s v="2.6.2 - MOBILIARIO Y EQUIPO DE AUDIO, AUDIOVISUAL, RECREATIVO Y EDUCACIONAL"/>
    <s v="N"/>
    <s v="00 - N/A"/>
    <s v="10 - FONDO GENERAL"/>
    <s v="99 - MULTIPROVINCIAL"/>
    <s v="(en blanco)"/>
    <n v="3300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en blanco)"/>
    <n v="443242300"/>
    <n v="4996649.51"/>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61267934"/>
    <n v="437072"/>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19350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2916910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en blanco)"/>
    <n v="1391449792"/>
    <n v="308618.75"/>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50 - CRÉDITO INTERNO"/>
    <s v="99 - MULTIPROVINCIAL"/>
    <s v="(en blanco)"/>
    <n v="2899971127"/>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60 - CREDITO EXTERNO"/>
    <s v="99 - MULTIPROVINCIAL"/>
    <s v="(en blanco)"/>
    <n v="42117735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en blanco)"/>
    <n v="15808658"/>
    <n v="440018.45999999996"/>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en blanco)"/>
    <n v="71203568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0"/>
    <n v="702102.61"/>
  </r>
  <r>
    <s v="2026"/>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en blanco)"/>
    <n v="6750000000"/>
    <n v="0"/>
  </r>
  <r>
    <s v="2026"/>
    <x v="0"/>
    <x v="0"/>
    <x v="1"/>
    <x v="7"/>
    <s v="2 - Poder Ejecutivo"/>
    <s v="0206 - MINISTERIO DE EDUCACIÓN"/>
    <s v="0001 - MINISTERIO DE EDUCACION"/>
    <s v="4 - SERVICIOS SOCIALES"/>
    <s v="4.4 - Educación"/>
    <s v="4.4.99 - Planificación, gestión y supervisión de la educación"/>
    <s v="2.7 - OBRAS"/>
    <s v="2.7.1 - OBRAS EN EDIFICACIONES"/>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102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3600000"/>
    <n v="0"/>
  </r>
  <r>
    <s v="2026"/>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99 - MULTIPROVINCIAL"/>
    <s v="(en blanco)"/>
    <n v="83136678"/>
    <n v="62126792.560000002"/>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en blanco)"/>
    <n v="5816000"/>
    <n v="2033300.69"/>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0"/>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720000"/>
    <n v="453066.25"/>
  </r>
  <r>
    <s v="2026"/>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en blanco)"/>
    <n v="2051205"/>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99 - MULTIPROVINCIAL"/>
    <s v="(en blanco)"/>
    <n v="6234800"/>
    <n v="863337.43"/>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99 - MULTIPROVINCIAL"/>
    <s v="(en blanco)"/>
    <n v="8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600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20 - FONDOS CON DESTINO ESPECÍFICO"/>
    <s v="99 - MULTIPROVINCIAL"/>
    <s v="(en blanco)"/>
    <n v="10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99 - MULTIPROVINCIAL"/>
    <s v="(en blanco)"/>
    <n v="1240200"/>
    <n v="65864.710000000006"/>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20 - FONDOS CON DESTINO ESPECÍFICO"/>
    <s v="99 - MULTIPROVINCIAL"/>
    <s v="(en blanco)"/>
    <n v="62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99 - MULTIPROVINCIAL"/>
    <s v="(en blanco)"/>
    <n v="4320"/>
    <n v="17895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en blanco)"/>
    <n v="500000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99 - MULTIPROVINCIAL"/>
    <s v="(en blanco)"/>
    <n v="0"/>
    <n v="333757.69"/>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1 - MOBILIARIO Y EQUIPO"/>
    <s v="N"/>
    <s v="00 - N/A"/>
    <s v="10 - FONDO GENERAL"/>
    <s v="99 - MULTIPROVINCIAL"/>
    <s v="(en blanco)"/>
    <n v="11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10 - FONDO GENERAL"/>
    <s v="99 - MULTIPROVINCIAL"/>
    <s v="(en blanco)"/>
    <n v="8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20 - FONDOS CON DESTINO ESPECÍFICO"/>
    <s v="99 - MULTIPROVINCIAL"/>
    <s v="(en blanco)"/>
    <n v="326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en blanco)"/>
    <n v="12422000"/>
    <n v="224570.5200000000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17955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en blanco)"/>
    <n v="10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639000"/>
    <n v="33087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en blanco)"/>
    <n v="4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en blanco)"/>
    <n v="37746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99 - MULTIPROVINCIAL"/>
    <s v="(en blanco)"/>
    <n v="16478465"/>
    <n v="17044400.73"/>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en blanco)"/>
    <n v="20289508"/>
    <n v="26273983.18"/>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2500"/>
    <n v="20704.99000000000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52764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en blanco)"/>
    <n v="1848040"/>
    <n v="804202.4099999999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en blanco)"/>
    <n v="67600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50000000"/>
    <n v="0"/>
  </r>
  <r>
    <s v="2026"/>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5 - MAQUINARIA, OTROS EQUIPOS Y HERRAMIENTAS"/>
    <s v="N"/>
    <s v="00 - N/A"/>
    <s v="10 - FONDO GENERAL"/>
    <s v="99 - MULTIPROVINCIAL"/>
    <s v="(en blanco)"/>
    <n v="480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en blanco)"/>
    <n v="94127876"/>
    <n v="2905985.6700000004"/>
  </r>
  <r>
    <s v="2026"/>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en blanco)"/>
    <n v="9223948"/>
    <n v="252921.25"/>
  </r>
  <r>
    <s v="2026"/>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en blanco)"/>
    <n v="62369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en blanco)"/>
    <n v="1478284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en blanco)"/>
    <n v="4776250"/>
    <n v="1896068.47"/>
  </r>
  <r>
    <s v="2026"/>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en blanco)"/>
    <n v="25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en blanco)"/>
    <n v="5156590"/>
    <n v="0"/>
  </r>
  <r>
    <s v="2026"/>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en blanco)"/>
    <n v="50000000"/>
    <n v="4369964.37"/>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99 - MULTIPROVINCIAL"/>
    <s v="(en blanco)"/>
    <n v="30289822"/>
    <n v="8080526.1399999997"/>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9878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1871859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3675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99 - MULTIPROVINCIAL"/>
    <s v="(en blanco)"/>
    <n v="6593832"/>
    <n v="42619.83"/>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en blanco)"/>
    <n v="108523491"/>
    <n v="14527760.750000002"/>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0565425"/>
    <n v="174999.99"/>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17411484"/>
    <n v="231564.01"/>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634061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en blanco)"/>
    <n v="79964176"/>
    <n v="2421817.08"/>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en blanco)"/>
    <n v="3885000"/>
    <n v="5393275.0199999996"/>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en blanco)"/>
    <n v="318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99 - MULTIPROVINCIAL"/>
    <s v="(en blanco)"/>
    <n v="6550000"/>
    <n v="3000500.5999999996"/>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350000"/>
    <n v="61949.979999999996"/>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en blanco)"/>
    <n v="4000000"/>
    <n v="10194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3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en blanco)"/>
    <n v="2950000"/>
    <n v="482344.17"/>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en blanco)"/>
    <n v="11361538"/>
    <n v="4028.52"/>
  </r>
  <r>
    <s v="2026"/>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99 - MULTIPROVINCIAL"/>
    <s v="(en blanco)"/>
    <n v="113523252"/>
    <n v="22296773.009999998"/>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s v="09 - ESPAILLAT"/>
    <n v="15186"/>
    <n v="8772492"/>
    <n v="5910553.7300000004"/>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n v="15253"/>
    <n v="2115360"/>
    <n v="1944711.39"/>
  </r>
  <r>
    <s v="2026"/>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n v="15254"/>
    <n v="1895778"/>
    <n v="4721119.2"/>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n v="15187"/>
    <n v="1712376"/>
    <n v="909769.28"/>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s v="03 - BAHORUCO"/>
    <n v="15160"/>
    <n v="1157222"/>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n v="15235"/>
    <n v="1140378"/>
    <n v="3190425.01"/>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s v="15 - MONTE CRISTI"/>
    <n v="15272"/>
    <n v="10018924"/>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RAMÓN MARTÍNEZ, MUNICIPIO PERALVILLO, PROVINCIA MONTE PLATA."/>
    <s v="10 - FONDO GENERAL"/>
    <s v="29 - MONTE PLATA"/>
    <n v="15236"/>
    <n v="1398551"/>
    <n v="406844.03"/>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s v="01 - DISTRITO NACIONAL"/>
    <n v="13046"/>
    <n v="11961356"/>
    <n v="25631537.939999998"/>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s v="17 - PERAVIA"/>
    <n v="15178"/>
    <n v="183500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s v="22 - SAN JUAN"/>
    <n v="15153"/>
    <n v="1542689"/>
    <n v="5057786.1500000004"/>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s v="4 - SERVICIOS SOCIALES"/>
    <s v="4.4 - Educación"/>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n v="15154"/>
    <n v="8227707"/>
    <n v="1503909.1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n v="15163"/>
    <n v="8222423"/>
    <n v="2150270.029999999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n v="15239"/>
    <n v="1605091"/>
    <n v="4396599.92"/>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s v="22 - SAN JUAN"/>
    <n v="15155"/>
    <n v="5070433"/>
    <n v="1049715.360000000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s v="15 - MONTE CRISTI"/>
    <n v="15276"/>
    <n v="4123809"/>
    <n v="1943462.6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n v="15209"/>
    <n v="187367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s v="11 - LA ALTAGRACIA"/>
    <n v="15210"/>
    <n v="1153011"/>
    <n v="1409915.9"/>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65736.81"/>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n v="15193"/>
    <n v="215485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s v="17 - PERAVIA"/>
    <n v="15182"/>
    <n v="332683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s v="4 - SERVICIOS SOCIALES"/>
    <s v="4.4 - Educación"/>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s v="02 - AZUA"/>
    <n v="15168"/>
    <n v="3977039"/>
    <n v="1118434.6499999999"/>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n v="15546"/>
    <n v="3304303"/>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n v="15262"/>
    <n v="189577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s v="16 - PEDERNALES"/>
    <n v="15240"/>
    <n v="1561024"/>
    <n v="1506841.8"/>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s v="05 - DAJABON"/>
    <n v="15280"/>
    <n v="3337895"/>
    <n v="2586995.63"/>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n v="15170"/>
    <n v="3052922"/>
    <n v="690674.89"/>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s v="30 - HATO MAYOR"/>
    <n v="15547"/>
    <n v="335022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s v="18 - PUERTO PLATA"/>
    <n v="15265"/>
    <n v="3044189"/>
    <n v="0"/>
  </r>
  <r>
    <s v="2026"/>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1599354.41"/>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n v="15297"/>
    <n v="6777150"/>
    <n v="232156.4"/>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s v="4 - SERVICIOS SOCIALES"/>
    <s v="4.4 - Educación"/>
    <s v="4.4.01 - Educación inicial"/>
    <s v="2.7 - OBRAS"/>
    <s v="2.7.1 - OBRAS EN EDIFICACIONES"/>
    <s v="S"/>
    <s v="12 - CONSTRUCCIÓN DE 1 ESTANCIA INFANTIL EN LA PROVINCIA DE HATO MAYOR"/>
    <s v="10 - FONDO GENERAL"/>
    <s v="30 - HATO MAYOR"/>
    <n v="13053"/>
    <n v="20000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n v="15298"/>
    <n v="10018924"/>
    <n v="1850954.41"/>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n v="15244"/>
    <n v="6846774"/>
    <n v="1128785.95"/>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s v="32 - SANTO DOMINGO"/>
    <n v="15299"/>
    <n v="147555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s v="13 - LA VEGA"/>
    <n v="15618"/>
    <n v="1342713"/>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s v="13 - LA VEGA"/>
    <n v="13055"/>
    <n v="22570732"/>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s v="13 - LA VEGA"/>
    <n v="15619"/>
    <n v="1518414"/>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212716.93"/>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n v="15290"/>
    <n v="1847655"/>
    <n v="189022.82"/>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n v="15219"/>
    <n v="3744980"/>
    <n v="1766964.03"/>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s v="13 - LA VEGA"/>
    <n v="15621"/>
    <n v="134271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RVIDO CREALES, MUNICIPIO VILLA HERMOSA, PROVINCIA LA ROMANA."/>
    <s v="10 - FONDO GENERAL"/>
    <s v="12 - LA ROMANA"/>
    <n v="15220"/>
    <n v="5289473"/>
    <n v="2420401.1"/>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s v="20 - SAMANA"/>
    <n v="15291"/>
    <n v="1157222"/>
    <n v="3031780.8"/>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s v="4 - SERVICIOS SOCIALES"/>
    <s v="4.4 - Educación"/>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s v="15 - MONTE CRISTI"/>
    <n v="13059"/>
    <n v="4247450"/>
    <n v="3922641.38"/>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s v="27 - VALVERDE"/>
    <n v="15771"/>
    <n v="12526106"/>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s v="04 - BARAHONA"/>
    <n v="15250"/>
    <n v="3475551"/>
    <n v="1825748.23"/>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n v="15772"/>
    <n v="9502603"/>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s v="4 - SERVICIOS SOCIALES"/>
    <s v="4.4 - Educación"/>
    <s v="4.4.01 - Educación inicial"/>
    <s v="2.7 - OBRAS"/>
    <s v="2.7.1 - OBRAS EN EDIFICACIONES"/>
    <s v="S"/>
    <s v="20 - CONSTRUCCIÓN 4 ESTANCIAS INFANTILES EN LA PROVINCIA DE PUERTO PLATA"/>
    <s v="10 - FONDO GENERAL"/>
    <s v="18 - PUERTO PLATA"/>
    <n v="13061"/>
    <n v="80087356"/>
    <n v="15745675.120000001"/>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n v="15773"/>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s v="27 - VALVERDE"/>
    <n v="15774"/>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s v="27 - VALVERDE"/>
    <n v="15775"/>
    <n v="1458084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s v="23 - SAN PEDRO DE MACORIS"/>
    <n v="13064"/>
    <n v="16726449"/>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1616673.08"/>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s v="09 - ESPAILLAT"/>
    <n v="15639"/>
    <n v="5891997"/>
    <n v="489908.56"/>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s v="02 - AZUA"/>
    <n v="15456"/>
    <n v="2521958"/>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n v="15829"/>
    <n v="3414671"/>
    <n v="4472158.01"/>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s v="27 - VALVERDE"/>
    <n v="15777"/>
    <n v="777194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n v="15640"/>
    <n v="12690749"/>
    <n v="34090.7200000000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s v="02 - AZUA"/>
    <n v="15457"/>
    <n v="757299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s v="27 - VALVERDE"/>
    <n v="15778"/>
    <n v="4868261"/>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s v="02 - AZUA"/>
    <n v="15458"/>
    <n v="1260978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1335796.5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s v="02 - AZUA"/>
    <n v="15459"/>
    <n v="2207595"/>
    <n v="319557.46000000002"/>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n v="15642"/>
    <n v="8165286"/>
    <n v="5971028.5099999998"/>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1975705.64"/>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s v="22 - SAN JUAN"/>
    <n v="15379"/>
    <n v="4521143"/>
    <n v="3961113.2199999997"/>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n v="15660"/>
    <n v="7596315"/>
    <n v="2584156.96"/>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s v="25 - SANTIAGO"/>
    <n v="13070"/>
    <n v="4462258"/>
    <n v="681098.3"/>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2149940.35"/>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s v="06 - DUARTE"/>
    <n v="15661"/>
    <n v="7656660"/>
    <n v="4399886.9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n v="15571"/>
    <n v="6985441"/>
    <n v="3437243.0999999996"/>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n v="15646"/>
    <n v="3099995"/>
    <n v="5734315.0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n v="15836"/>
    <n v="1520324"/>
    <n v="3682875.25"/>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n v="15381"/>
    <n v="6047821"/>
    <n v="7926674.5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n v="15783"/>
    <n v="12408195"/>
    <n v="2259174.4700000002"/>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s v="06 - DUARTE"/>
    <n v="15662"/>
    <n v="6917773"/>
    <n v="3816060.73"/>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s v="32 - SANTO DOMINGO"/>
    <n v="13072"/>
    <n v="44860257"/>
    <n v="22005943.73"/>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OS HATILLOS, MUNICIPIO HATO MAYOR, PROVINCIA HATO MAYOR."/>
    <s v="10 - FONDO GENERAL"/>
    <s v="30 - HATO MAYOR"/>
    <n v="15573"/>
    <n v="4987407"/>
    <n v="4335402.75"/>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n v="15400"/>
    <n v="3426970"/>
    <n v="3931790.1799999997"/>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s v="4 - SERVICIOS SOCIALES"/>
    <s v="4.4 - Educación"/>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BATEY CENTRAL, MUNICIPIO LA ROMANA, PROVINCIA LA ROMANA."/>
    <s v="10 - FONDO GENERAL"/>
    <s v="12 - LA ROMANA"/>
    <n v="15570"/>
    <n v="5336258"/>
    <n v="2722545.8600000003"/>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n v="15574"/>
    <n v="367568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s v="01 - DISTRITO NACIONAL"/>
    <n v="13423"/>
    <n v="4629558"/>
    <n v="13070688.15"/>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s v="30 - HATO MAYOR"/>
    <n v="15575"/>
    <n v="7477912"/>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s v="32 - SANTO DOMINGO"/>
    <n v="13424"/>
    <n v="74671632"/>
    <n v="48716049.060000002"/>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EL JOBO, MUNICIPIO EL SEIBO, PROVINCIA EL SEIBO."/>
    <s v="10 - FONDO GENERAL"/>
    <s v="08 - EL SEIBO"/>
    <n v="15578"/>
    <n v="106787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s v="30 - HATO MAYOR"/>
    <n v="15577"/>
    <n v="3675681"/>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s v="25 - SANTIAGO"/>
    <n v="13425"/>
    <n v="22538739"/>
    <n v="1076362.56"/>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s v="03 - BAHORUCO"/>
    <n v="16047"/>
    <n v="2822494"/>
    <n v="2822494"/>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n v="15419"/>
    <n v="1519986"/>
    <n v="4300925.58"/>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s v="03 - BAHORUCO"/>
    <n v="16048"/>
    <n v="1066744"/>
    <n v="1066744"/>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n v="15979"/>
    <n v="5364704"/>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s v="21 - SAN CRISTOBAL"/>
    <n v="13428"/>
    <n v="32594339"/>
    <n v="24182765.430000003"/>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n v="15980"/>
    <n v="252195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s v="03 - BAHORUCO"/>
    <n v="16049"/>
    <n v="4964252"/>
    <n v="4964252"/>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s v="22 - SAN JUAN"/>
    <n v="15421"/>
    <n v="5383541"/>
    <n v="2535290.48"/>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n v="15981"/>
    <n v="151459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s v="30 - HATO MAYOR"/>
    <n v="15584"/>
    <n v="3206991"/>
    <n v="1285524.3899999999"/>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s v="23 - SAN PEDRO DE MACORIS"/>
    <n v="13430"/>
    <n v="3216613"/>
    <n v="4477673.1900000004"/>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n v="15982"/>
    <n v="151459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s v="30 - HATO MAYOR"/>
    <n v="15585"/>
    <n v="6931456"/>
    <n v="3612118.25"/>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s v="4 - SERVICIOS SOCIALES"/>
    <s v="4.4 - Educación"/>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s v="30 - HATO MAYOR"/>
    <n v="15586"/>
    <n v="3406890"/>
    <n v="1582789.11"/>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s v="17 - PERAVIA"/>
    <n v="15473"/>
    <n v="3418120"/>
    <n v="819962.62"/>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s v="4 - SERVICIOS SOCIALES"/>
    <s v="4.4 - Educación"/>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s v="03 - BAHORUCO"/>
    <n v="16053"/>
    <n v="24466094"/>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s v="30 - HATO MAYOR"/>
    <n v="15587"/>
    <n v="4522306"/>
    <n v="2583504.33"/>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s v="30 - HATO MAYOR"/>
    <n v="15588"/>
    <n v="4122537"/>
    <n v="2228978.69"/>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s v="17 - PERAVIA"/>
    <n v="15475"/>
    <n v="9024052"/>
    <n v="98591.5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n v="15589"/>
    <n v="1945401"/>
    <n v="4464074.0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s v="03 - BAHORUCO"/>
    <n v="16055"/>
    <n v="3140743"/>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s v="17 - PERAVIA"/>
    <n v="15476"/>
    <n v="4750788"/>
    <n v="340543.2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n v="15590"/>
    <n v="7492175"/>
    <n v="2664159.2200000002"/>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s v="17 - PERAVIA"/>
    <n v="15477"/>
    <n v="6815664"/>
    <n v="4050915.59"/>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s v="4 - SERVICIOS SOCIALES"/>
    <s v="4.4 - Educación"/>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n v="15591"/>
    <n v="12473591"/>
    <n v="3546306.82"/>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s v="17 - PERAVIA"/>
    <n v="15478"/>
    <n v="1235730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s v="4 - SERVICIOS SOCIALES"/>
    <s v="4.4 - Educación"/>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n v="15990"/>
    <n v="1502116"/>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n v="16059"/>
    <n v="2369395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n v="15594"/>
    <n v="1849743"/>
    <n v="102240.3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s v="22 - SAN JUAN"/>
    <n v="15432"/>
    <n v="7591797"/>
    <n v="5250908.18"/>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s v="10 - INDEPENDENCIA"/>
    <n v="16060"/>
    <n v="1446529"/>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s v="24 - SANCHEZ RAMIREZ"/>
    <n v="15991"/>
    <n v="2521954"/>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n v="15595"/>
    <n v="5023007"/>
    <n v="2605253.96"/>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s v="17 - PERAVIA"/>
    <n v="15482"/>
    <n v="4164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n v="15992"/>
    <n v="14776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s v="10 - INDEPENDENCIA"/>
    <n v="16061"/>
    <n v="4164146"/>
    <n v="1584741.89"/>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s v="22 - SAN JUAN"/>
    <n v="15433"/>
    <n v="12655186"/>
    <n v="8868928.5500000007"/>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n v="15855"/>
    <n v="9137263"/>
    <n v="6416327.1900000004"/>
  </r>
  <r>
    <s v="2026"/>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n v="16062"/>
    <n v="4982491"/>
    <n v="1089109.889999999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n v="15434"/>
    <n v="1076708"/>
    <n v="2954243.0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n v="15993"/>
    <n v="2521954"/>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n v="15596"/>
    <n v="3662761"/>
    <n v="1658147.86"/>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s v="24 - SANCHEZ RAMIREZ"/>
    <n v="15994"/>
    <n v="151459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n v="15436"/>
    <n v="7599928"/>
    <n v="4449964.3899999997"/>
  </r>
  <r>
    <s v="2026"/>
    <x v="0"/>
    <x v="0"/>
    <x v="1"/>
    <x v="7"/>
    <s v="2 - Poder Ejecutivo"/>
    <s v="0206 - MINISTERIO DE EDUCACIÓN"/>
    <s v="0012 - DIRECCION DE INFRAESTRUCTURA ESCOLAR"/>
    <s v="4 - SERVICIOS SOCIALES"/>
    <s v="4.4 - Educación"/>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n v="15599"/>
    <n v="543737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s v="10 - INDEPENDENCIA"/>
    <n v="16065"/>
    <n v="7474123"/>
    <n v="1644330.85"/>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n v="15909"/>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s v="15 - MONTE CRISTI"/>
    <n v="15910"/>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n v="16066"/>
    <n v="1512666"/>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0"/>
  </r>
  <r>
    <s v="2026"/>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s v="08 - EL SEIBO"/>
    <n v="13458"/>
    <n v="1310000"/>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n v="15911"/>
    <n v="350928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n v="15510"/>
    <n v="12640948"/>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n v="15912"/>
    <n v="7421233"/>
    <n v="0"/>
  </r>
  <r>
    <s v="2026"/>
    <x v="0"/>
    <x v="0"/>
    <x v="1"/>
    <x v="7"/>
    <s v="2 - Poder Ejecutivo"/>
    <s v="0206 - MINISTERIO DE EDUCACIÓN"/>
    <s v="0012 - DIRECCION DE INFRAESTRUCTURA ESCOLAR"/>
    <s v="4 - SERVICIOS SOCIALES"/>
    <s v="4.4 - Educación"/>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n v="15913"/>
    <n v="152537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n v="16000"/>
    <n v="2512391"/>
    <n v="0"/>
  </r>
  <r>
    <s v="2026"/>
    <x v="0"/>
    <x v="0"/>
    <x v="1"/>
    <x v="7"/>
    <s v="2 - Poder Ejecutivo"/>
    <s v="0206 - MINISTERIO DE EDUCACIÓN"/>
    <s v="0012 - DIRECCION DE INFRAESTRUCTURA ESCOLAR"/>
    <s v="4 - SERVICIOS SOCIALES"/>
    <s v="4.4 - Educación"/>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s v="25 - SANTIAGO"/>
    <n v="15728"/>
    <n v="998694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s v="4 - SERVICIOS SOCIALES"/>
    <s v="4.4 - Educación"/>
    <s v="4.4.01 - Educación inicial"/>
    <s v="2.7 - OBRAS"/>
    <s v="2.7.1 - OBRAS EN EDIFICACIONES"/>
    <s v="S"/>
    <s v="59 - CONSTRUCCIÓN  DE 2 ESTANCIA INFANTIL EN LA PROVINCIA SAMANA (FASE 2)"/>
    <s v="10 - FONDO GENERAL"/>
    <s v="20 - SAMANA"/>
    <n v="13462"/>
    <n v="1581259"/>
    <n v="8607339.8499999996"/>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s v="25 - SANTIAGO"/>
    <n v="15729"/>
    <n v="1731574"/>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s v="28 - MONSENOR NOUEL"/>
    <n v="13463"/>
    <n v="2168240"/>
    <n v="8053714.6200000001"/>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s v="28 - MONSENOR NOUEL"/>
    <n v="16002"/>
    <n v="32410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s v="4 - SERVICIOS SOCIALES"/>
    <s v="4.4 - Educación"/>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n v="15694"/>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s v="03 - BAHORUCO"/>
    <n v="13466"/>
    <n v="5882044"/>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n v="15695"/>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s v="29 - MONTE PLATA"/>
    <n v="16014"/>
    <n v="7519124"/>
    <n v="4858598.2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RANCISCO MORENO MUÑOZ, MUNICIPIO YAMASÁ, PROVINCIA MONTE PLATA."/>
    <s v="10 - FONDO GENERAL"/>
    <s v="29 - MONTE PLATA"/>
    <n v="16015"/>
    <n v="6850758"/>
    <n v="5019301.09"/>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n v="15696"/>
    <n v="1508467"/>
    <n v="2475683.7200000002"/>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n v="16007"/>
    <n v="4489347"/>
    <n v="0"/>
  </r>
  <r>
    <s v="2026"/>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s v="25 - SANTIAGO"/>
    <n v="13614"/>
    <n v="21640444"/>
    <n v="1635081.62"/>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n v="15698"/>
    <n v="1508467"/>
    <n v="1478787.72"/>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n v="16008"/>
    <n v="1237092"/>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s v="32 - SANTO DOMINGO"/>
    <n v="13611"/>
    <n v="82655345"/>
    <n v="21995730.569999997"/>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DON JUAN, MUNICIPIO MONTE PLATA, PROVINCIA MONTE PLATA."/>
    <s v="10 - FONDO GENERAL"/>
    <s v="29 - MONTE PLATA"/>
    <n v="16022"/>
    <n v="12342006"/>
    <n v="6561670.2999999998"/>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LA JAGUA, MUNICIPIO MONTE PLATA, PROVINCIA MONTE PLATA."/>
    <s v="10 - FONDO GENERAL"/>
    <s v="29 - MONTE PLATA"/>
    <n v="16031"/>
    <n v="2506545"/>
    <n v="7478897.75"/>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n v="15957"/>
    <n v="1823763"/>
    <n v="6079462.0099999998"/>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n v="15958"/>
    <n v="1823763"/>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n v="15540"/>
    <n v="7497572"/>
    <n v="1716867.22"/>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n v="15757"/>
    <n v="1400464"/>
    <n v="543817.22"/>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n v="15758"/>
    <n v="1542689"/>
    <n v="524815.24"/>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n v="15759"/>
    <n v="1542688"/>
    <n v="524816.09"/>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s v="15 - MONTE CRISTI"/>
    <n v="15906"/>
    <n v="0"/>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s v="25 - SANTIAGO"/>
    <n v="15733"/>
    <n v="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s v="29 - MONTE PLATA"/>
    <n v="15237"/>
    <n v="0"/>
    <n v="3112093.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s v="23 - SAN PEDRO DE MACORIS"/>
    <n v="15561"/>
    <n v="0"/>
    <n v="2787250.35"/>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s v="25 - SANTIAGO"/>
    <n v="15738"/>
    <n v="0"/>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PROF. JUANA TAVERAS LIRIANO, MUNICIPIO SAN ANTONIO DE GUERRA, PROVINCIA SANTO DOMINGO."/>
    <s v="10 - FONDO GENERAL"/>
    <s v="32 - SANTO DOMINGO"/>
    <n v="15881"/>
    <n v="0"/>
    <n v="3075427.83"/>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s v="13 - LA VEGA"/>
    <n v="15609"/>
    <n v="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s v="15 - MONTE CRISTI"/>
    <n v="15277"/>
    <n v="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s v="24 - SANCHEZ RAMIREZ"/>
    <n v="15983"/>
    <n v="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s v="17 - PERAVIA"/>
    <n v="15179"/>
    <n v="0"/>
    <n v="3801449.28"/>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JUAN TAYLOR VENTURA, MUNICIPIO BOCA CHICA, PROVINCIA SANTO DOMINGO."/>
    <s v="10 - FONDO GENERAL"/>
    <s v="32 - SANTO DOMINGO"/>
    <n v="15306"/>
    <n v="0"/>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s v="05 - DAJABON"/>
    <n v="15278"/>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JUAN SÁNCHEZ RAMÍREZ, MUNICIPIO EL SEIBO, PROVINCIA EL SEIBO."/>
    <s v="10 - FONDO GENERAL"/>
    <s v="08 - EL SEIBO"/>
    <n v="15227"/>
    <n v="0"/>
    <n v="483191.5"/>
  </r>
  <r>
    <s v="2026"/>
    <x v="0"/>
    <x v="0"/>
    <x v="1"/>
    <x v="7"/>
    <s v="2 - Poder Ejecutivo"/>
    <s v="0206 - MINISTERIO DE EDUCACIÓN"/>
    <s v="0012 - DIRECCION DE INFRAESTRUCTURA ESCOLAR"/>
    <s v="4 - SERVICIOS SOCIALES"/>
    <s v="4.4 - Educación"/>
    <s v="4.4.01 - Educación inicial"/>
    <s v="2.7 - OBRAS"/>
    <s v="2.7.1 - OBRAS EN EDIFICACIONES"/>
    <s v="S"/>
    <s v="25 - CONSTRUCCIÓN DE 1 ESTANCIA INFANTIL EN LA PROVINCIA DE SANTIAGO RODRIGUEZ"/>
    <s v="10 - FONDO GENERAL"/>
    <s v="26 - SANTIAGO RODRIGUEZ"/>
    <n v="13075"/>
    <n v="0"/>
    <n v="8582213.7699999996"/>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s v="29 - MONTE PLATA"/>
    <n v="15238"/>
    <n v="0"/>
    <n v="1592053.89"/>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s v="19 - HERMANAS MIRABAL"/>
    <n v="15697"/>
    <n v="0"/>
    <n v="516977.28"/>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s v="25 - SANTIAGO"/>
    <n v="15712"/>
    <n v="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s v="28 - MONSENOR NOUEL"/>
    <n v="16001"/>
    <n v="0"/>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UENA VENTURA SORIANO, MUNICIPIO EL SEIBO, PROVINCIA EL SEIBO."/>
    <s v="10 - FONDO GENERAL"/>
    <s v="08 - EL SEIBO"/>
    <n v="15226"/>
    <n v="0"/>
    <n v="1056776.08"/>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s v="32 - SANTO DOMINGO"/>
    <n v="15966"/>
    <n v="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s v="10 - INDEPENDENCIA"/>
    <n v="15167"/>
    <n v="0"/>
    <n v="4111202.68"/>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s v="18 - PUERTO PLATA"/>
    <n v="15894"/>
    <n v="0"/>
    <n v="0"/>
  </r>
  <r>
    <s v="2026"/>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s v="14 - MARIA TRINIDAD SANCHEZ"/>
    <n v="13605"/>
    <n v="0"/>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s v="13 - LA VEGA"/>
    <n v="15650"/>
    <n v="0"/>
    <n v="1879912.31"/>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s v="03 - BAHORUCO"/>
    <n v="16068"/>
    <n v="0"/>
    <n v="0"/>
  </r>
  <r>
    <s v="2026"/>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s v="07 - ELIAS PINA"/>
    <n v="13613"/>
    <n v="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s v="13 - LA VEGA"/>
    <n v="15608"/>
    <n v="0"/>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s v="26 - SANTIAGO RODRIGUEZ"/>
    <n v="15784"/>
    <n v="0"/>
    <n v="3112209.47"/>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s v="27 - VALVERDE"/>
    <n v="15789"/>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s v="27 - VALVERDE"/>
    <n v="15776"/>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s v="13 - LA VEGA"/>
    <n v="15184"/>
    <n v="0"/>
    <n v="4432774.3"/>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s v="05 - DAJABON"/>
    <n v="15279"/>
    <n v="0"/>
    <n v="2837659.06"/>
  </r>
  <r>
    <s v="2026"/>
    <x v="0"/>
    <x v="0"/>
    <x v="1"/>
    <x v="7"/>
    <s v="2 - Poder Ejecutivo"/>
    <s v="0206 - MINISTERIO DE EDUCACIÓN"/>
    <s v="0012 - DIRECCION DE INFRAESTRUCTURA ESCOLAR"/>
    <s v="4 - SERVICIOS SOCIALES"/>
    <s v="4.4 - Educación"/>
    <s v="4.4.01 - Educación inicial"/>
    <s v="2.7 - OBRAS"/>
    <s v="2.7.1 - OBRAS EN EDIFICACIONES"/>
    <s v="S"/>
    <s v="43 - CONSTRUCCIÓN  DE 3 ESTANCIAS INFANTIESL EN LA PROVINCIA DE LA VEGA (FASE 2)"/>
    <s v="10 - FONDO GENERAL"/>
    <s v="13 - LA VEGA"/>
    <n v="13443"/>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s v="29 - MONTE PLATA"/>
    <n v="15233"/>
    <n v="0"/>
    <n v="1735149.16"/>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s v="27 - VALVERDE"/>
    <n v="15787"/>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s v="32 - SANTO DOMINGO"/>
    <n v="15840"/>
    <n v="0"/>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s v="06 - DUARTE"/>
    <n v="15685"/>
    <n v="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COLOMBINA CASTRO, MUNICIPIO BOCA CHICA, PROVINCIA SANTO DOMINGO."/>
    <s v="10 - FONDO GENERAL"/>
    <s v="32 - SANTO DOMINGO"/>
    <n v="15305"/>
    <n v="0"/>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s v="21 - SAN CRISTOBAL"/>
    <n v="15531"/>
    <n v="0"/>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s v="13 - LA VEGA"/>
    <n v="15644"/>
    <n v="0"/>
    <n v="476386.1"/>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s v="25 - SANTIAGO"/>
    <n v="15719"/>
    <n v="0"/>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s v="25 - SANTIAGO"/>
    <n v="15734"/>
    <n v="0"/>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s v="32 - SANTO DOMINGO"/>
    <n v="15965"/>
    <n v="0"/>
    <n v="0"/>
  </r>
  <r>
    <s v="2026"/>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s v="29 - MONTE PLATA"/>
    <n v="13606"/>
    <n v="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A VIRGINIA REYNOSO, MUNICIPIO SABANA GRANDE DE BOYÁ, PROVINCIA MONTE PLATA."/>
    <s v="10 - FONDO GENERAL"/>
    <s v="29 - MONTE PLATA"/>
    <n v="15234"/>
    <n v="0"/>
    <n v="251504.24"/>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s v="13 - LA VEGA"/>
    <n v="15617"/>
    <n v="0"/>
    <n v="0"/>
  </r>
  <r>
    <s v="2026"/>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s v="01 - DISTRITO NACIONAL"/>
    <n v="13610"/>
    <n v="0"/>
    <n v="0"/>
  </r>
  <r>
    <s v="2026"/>
    <x v="0"/>
    <x v="0"/>
    <x v="1"/>
    <x v="7"/>
    <s v="2 - Poder Ejecutivo"/>
    <s v="0206 - MINISTERIO DE EDUCACIÓN"/>
    <s v="0012 - DIRECCION DE INFRAESTRUCTURA ESCOLAR"/>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s v="02 - AZUA"/>
    <n v="13539"/>
    <n v="27300136"/>
    <n v="27396216.57"/>
  </r>
  <r>
    <s v="2026"/>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0"/>
  </r>
  <r>
    <s v="2026"/>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s v="03 - BAHORUCO"/>
    <n v="13542"/>
    <n v="29890837"/>
    <n v="6193832.7300000004"/>
  </r>
  <r>
    <s v="2026"/>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s v="04 - BARAHONA"/>
    <n v="13544"/>
    <n v="80027982"/>
    <n v="24585196.870000001"/>
  </r>
  <r>
    <s v="2026"/>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s v="05 - DAJABON"/>
    <n v="13546"/>
    <n v="44763887"/>
    <n v="45574077.479999997"/>
  </r>
  <r>
    <s v="2026"/>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s v="01 - DISTRITO NACIONAL"/>
    <n v="13547"/>
    <n v="74617343"/>
    <n v="32516135.219999999"/>
  </r>
  <r>
    <s v="2026"/>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s v="06 - DUARTE"/>
    <n v="13549"/>
    <n v="10945349"/>
    <n v="0"/>
  </r>
  <r>
    <s v="2026"/>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s v="4 - SERVICIOS SOCIALES"/>
    <s v="4.4 - Educación"/>
    <s v="4.4.02 - Educación primaria"/>
    <s v="2.7 - OBRAS"/>
    <s v="2.7.1 - OBRAS EN EDIFICACIONES"/>
    <s v="S"/>
    <s v="08 - CONSTRUCCIÓN DE PLANTELES EDUCATIVOS EN LA PROVINCIA ELÍAS PIÑA (FASE 3)"/>
    <s v="10 - FONDO GENERAL"/>
    <s v="07 - ELIAS PINA"/>
    <n v="13552"/>
    <n v="4966671"/>
    <n v="6660678.7300000004"/>
  </r>
  <r>
    <s v="2026"/>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s v="09 - ESPAILLAT"/>
    <n v="13553"/>
    <n v="7492480"/>
    <n v="3255292.4"/>
  </r>
  <r>
    <s v="2026"/>
    <x v="0"/>
    <x v="0"/>
    <x v="1"/>
    <x v="7"/>
    <s v="2 - Poder Ejecutivo"/>
    <s v="0206 - MINISTERIO DE EDUCACIÓN"/>
    <s v="0012 - DIRECCION DE INFRAESTRUCTURA ESCOLAR"/>
    <s v="4 - SERVICIOS SOCIALES"/>
    <s v="4.4 - Educación"/>
    <s v="4.4.02 - Educación primaria"/>
    <s v="2.7 - OBRAS"/>
    <s v="2.7.1 - OBRAS EN EDIFICACIONES"/>
    <s v="S"/>
    <s v="10 - CONSTRUCCIÓN DE PLANTELES EDUCATIVOS EN LA PROVINCIA HATO MAYOR (FASE 3)"/>
    <s v="10 - FONDO GENERAL"/>
    <s v="30 - HATO MAYOR"/>
    <n v="13555"/>
    <n v="11963442"/>
    <n v="36028605.659999996"/>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s v="11 - LA ALTAGRACIA"/>
    <n v="13559"/>
    <n v="38330024"/>
    <n v="20745812.07"/>
  </r>
  <r>
    <s v="2026"/>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s v="12 - LA ROMANA"/>
    <n v="13561"/>
    <n v="6867626"/>
    <n v="0"/>
  </r>
  <r>
    <s v="2026"/>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s v="13 - LA VEGA"/>
    <n v="13563"/>
    <n v="21666254"/>
    <n v="30333775.060000002"/>
  </r>
  <r>
    <s v="2026"/>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s v="32 - SANTO DOMINGO"/>
    <n v="13363"/>
    <n v="136791551"/>
    <n v="0"/>
  </r>
  <r>
    <s v="2026"/>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s v="28 - MONSENOR NOUEL"/>
    <n v="13540"/>
    <n v="43984811"/>
    <n v="16016741.140000001"/>
  </r>
  <r>
    <s v="2026"/>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s v="15 - MONTE CRISTI"/>
    <n v="13541"/>
    <n v="1340629"/>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s v="29 - MONTE PLATA"/>
    <n v="13543"/>
    <n v="2760158"/>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s v="4 - SERVICIOS SOCIALES"/>
    <s v="4.4 - Educación"/>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s v="18 - PUERTO PLATA"/>
    <n v="13576"/>
    <n v="63579672"/>
    <n v="48577507.990000002"/>
  </r>
  <r>
    <s v="2026"/>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s v="11 - LA ALTAGRACIA"/>
    <n v="12576"/>
    <n v="6799536"/>
    <n v="9319385.7100000009"/>
  </r>
  <r>
    <s v="2026"/>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s v="20 - SAMANA"/>
    <n v="13551"/>
    <n v="6310564"/>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s v="13 - LA VEGA"/>
    <n v="12537"/>
    <n v="21819316"/>
    <n v="6638674.3200000003"/>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s v="21 - SAN CRISTOBAL"/>
    <n v="13554"/>
    <n v="72972303"/>
    <n v="82754427.330000013"/>
  </r>
  <r>
    <s v="2026"/>
    <x v="0"/>
    <x v="0"/>
    <x v="1"/>
    <x v="7"/>
    <s v="2 - Poder Ejecutivo"/>
    <s v="0206 - MINISTERIO DE EDUCACIÓN"/>
    <s v="0012 - DIRECCION DE INFRAESTRUCTURA ESCOLAR"/>
    <s v="4 - SERVICIOS SOCIALES"/>
    <s v="4.4 - Educación"/>
    <s v="4.4.02 - Educación primaria"/>
    <s v="2.7 - OBRAS"/>
    <s v="2.7.1 - OBRAS EN EDIFICACIONES"/>
    <s v="S"/>
    <s v="23 - CONSTRUCCIÓN DE 12 PLANTELES ESCOLARES EN LA PROVINCIA LA ALTAGRACIA"/>
    <s v="10 - FONDO GENERAL"/>
    <s v="11 - LA ALTAGRACIA"/>
    <n v="12535"/>
    <n v="29017934"/>
    <n v="0"/>
  </r>
  <r>
    <s v="2026"/>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s v="14 - MARIA TRINIDAD SANCHEZ"/>
    <n v="12538"/>
    <n v="13966319"/>
    <n v="5253468.33"/>
  </r>
  <r>
    <s v="2026"/>
    <x v="0"/>
    <x v="0"/>
    <x v="1"/>
    <x v="7"/>
    <s v="2 - Poder Ejecutivo"/>
    <s v="0206 - MINISTERIO DE EDUCACIÓN"/>
    <s v="0012 - DIRECCION DE INFRAESTRUCTURA ESCOLAR"/>
    <s v="4 - SERVICIOS SOCIALES"/>
    <s v="4.4 - Educación"/>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s v="4 - SERVICIOS SOCIALES"/>
    <s v="4.4 - Educación"/>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s v="21 - SAN CRISTOBAL"/>
    <n v="13376"/>
    <n v="2100000"/>
    <n v="0"/>
  </r>
  <r>
    <s v="2026"/>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s v="01 - DISTRITO NACIONAL"/>
    <n v="13548"/>
    <n v="73761343"/>
    <n v="23296837.73"/>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s v="02 - AZUA"/>
    <n v="13378"/>
    <n v="8652964"/>
    <n v="31629545.82"/>
  </r>
  <r>
    <s v="2026"/>
    <x v="0"/>
    <x v="0"/>
    <x v="1"/>
    <x v="7"/>
    <s v="2 - Poder Ejecutivo"/>
    <s v="0206 - MINISTERIO DE EDUCACIÓN"/>
    <s v="0012 - DIRECCION DE INFRAESTRUCTURA ESCOLAR"/>
    <s v="4 - SERVICIOS SOCIALES"/>
    <s v="4.4 - Educación"/>
    <s v="4.4.02 - Educación primaria"/>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s v="03 - BAHORUCO"/>
    <n v="13379"/>
    <n v="1136823"/>
    <n v="5684116.5199999996"/>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s v="21 - SAN CRISTOBAL"/>
    <n v="12547"/>
    <n v="5472250"/>
    <n v="4307779.54"/>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s v="4 - SERVICIOS SOCIALES"/>
    <s v="4.4 - Educación"/>
    <s v="4.4.02 - Educación primaria"/>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s v="01 - DISTRITO NACIONAL"/>
    <n v="13382"/>
    <n v="100000"/>
    <n v="95295823.510000005"/>
  </r>
  <r>
    <s v="2026"/>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s v="18 - PUERTO PLATA"/>
    <n v="13597"/>
    <n v="6226355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s v="06 - DUARTE"/>
    <n v="13383"/>
    <n v="6902575"/>
    <n v="6504683.3700000001"/>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s v="23 - SAN PEDRO DE MACORIS"/>
    <n v="12553"/>
    <n v="2347098"/>
    <n v="0"/>
  </r>
  <r>
    <s v="2026"/>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s v="09 - ESPAILLAT"/>
    <n v="13398"/>
    <n v="28670626"/>
    <n v="8410012.3499999996"/>
  </r>
  <r>
    <s v="2026"/>
    <x v="0"/>
    <x v="0"/>
    <x v="1"/>
    <x v="7"/>
    <s v="2 - Poder Ejecutivo"/>
    <s v="0206 - MINISTERIO DE EDUCACIÓN"/>
    <s v="0012 - DIRECCION DE INFRAESTRUCTURA ESCOLAR"/>
    <s v="4 - SERVICIOS SOCIALES"/>
    <s v="4.4 - Educación"/>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s v="25 - SANTIAGO"/>
    <n v="12560"/>
    <n v="14398867"/>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s v="07 - ELIAS PINA"/>
    <n v="13399"/>
    <n v="4907476"/>
    <n v="8954414.25"/>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s v="32 - SANTO DOMINGO"/>
    <n v="12562"/>
    <n v="12000000"/>
    <n v="17789881.949999999"/>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s v="19 - HERMANAS MIRABAL"/>
    <n v="13401"/>
    <n v="2502760"/>
    <n v="6721566.8300000001"/>
  </r>
  <r>
    <s v="2026"/>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s v="4 - SERVICIOS SOCIALES"/>
    <s v="4.4 - Educación"/>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s v="11 - LA ALTAGRACIA"/>
    <n v="13403"/>
    <n v="47149424"/>
    <n v="8932597.5099999998"/>
  </r>
  <r>
    <s v="2026"/>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s v="14 - MARIA TRINIDAD SANCHEZ"/>
    <n v="13601"/>
    <n v="30518084"/>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s v="14 - MARIA TRINIDAD SANCHEZ"/>
    <n v="12580"/>
    <n v="3229167"/>
    <n v="15454978.35"/>
  </r>
  <r>
    <s v="2026"/>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s v="28 - MONSENOR NOUEL"/>
    <n v="13566"/>
    <n v="2448273"/>
    <n v="3268589.46"/>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s v="25 - SANTIAGO"/>
    <n v="13571"/>
    <n v="126237650"/>
    <n v="26830390.460000001"/>
  </r>
  <r>
    <s v="2026"/>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s v="18 - PUERTO PLATA"/>
    <n v="13411"/>
    <n v="3769211"/>
    <n v="0"/>
  </r>
  <r>
    <s v="2026"/>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s v="21 - SAN CRISTOBAL"/>
    <n v="13413"/>
    <n v="88295858"/>
    <n v="68968096.150000006"/>
  </r>
  <r>
    <s v="2026"/>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s v="31 - SAN JOSE DE OCOA"/>
    <n v="13414"/>
    <n v="4671949"/>
    <n v="2041543.08"/>
  </r>
  <r>
    <s v="2026"/>
    <x v="0"/>
    <x v="0"/>
    <x v="1"/>
    <x v="7"/>
    <s v="2 - Poder Ejecutivo"/>
    <s v="0206 - MINISTERIO DE EDUCACIÓN"/>
    <s v="0012 - DIRECCION DE INFRAESTRUCTURA ESCOLAR"/>
    <s v="4 - SERVICIOS SOCIALES"/>
    <s v="4.4 - Educación"/>
    <s v="4.4.02 - Educación primaria"/>
    <s v="2.7 - OBRAS"/>
    <s v="2.7.1 - OBRAS EN EDIFICACIONES"/>
    <s v="S"/>
    <s v="54 - AMPLIACIÓN DE PLANTELES EDUCATIVOS EN LA PROVINCIA SANTO DOMINGO (FASE 3)"/>
    <s v="10 - FONDO GENERAL"/>
    <s v="32 - SANTO DOMINGO"/>
    <n v="13578"/>
    <n v="66803816"/>
    <n v="3009208.39"/>
  </r>
  <r>
    <s v="2026"/>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s v="19 - HERMANAS MIRABAL"/>
    <n v="12574"/>
    <n v="5076540"/>
    <n v="0"/>
  </r>
  <r>
    <s v="2026"/>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s v="22 - SAN JUAN"/>
    <n v="13415"/>
    <n v="2000000"/>
    <n v="3227099.74"/>
  </r>
  <r>
    <s v="2026"/>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s v="23 - SAN PEDRO DE MACORIS"/>
    <n v="13416"/>
    <n v="6105389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s v="22 - SAN JUAN"/>
    <n v="13583"/>
    <n v="8264361"/>
    <n v="7654858.1100000003"/>
  </r>
  <r>
    <s v="2026"/>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s v="13 - LA VEGA"/>
    <n v="12579"/>
    <n v="17008298"/>
    <n v="0"/>
  </r>
  <r>
    <s v="2026"/>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s v="23 - SAN PEDRO DE MACORIS"/>
    <n v="13585"/>
    <n v="177387225"/>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s v="26 - SANTIAGO RODRIGUEZ"/>
    <n v="13419"/>
    <n v="1330203"/>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s v="32 - SANTO DOMINGO"/>
    <n v="13420"/>
    <n v="242043314"/>
    <n v="55719784.810000002"/>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s v="29 - MONTE PLATA"/>
    <n v="12584"/>
    <n v="3759181"/>
    <n v="2252077.54"/>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s v="25 - SANTIAGO"/>
    <n v="13594"/>
    <n v="17912610"/>
    <n v="52861353"/>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s v="08 - EL SEIBO"/>
    <n v="13433"/>
    <n v="15612348"/>
    <n v="9378813.4700000007"/>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s v="32 - SANTO DOMINGO"/>
    <n v="13598"/>
    <n v="409574383"/>
    <n v="238201041.96000004"/>
  </r>
  <r>
    <s v="2026"/>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s v="27 - VALVERDE"/>
    <n v="13602"/>
    <n v="7077556"/>
    <n v="0"/>
  </r>
  <r>
    <s v="2026"/>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s v="4 - SERVICIOS SOCIALES"/>
    <s v="4.4 - Educación"/>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s v="21 - SAN CRISTOBAL"/>
    <n v="12589"/>
    <n v="6700450"/>
    <n v="0"/>
  </r>
  <r>
    <s v="2026"/>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s v="32 - SANTO DOMINGO"/>
    <n v="12597"/>
    <n v="155102429"/>
    <n v="33790327.390000001"/>
  </r>
  <r>
    <s v="2026"/>
    <x v="0"/>
    <x v="0"/>
    <x v="1"/>
    <x v="7"/>
    <s v="2 - Poder Ejecutivo"/>
    <s v="0206 - MINISTERIO DE EDUCACIÓN"/>
    <s v="0012 - DIRECCION DE INFRAESTRUCTURA ESCOLAR"/>
    <s v="4 - SERVICIOS SOCIALES"/>
    <s v="4.4 - Educación"/>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s v="24 - SANCHEZ RAMIREZ"/>
    <n v="12559"/>
    <n v="15240863"/>
    <n v="3277399.57"/>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2 - AZUA"/>
    <n v="12569"/>
    <n v="1204728"/>
    <n v="4403640.03"/>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s v="4 - SERVICIOS SOCIALES"/>
    <s v="4.4 - Educación"/>
    <s v="4.4.02 - Educación primaria"/>
    <s v="2.7 - OBRAS"/>
    <s v="2.7.1 - OBRAS EN EDIFICACIONES"/>
    <s v="S"/>
    <s v="48 - AMPLIACIÓN Y REHABILITACION DE 4 PLANTELES ESCOLARES EN EL DISTRITO NACIONAL"/>
    <s v="10 - FONDO GENERAL"/>
    <s v="01 - DISTRITO NACIONAL"/>
    <n v="12567"/>
    <n v="0"/>
    <n v="0"/>
  </r>
  <r>
    <s v="2026"/>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s v="28 - MONSENOR NOUEL"/>
    <n v="12581"/>
    <n v="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s v="25 - SANTIAGO"/>
    <n v="13417"/>
    <n v="0"/>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s v="13 - LA VEGA"/>
    <n v="13405"/>
    <n v="0"/>
    <n v="19477274.59"/>
  </r>
  <r>
    <s v="2026"/>
    <x v="0"/>
    <x v="0"/>
    <x v="1"/>
    <x v="7"/>
    <s v="2 - Poder Ejecutivo"/>
    <s v="0206 - MINISTERIO DE EDUCACIÓN"/>
    <s v="0012 - DIRECCION DE INFRAESTRUCTURA ESCOLAR"/>
    <s v="4 - SERVICIOS SOCIALES"/>
    <s v="4.4 - Educación"/>
    <s v="4.4.02 - Educación primaria"/>
    <s v="2.7 - OBRAS"/>
    <s v="2.7.1 - OBRAS EN EDIFICACIONES"/>
    <s v="S"/>
    <s v="27 - CONSTRUCCIÓN DE 7 PLANTELES ESCOLARES EN LA PROVINCIA MONTE PLATA"/>
    <s v="10 - FONDO GENERAL"/>
    <s v="29 - MONTE PLATA"/>
    <n v="12541"/>
    <n v="0"/>
    <n v="0"/>
  </r>
  <r>
    <s v="2026"/>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s v="29 - MONTE PLATA"/>
    <n v="13409"/>
    <n v="0"/>
    <n v="20370906.73"/>
  </r>
  <r>
    <s v="2026"/>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s v="07 - ELIAS PINA"/>
    <n v="12528"/>
    <n v="0"/>
    <n v="5579061.5700000003"/>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s v="18 - PUERTO PLATA"/>
    <n v="12544"/>
    <n v="0"/>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3 PLANTELES ESCOLARES EN LA PROVINCIA INDEPENDENCIA"/>
    <s v="10 - FONDO GENERAL"/>
    <s v="10 - INDEPENDENCIA"/>
    <n v="12534"/>
    <n v="0"/>
    <n v="52763761.759999998"/>
  </r>
  <r>
    <s v="2026"/>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s v="15 - MONTE CRISTI"/>
    <n v="12582"/>
    <n v="0"/>
    <n v="6177896.0099999998"/>
  </r>
  <r>
    <s v="2026"/>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s v="10 - INDEPENDENCIA"/>
    <n v="13402"/>
    <n v="0"/>
    <n v="4738359.7300000004"/>
  </r>
  <r>
    <s v="2026"/>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s v="20 - SAMANA"/>
    <n v="13412"/>
    <n v="0"/>
    <n v="0"/>
  </r>
  <r>
    <s v="2026"/>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s v="4 - SERVICIOS SOCIALES"/>
    <s v="4.4 - Educación"/>
    <s v="4.4.06 - Educación técnica"/>
    <s v="2.7 - OBRAS"/>
    <s v="2.7.1 - OBRAS EN EDIFICACIONES"/>
    <s v="S"/>
    <s v="85 - AMPLIACIÓN DEL INSTITUTO PREPARATORIO DE MENORES SC &quot;REFOR&quot;, PROVINCIA DE SAN CRISTÓBAL."/>
    <s v="10 - FONDO GENERAL"/>
    <s v="21 - SAN CRISTOBAL"/>
    <n v="13707"/>
    <n v="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99 - MULTIPROVINCIAL"/>
    <s v="(en blanco)"/>
    <n v="34553117"/>
    <n v="4417532.47"/>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3699134"/>
    <n v="17157.03"/>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97211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2258572"/>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99 - MULTIPROVINCIAL"/>
    <s v="(en blanco)"/>
    <n v="10358841"/>
    <n v="287691.45999999996"/>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6 - EQUIPOS DE DEFENSA Y SEGURIDAD"/>
    <s v="N"/>
    <s v="00 - N/A"/>
    <s v="10 - FONDO GENERAL"/>
    <s v="99 - MULTIPROVINCIAL"/>
    <s v="(en blanco)"/>
    <n v="47162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99 - MULTIPROVINCIAL"/>
    <s v="(en blanco)"/>
    <n v="380000"/>
    <n v="136000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9817376"/>
    <n v="10761977.6"/>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99 - MULTIPROVINCIAL"/>
    <s v="(en blanco)"/>
    <n v="5164359363"/>
    <n v="1039540931.5599999"/>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20 - FONDOS CON DESTINO ESPECÍFICO"/>
    <s v="99 - MULTIPROVINCIAL"/>
    <s v="(en blanco)"/>
    <n v="185596113"/>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en blanco)"/>
    <n v="211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785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521297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en blanco)"/>
    <n v="51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en blanco)"/>
    <n v="450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8 - BIENES INTANGIBLES"/>
    <s v="N"/>
    <s v="00 - N/A"/>
    <s v="10 - FONDO GENERAL"/>
    <s v="99 - MULTIPROVINCIAL"/>
    <s v="(en blanco)"/>
    <n v="21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en blanco)"/>
    <n v="41895585"/>
    <n v="7893890.6100000013"/>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99 - MULTIPROVINCIAL"/>
    <s v="(en blanco)"/>
    <n v="5439558"/>
    <n v="133821.99"/>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4268914"/>
    <n v="598458.24"/>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121352"/>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en blanco)"/>
    <n v="108341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378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9803866"/>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en blanco)"/>
    <n v="15663595"/>
    <n v="2859663.92"/>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24442719"/>
    <n v="100000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en blanco)"/>
    <n v="37115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20 - FONDOS CON DESTINO ESPECÍFICO"/>
    <s v="99 - MULTIPROVINCIAL"/>
    <s v="(en blanco)"/>
    <n v="11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en blanco)"/>
    <n v="500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20 - FONDOS CON DESTINO ESPECÍFICO"/>
    <s v="99 - MULTIPROVINCIAL"/>
    <s v="(en blanco)"/>
    <n v="834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en blanco)"/>
    <n v="48960054"/>
    <n v="3455721.34"/>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99 - MULTIPROVINCIAL"/>
    <s v="(en blanco)"/>
    <n v="18344285"/>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en blanco)"/>
    <n v="25280000"/>
    <n v="0"/>
  </r>
  <r>
    <s v="2026"/>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99 - MULTIPROVINCIAL"/>
    <s v="(en blanco)"/>
    <n v="0"/>
    <n v="15365"/>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en blanco)"/>
    <n v="200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99 - MULTIPROVINCIAL"/>
    <s v="(en blanco)"/>
    <n v="300212"/>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en blanco)"/>
    <n v="1335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126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14945000"/>
    <n v="71189.399999999994"/>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en blanco)"/>
    <n v="8619800"/>
    <n v="431655.85"/>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100000"/>
    <n v="0"/>
  </r>
  <r>
    <s v="2026"/>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en blanco)"/>
    <n v="15750000"/>
    <n v="730841.43"/>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99 - MULTIPROVINCIAL"/>
    <s v="(en blanco)"/>
    <n v="51340116"/>
    <n v="574611.02"/>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968730"/>
    <n v="174286"/>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522911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99 - MULTIPROVINCIAL"/>
    <s v="(en blanco)"/>
    <n v="0"/>
    <n v="206928.01"/>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34104000"/>
    <n v="913617.60000000009"/>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99 - MULTIPROVINCIAL"/>
    <s v="(en blanco)"/>
    <n v="100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99 - MULTIPROVINCIAL"/>
    <s v="(en blanco)"/>
    <n v="31589114"/>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250000"/>
    <n v="0"/>
  </r>
  <r>
    <s v="2026"/>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en blanco)"/>
    <n v="100000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s v="01 - DISTRITO NACIONAL"/>
    <n v="17009"/>
    <n v="0"/>
    <n v="60817101.289999999"/>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3 - EQUIPO E INSTRUMENTAL, CIENTÍFICO Y LABORATORIO"/>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8 - REMODELACIÓN PALACIO DE LOS DEPORTES PROFESOR VIRGILIO TRAVIESO SOTO, DISTRITO NACIONAL."/>
    <s v="10 - FONDO GENERAL"/>
    <s v="01 - DISTRITO NACIONAL"/>
    <n v="17009"/>
    <n v="11550025"/>
    <n v="15989698.68"/>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0 - REPARACIÓN DEL PABELLÓN DE LUCHA OLÍMPICA Y KARATE EN EL COMPLEJO DEPORTIVO DE SAN PEDRO DE MACORÍS"/>
    <s v="10 - FONDO GENERAL"/>
    <s v="23 - SAN PEDRO DE MACORIS"/>
    <n v="1710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3 - RECONSTRUCCIÓN CANCHA MUNICIPIO JAQUIMEYES, PROVINCIA BARAHONA"/>
    <s v="10 - FONDO GENERAL"/>
    <s v="04 - BARAHONA"/>
    <n v="1710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8 - RECONSTRUCCIÓN CANCHA MUNICIPIO PADRE LAS CASAS, PROVINCIA AZUA."/>
    <s v="10 - FONDO GENERAL"/>
    <s v="02 - AZUA"/>
    <n v="1711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9 - REPARACIÓN DE ACERAS, CONTENES Y CAMINERIAS DEL COMPLEJO DEPORTIVO LA BARRANQUITA, SANTIAGO DE LOS CABALLEROS"/>
    <s v="10 - FONDO GENERAL"/>
    <s v="25 - SANTIAGO"/>
    <n v="1708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0 - RECONSTRUCCIÓN CANCHA MUNICIPAL EUGENIO MARIA DE HOSTOS, PROVINCIA DUARTE"/>
    <s v="10 - FONDO GENERAL"/>
    <s v="06 - DUARTE"/>
    <n v="1711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2 - RECONSTRUCCIÓN CANCHA MUNICIPAL GUAYABAL, MUNICIPIO GUAYABAL PROVINCIA AZUA"/>
    <s v="10 - FONDO GENERAL"/>
    <s v="02 - AZUA"/>
    <n v="1712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5 - RECONSTRUCCIÓN CANCHA MUNICIPAL LOS RÍOS, MUNICIPIO LOS RÍOS, PROVINCIA BAHORUCO"/>
    <s v="10 - FONDO GENERAL"/>
    <s v="03 - BAHORUCO"/>
    <n v="1710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7 - RECONSTRUCCIÓN CANCHA MUNICIPIO TABARA ARRIBA, PROVINCIA AZUA"/>
    <s v="10 - FONDO GENERAL"/>
    <s v="02 - AZUA"/>
    <n v="171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6 - RECONSTRUCCIÓN CANCHA MUNICIPIO LAS YAYAS DE VIAJAMA, PROVINCIA AZUA"/>
    <s v="10 - FONDO GENERAL"/>
    <s v="02 - AZUA"/>
    <n v="1710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2 - RECONSTRUCCIÓN TECHADO CANCHA MUNICIPAL DE VILLA HERMOSA, PROVINCIA LA ROMANA"/>
    <s v="10 - FONDO GENERAL"/>
    <s v="12 - LA ROMANA"/>
    <n v="1711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s v="18 - PUERTO PLATA"/>
    <n v="1692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1 - RECONSTRUCCIÓN CANCHA MUNICIPAL CRISTÓBAL, MUNICIPIO CRISTÓBAL, PROVINCIA INDEPENDENCIA"/>
    <s v="10 - FONDO GENERAL"/>
    <s v="10 - INDEPENDENCIA"/>
    <n v="1712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5 - RECONSTRUCCIÓN CANCHA MUNICIPAL LA DESCUBIERTA, MUNICIPIO LA DESCUBIERTA, PROVINCIA INDEPENDENCIA"/>
    <s v="10 - FONDO GENERAL"/>
    <s v="10 - INDEPENDENCIA"/>
    <n v="1711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9 - RECONSTRUCCIÓN CANCHA MUNICIPAL SAN VÍCTOR, PROVINCIA ESPAILLAT"/>
    <s v="10 - FONDO GENERAL"/>
    <s v="09 - ESPAILLAT"/>
    <n v="1712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3 - RECONSTRUCCIÓN CANCHA DEPORTIVA LA JOYA, MUNICIPIO SABANA IGLESIA, PROVINCIA SANTIAGO"/>
    <s v="10 - FONDO GENERAL"/>
    <s v="25 - SANTIAGO"/>
    <n v="1712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8 - RECONSTRUCCIÓN CANCHA MUNICIPIO PUEBLO VIEJO, PROVINCIA AZUA"/>
    <s v="10 - FONDO GENERAL"/>
    <s v="02 - AZUA"/>
    <n v="1712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4 - RECONSTRUCCIÓN CANCHA MUNICIPAL DE FUNDACION, PROVINCIA BARAHONA"/>
    <s v="10 - FONDO GENERAL"/>
    <s v="04 - BARAHONA"/>
    <n v="1711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2 - RECONSTRUCCIÓN CANCHA MUNICIPIO EL PUÑAL, PROVINCIA _x000a_SANTIAGO"/>
    <s v="10 - FONDO GENERAL"/>
    <s v="25 - SANTIAGO"/>
    <n v="1710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3 - RECONSTRUCCIÓN CANCHA MUNICIPAL DE PEDRO SANTANA, PROVINCIA ELIAS PIÑA"/>
    <s v="10 - FONDO GENERAL"/>
    <s v="07 - ELIAS PINA"/>
    <n v="171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1 - RECONSTRUCCIÓN CANCHA MUNICIPIO EL PINO, PROVINCIA DAJABON"/>
    <s v="10 - FONDO GENERAL"/>
    <s v="05 - DAJABON"/>
    <n v="1710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9 - RECONSTRUCCIÓN CANCHA MUNICIPIO MATANZAS, PROVINCIA PERAVIA"/>
    <s v="10 - FONDO GENERAL"/>
    <s v="17 - PERAVIA"/>
    <n v="1711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1 - RECONSTRUCCIÓN CANCHA MUNICIPAL DE JUAN SANTIAGO, PROVINCIA ELIAS PIÑA"/>
    <s v="10 - FONDO GENERAL"/>
    <s v="07 - ELIAS PINA"/>
    <n v="1711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0 - RECONSTRUCCIÓN CANCHA DEPORTIVA GUANUMA, MUNICIPIO SANTO DOMINGO NORTE, PROVINCIA SANTO DOMINGO"/>
    <s v="10 - FONDO GENERAL"/>
    <s v="32 - SANTO DOMINGO"/>
    <n v="1712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4 - RECONSTRUCCIÓN CANCHA MUNICIPAL EL PEÑON, PROVINCIA BARAHONA"/>
    <s v="10 - FONDO GENERAL"/>
    <s v="04 - BARAHONA"/>
    <n v="1710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7 - RECONSTRUCCIÓN CANCHA MUNICIPAL LOS CACAOS, MUNICIPIO LOS CACAOS, PROVINCIA SAN CRISTÓBAL"/>
    <s v="10 - FONDO GENERAL"/>
    <s v="21 - SAN CRISTOBAL"/>
    <n v="1711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6 - RECONSTRUCCIÓN CANCHA MUNICIPAL VERAGUA, D.M. VERAGUA, PROVINCIA ESPAILLAT"/>
    <s v="10 - FONDO GENERAL"/>
    <s v="09 - ESPAILLAT"/>
    <n v="1711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8 - REMODELACIÓN AREA DE ENTRENAMIENTO  COMPLEJO DEPORTIVO DE LA VEGA"/>
    <s v="10 - FONDO GENERAL"/>
    <s v="13 - LA VEGA"/>
    <n v="1706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7 - RECONSTRUCCIÓN POLIDEPORTIVO JOSÉ CHACHITO CARRASCO, MUNICIPIO SAN IGNACIO DE SABANETA."/>
    <s v="10 - FONDO GENERAL"/>
    <s v="99 - MULTIPROVINCIAL"/>
    <n v="1719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0 - REPARACIÓN ESTADIO MUNICIPAL DE BEISBOL JOSÉ RAFAEL CARRETERO GÓMEZ, MUNICIPIO LA VEGA, PROVINCIA LA VEGA"/>
    <s v="10 - FONDO GENERAL"/>
    <s v="13 - LA VEGA"/>
    <n v="1720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6 - RECONSTRUCCIÓN MULTIUSO MANUEL OSIRIS HIDALGO, MUNICIPIO TENARES, PROVINCIA HERMANAS MIRABAL"/>
    <s v="10 - FONDO GENERAL"/>
    <s v="19 - HERMANAS MIRABAL"/>
    <n v="1719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1 - REPARACIÓN ESTADIO MUNICIPAL DE BEISBOL MANNY ACTA, MUNICIPIO CONSUELO, PROVINCIA SAN PEDRO DE MACORÍS"/>
    <s v="10 - FONDO GENERAL"/>
    <s v="23 - SAN PEDRO DE MACORIS"/>
    <n v="1720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9 - RECONSTRUCCIÓN DEL TECHADO DE BALONMANO Y FUTBOL SALA COMPLEJO DEPORTIVO DE LA VEGA"/>
    <s v="10 - FONDO GENERAL"/>
    <s v="13 - LA VEGA"/>
    <n v="1719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5 - RECONSTRUCCIÓN POLIDEPORTIVO SALCEDO, PROVINCIA HERMANAS MIRABAL"/>
    <s v="10 - FONDO GENERAL"/>
    <s v="19 - HERMANAS MIRABAL"/>
    <n v="1717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8 - RECONSTRUCCIÓN CANCHA SECTOR DON BOSCO, MUNICIPIO MOCA, PROVINCIA ESPAILLAT"/>
    <s v="10 - FONDO GENERAL"/>
    <s v="09 - ESPAILLAT"/>
    <n v="1719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5 - REMODELACIÓN MULTIUSO PUEBLO NUEVO, MUNICIPIO SANTIAGO DE LOS CABALLEROS, PROVINCIA  SANTIAGO"/>
    <s v="10 - FONDO GENERAL"/>
    <s v="25 - SANTIAGO"/>
    <n v="1705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2 - REPARACIÓN ESTADIO MUNICIPAL DE BEISBOL HERMANOS SUÁREZ, MUNICIPIO SAN JUAN DE LA MAGUANA, PROVINCIA SAN JUAN"/>
    <s v="10 - FONDO GENERAL"/>
    <s v="22 - SAN JUAN"/>
    <n v="172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8 - REPARACIÓN VERJA PERIMETRAL EN EL COMPLEJO DEPORTIVO TOMAS BINET, MUNICIPIO SAN PEDRO DE MACORIS, PROVINCIA SAN PEDRO DE MACORÍS"/>
    <s v="10 - FONDO GENERAL"/>
    <s v="23 - SAN PEDRO DE MACORIS"/>
    <n v="1723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6 - RECONSTRUCCIÓN  PLAY DE BEISBOL JUVENIL EN EL COMPLEJO DEPORTIVO TOMAS BINET, MUNICIPIO SAN PEDRO DE MACORIS, PROVINCIA SAN PEDRO DE MACORÍS."/>
    <s v="10 - FONDO GENERAL"/>
    <s v="23 - SAN PEDRO DE MACORIS"/>
    <n v="1723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3 - REPARACIÓN ESTADIO MUNICIPAL DE BEISBOL EN EL COMPLEJO DEPORTIVO TOMAS BINET, MUNICIPIO SAN PEDRO DE MACORIS, PROVINCIA SAN PEDRO DE MACORÍS"/>
    <s v="10 - FONDO GENERAL"/>
    <s v="23 - SAN PEDRO DE MACORIS"/>
    <n v="1723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7 - REPARACIÓN PABELLÓN DE LEVANTAMIENTO DE PESAS EN EL COMPLEJO DEPORTIVO TOMÁS BINET, MUNICIPIO SAN PEDRO DE MACORÍS, PROVINCIA SAN PEDRO DE MACORÍS,"/>
    <s v="10 - FONDO GENERAL"/>
    <s v="23 - SAN PEDRO DE MACORIS"/>
    <n v="1723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9 - RECONSTRUCCIÓN INSTALACIONES DEPORTIVAS ABIERTAS EN EL COMPLEJO DEPORTIVO TOMÁS BINET, MUNICIPIO SAN PEDRO DE MACORÍS, PROVINCIA SAN PEDRO DE MACORÍS"/>
    <s v="10 - FONDO GENERAL"/>
    <s v="23 - SAN PEDRO DE MACORIS"/>
    <n v="1724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5 - REPARACIÓN ESTADIO MUNICIPAL DE SOFTBOLL EN EL COMPLEJO DEPORTIVO TOMAS BINET, MUNICIPIO SAN PEDRO DE MACORIS, PROVINCIA SAN PEDRO DE MACORÍS."/>
    <s v="10 - FONDO GENERAL"/>
    <s v="23 - SAN PEDRO DE MACORIS"/>
    <n v="1723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4 - REPARACIÓN PISTA DE ATLETISMO EN EL COMPLEJO DEPORTIVO TOMAS BINET, MUNICIPIO SAN PEDRO DE MACORÍS, PROVINCIA SAN PEDRO DE MACORIS."/>
    <s v="10 - FONDO GENERAL"/>
    <s v="23 - SAN PEDRO DE MACORIS"/>
    <n v="17233"/>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en blanco)"/>
    <n v="7700000"/>
    <n v="419805.5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en blanco)"/>
    <n v="14400000"/>
    <n v="98492.24"/>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en blanco)"/>
    <n v="66149594"/>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en blanco)"/>
    <n v="6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en blanco)"/>
    <n v="7195943"/>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en blanco)"/>
    <n v="5500000"/>
    <n v="17172.54"/>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en blanco)"/>
    <n v="1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en blanco)"/>
    <n v="20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en blanco)"/>
    <n v="46770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5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7 - ACTIVOS BIOLÓGICOS"/>
    <s v="N"/>
    <s v="00 - N/A"/>
    <s v="20 - FONDOS CON DESTINO ESPECÍFICO"/>
    <s v="99 - MULTIPROVINCIAL"/>
    <s v="(en blanco)"/>
    <n v="248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20 - FONDOS CON DESTINO ESPECÍFICO"/>
    <s v="99 - MULTIPROVINCIAL"/>
    <s v="(en blanco)"/>
    <n v="10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99 - MULTIPROVINCIAL"/>
    <s v="(en blanco)"/>
    <n v="700000"/>
    <n v="47908"/>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en blanco)"/>
    <n v="50000"/>
    <n v="175307.03"/>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99 - MULTIPROVINCIAL"/>
    <s v="(en blanco)"/>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en blanco)"/>
    <n v="20405888"/>
    <n v="2614375.6500000004"/>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99 - MULTIPROVINCIAL"/>
    <s v="(en blanco)"/>
    <n v="4325384"/>
    <n v="2163826.43000000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en blanco)"/>
    <n v="0"/>
    <n v="1121482.3999999999"/>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99 - MULTIPROVINCIAL"/>
    <s v="(en blanco)"/>
    <n v="0"/>
    <n v="3304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99 - MULTIPROVINCIAL"/>
    <s v="(en blanco)"/>
    <n v="0"/>
    <n v="732332.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en blanco)"/>
    <n v="38000000"/>
    <n v="45548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99 - MULTIPROVINCIAL"/>
    <s v="(en blanco)"/>
    <n v="0"/>
    <n v="50250.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en blanco)"/>
    <n v="6874304"/>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99 - MULTIPROVINCIAL"/>
    <s v="(en blanco)"/>
    <n v="1259746"/>
    <n v="488504.17"/>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en blanco)"/>
    <n v="1679303"/>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7 - ACTIVOS BIOLÓGICO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99 - MULTIPROVINCIAL"/>
    <s v="(en blanco)"/>
    <n v="42000000"/>
    <n v="0"/>
  </r>
  <r>
    <s v="2026"/>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en blanco)"/>
    <n v="15000000"/>
    <n v="0"/>
  </r>
  <r>
    <s v="2026"/>
    <x v="0"/>
    <x v="0"/>
    <x v="1"/>
    <x v="7"/>
    <s v="2 - Poder Ejecutivo"/>
    <s v="0210 - MINISTERIO DE AGRICULTURA"/>
    <s v="0001 - MINISTERIO DE AGRICULTURA"/>
    <s v="2 - SERVICIOS ECONÓMICOS"/>
    <s v="2.1 - Asuntos económicos, comerciales y laborales"/>
    <s v="2.1.01 - Asuntos económicos y regulación del comercio"/>
    <s v="2.6 - BIENES MUEBLES, INMUEBLES E INTANGIBLES"/>
    <s v="2.6.1 - MOBILIARIO Y EQUIPO"/>
    <s v="N"/>
    <s v="00 - N/A"/>
    <s v="10 - FONDO GENERAL"/>
    <s v="22 - SAN JUAN"/>
    <s v="(en blanco)"/>
    <n v="1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en blanco)"/>
    <n v="13950000"/>
    <n v="63742.02"/>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362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4 - N/A"/>
    <s v="10 - FONDO GENERAL"/>
    <s v="99 - MULTIPROVINCIAL"/>
    <s v="(en blanco)"/>
    <n v="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99 - MULTIPROVINCIAL"/>
    <s v="(en blanco)"/>
    <n v="8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4 - N/A"/>
    <s v="10 - FONDO GENERAL"/>
    <s v="99 - MULTIPROVINCIAL"/>
    <s v="(en blanco)"/>
    <n v="7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23884995"/>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1316789.97"/>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en blanco)"/>
    <n v="20970000"/>
    <n v="178097.4"/>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4 - N/A"/>
    <s v="10 - FONDO GENERAL"/>
    <s v="99 - MULTIPROVINCIAL"/>
    <s v="(en blanco)"/>
    <n v="13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en blanco)"/>
    <n v="42568660"/>
    <n v="58372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10 - FONDO GENERAL"/>
    <s v="99 - MULTIPROVINCIAL"/>
    <s v="(en blanco)"/>
    <n v="260000000"/>
    <n v="70316447"/>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50 - CRÉDITO INTERNO"/>
    <s v="99 - MULTIPROVINCIAL"/>
    <s v="(en blanco)"/>
    <n v="0"/>
    <n v="184000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n v="14131"/>
    <n v="7000000"/>
    <n v="93380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en blanco)"/>
    <n v="1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4 - N/A"/>
    <s v="10 - FONDO GENERAL"/>
    <s v="99 - MULTIPROVINCIAL"/>
    <s v="(en blanco)"/>
    <n v="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en blanco)"/>
    <n v="14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4 - N/A"/>
    <s v="10 - FONDO GENERAL"/>
    <s v="99 - MULTIPROVINCIAL"/>
    <s v="(en blanco)"/>
    <n v="1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n v="14379"/>
    <n v="37799588"/>
    <n v="2477848.56"/>
  </r>
  <r>
    <s v="2026"/>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en blanco)"/>
    <n v="17219479"/>
    <n v="1552018.23"/>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en blanco)"/>
    <n v="2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en blanco)"/>
    <n v="3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en blanco)"/>
    <n v="101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99 - MULTIPROVINCIAL"/>
    <s v="(en blanco)"/>
    <n v="0"/>
    <n v="182360.37"/>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en blanco)"/>
    <n v="215750000"/>
    <n v="1828580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en blanco)"/>
    <n v="6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99 - MULTIPROVINCIAL"/>
    <s v="(en blanco)"/>
    <n v="39948000"/>
    <n v="0"/>
  </r>
  <r>
    <s v="2026"/>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99 - MULTIPROVINCIAL"/>
    <s v="(en blanco)"/>
    <n v="605000"/>
    <n v="0"/>
  </r>
  <r>
    <s v="2026"/>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99 - MULTIPROVINCIAL"/>
    <s v="(en blanco)"/>
    <n v="60000"/>
    <n v="0"/>
  </r>
  <r>
    <s v="2026"/>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99 - MULTIPROVINCIAL"/>
    <s v="(en blanco)"/>
    <n v="160000"/>
    <n v="0"/>
  </r>
  <r>
    <s v="2026"/>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99 - MULTIPROVINCIAL"/>
    <s v="(en blanco)"/>
    <n v="13000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en blanco)"/>
    <n v="15000000"/>
    <n v="0"/>
  </r>
  <r>
    <s v="2026"/>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99 - MULTIPROVINCIAL"/>
    <s v="(en blanco)"/>
    <n v="555124"/>
    <n v="0"/>
  </r>
  <r>
    <s v="2026"/>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99 - MULTIPROVINCIAL"/>
    <s v="(en blanco)"/>
    <n v="3000000"/>
    <n v="0"/>
  </r>
  <r>
    <s v="2026"/>
    <x v="0"/>
    <x v="0"/>
    <x v="1"/>
    <x v="7"/>
    <s v="2 - Poder Ejecutivo"/>
    <s v="0210 - MINISTERIO DE AGRICULTURA"/>
    <s v="0001 - MINISTERIO DE AGRICULTURA"/>
    <s v="4 - SERVICIOS SOCIALES"/>
    <s v="4.6 - Equidad de género"/>
    <s v="4.6.03 - Acciones para una cultura de igualdad de género."/>
    <s v="2.6 - BIENES MUEBLES, INMUEBLES E INTANGIBLES"/>
    <s v="2.6.1 - MOBILIARIO Y EQUIPO"/>
    <s v="N"/>
    <s v="00 - N/A"/>
    <s v="10 - FONDO GENERAL"/>
    <s v="99 - MULTIPROVINCIAL"/>
    <s v="(en blanco)"/>
    <n v="20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en blanco)"/>
    <n v="1686863"/>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en blanco)"/>
    <n v="85826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99 - MULTIPROVINCIAL"/>
    <s v="(en blanco)"/>
    <n v="0"/>
    <n v="198711"/>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en blanco)"/>
    <n v="16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330000"/>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44158"/>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en blanco)"/>
    <n v="984054"/>
    <n v="268178.79000000004"/>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en blanco)"/>
    <n v="8000"/>
    <n v="8279.68"/>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en blanco)"/>
    <n v="240815"/>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en blanco)"/>
    <n v="516000"/>
    <n v="41752.42"/>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en blanco)"/>
    <n v="46000"/>
    <n v="74994.960000000006"/>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99 - MULTIPROVINCIAL"/>
    <s v="(en blanco)"/>
    <n v="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s v="99 - MULTIPROVINCIAL"/>
    <n v="16849"/>
    <n v="435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s v="99 - MULTIPROVINCIAL"/>
    <n v="16849"/>
    <n v="30721500"/>
    <n v="801810"/>
  </r>
  <r>
    <s v="2026"/>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7324685.6699999999"/>
  </r>
  <r>
    <s v="2026"/>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4358515"/>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n v="13637"/>
    <n v="194557318"/>
    <n v="200142559.06999999"/>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n v="13491"/>
    <n v="800000000"/>
    <n v="137185659.44999999"/>
  </r>
  <r>
    <s v="2026"/>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n v="13978"/>
    <n v="1000000"/>
    <n v="4321302.0199999996"/>
  </r>
  <r>
    <s v="2026"/>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99 - MULTIPROVINCIAL"/>
    <s v="(en blanco)"/>
    <n v="28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en blanco)"/>
    <n v="85736493"/>
    <n v="55611755.07"/>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en blanco)"/>
    <n v="3500000"/>
    <n v="2478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en blanco)"/>
    <n v="5800000"/>
    <n v="387091.22"/>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en blanco)"/>
    <n v="81000000"/>
    <n v="2185782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en blanco)"/>
    <n v="117000000"/>
    <n v="45897299.979999997"/>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en blanco)"/>
    <n v="37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en blanco)"/>
    <n v="2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14845487"/>
    <n v="0"/>
  </r>
  <r>
    <s v="2026"/>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99 - MULTIPROVINCIAL"/>
    <s v="(en blanco)"/>
    <n v="1316802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n v="13964"/>
    <n v="27275430"/>
    <n v="27275091.829999998"/>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10149673.969999999"/>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n v="13635"/>
    <n v="1000000"/>
    <n v="7235767.3300000001"/>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en blanco)"/>
    <n v="0"/>
    <n v="806926.93"/>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99 - MULTIPROVINCIAL"/>
    <s v="(en blanco)"/>
    <n v="0"/>
    <n v="8305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en blanco)"/>
    <n v="22000000"/>
    <n v="4668357.66"/>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en blanco)"/>
    <n v="4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99 - MULTIPROVINCIAL"/>
    <s v="(en blanco)"/>
    <n v="0"/>
    <n v="721500.0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en blanco)"/>
    <n v="15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80439417.870000005"/>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en blanco)"/>
    <n v="8000000"/>
    <n v="1724642.3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en blanco)"/>
    <n v="5000000"/>
    <n v="0"/>
  </r>
  <r>
    <s v="2026"/>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99 - MULTIPROVINCIAL"/>
    <s v="(en blanco)"/>
    <n v="10831000"/>
    <n v="495196"/>
  </r>
  <r>
    <s v="2026"/>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99 - MULTIPROVINCIAL"/>
    <s v="(en blanco)"/>
    <n v="1784000"/>
    <n v="0"/>
  </r>
  <r>
    <s v="2026"/>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99 - MULTIPROVINCIAL"/>
    <s v="(en blanco)"/>
    <n v="87000"/>
    <n v="0"/>
  </r>
  <r>
    <s v="2026"/>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99 - MULTIPROVINCIAL"/>
    <s v="(en blanco)"/>
    <n v="26794481"/>
    <n v="0"/>
  </r>
  <r>
    <s v="2026"/>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99 - MULTIPROVINCIAL"/>
    <s v="(en blanco)"/>
    <n v="2022500"/>
    <n v="0"/>
  </r>
  <r>
    <s v="2026"/>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99 - MULTIPROVINCIAL"/>
    <s v="(en blanco)"/>
    <n v="1105000"/>
    <n v="0"/>
  </r>
  <r>
    <s v="2026"/>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99 - MULTIPROVINCIAL"/>
    <s v="(en blanco)"/>
    <n v="4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en blanco)"/>
    <n v="46710403"/>
    <n v="8965789.459999999"/>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17 - PERAVIA"/>
    <s v="(en blanco)"/>
    <n v="266651"/>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3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en blanco)"/>
    <n v="1980000"/>
    <n v="671020.32999999996"/>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en blanco)"/>
    <n v="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17 - PERAVIA"/>
    <s v="(en blanco)"/>
    <n v="207497"/>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en blanco)"/>
    <n v="3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en blanco)"/>
    <n v="6620000"/>
    <n v="159209.94"/>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17 - PERAVIA"/>
    <s v="(en blanco)"/>
    <n v="1459692"/>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2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31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en blanco)"/>
    <n v="20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99 - MULTIPROVINCIAL"/>
    <s v="(en blanco)"/>
    <n v="19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99 - MULTIPROVINCIAL"/>
    <s v="(en blanco)"/>
    <n v="12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99 - MULTIPROVINCIAL"/>
    <s v="(en blanco)"/>
    <n v="76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en blanco)"/>
    <n v="820000"/>
    <n v="9950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99 - MULTIPROVINCIAL"/>
    <s v="(en blanco)"/>
    <n v="25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en blanco)"/>
    <n v="1100000"/>
    <n v="1114392"/>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297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517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130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en blanco)"/>
    <n v="23300000"/>
    <n v="2356303.6"/>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en blanco)"/>
    <n v="20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30000000"/>
    <n v="0"/>
  </r>
  <r>
    <s v="2026"/>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en blanco)"/>
    <n v="44600000"/>
    <n v="4033650.1700000004"/>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99 - MULTIPROVINCIAL"/>
    <s v="(en blanco)"/>
    <n v="12152524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en blanco)"/>
    <n v="25000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20 - FONDOS CON DESTINO ESPECÍFICO"/>
    <s v="99 - MULTIPROVINCIAL"/>
    <s v="(en blanco)"/>
    <n v="2000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7 - OBRAS"/>
    <s v="2.7.1 - OBRAS EN EDIFICACIONES"/>
    <s v="N"/>
    <s v="00 - N/A"/>
    <s v="70 - DONACION EXTERNA"/>
    <s v="99 - MULTIPROVINCIAL"/>
    <s v="(en blanco)"/>
    <n v="6262799"/>
    <n v="0"/>
  </r>
  <r>
    <s v="2026"/>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0"/>
  </r>
  <r>
    <s v="2026"/>
    <x v="0"/>
    <x v="0"/>
    <x v="1"/>
    <x v="7"/>
    <s v="2 - Poder Ejecutivo"/>
    <s v="0213 - MINISTERIO DE TURISMO"/>
    <s v="0002 - COMITE EJECUTOR DE INFRAESTRUCTA EN ZONAS TURISTICAS (CEIZTUR)"/>
    <s v="1 - SERVICIOS  GENERALES"/>
    <s v="1.4 - Justicia, orden público y seguridad"/>
    <s v="1.4.01 - Servicios de seguridad interior"/>
    <s v="2.6 - BIENES MUEBLES, INMUEBLES E INTANGIBLES"/>
    <s v="2.6.1 - MOBILIARIO Y EQUIPO"/>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1 - SERVICIOS  GENERALES"/>
    <s v="1.4 - Justicia, orden público y seguridad"/>
    <s v="1.4.01 - Servicios de seguridad interior"/>
    <s v="2.7 - OBRAS"/>
    <s v="2.7.1 - OBRAS EN EDIFICACIONES"/>
    <s v="S"/>
    <s v="83 - CONSTRUCCIÓN DESTACAMENTO POLITUR EL LIMÓN, DISTRITO MUNICIPAL EL LIMÓN, PROVINCIA SAMANÁ."/>
    <s v="20 - FONDOS CON DESTINO ESPECÍFICO"/>
    <s v="20 - SAMANA"/>
    <n v="17082"/>
    <n v="0"/>
    <n v="4640913.2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en blanco)"/>
    <n v="22000000"/>
    <n v="906893.9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3468615.77"/>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6 - MEJORAMIENTO ENTORNO DEL BALNEARIO LAS MARIAS, MUNICIPIO DE NEYBA, PROVINCIA BAHORUCO."/>
    <s v="20 - FONDOS CON DESTINO ESPECÍFICO"/>
    <s v="03 - BAHORUCO"/>
    <n v="17146"/>
    <n v="0"/>
    <n v="1911600.21"/>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4 - RECONSTRUCCIÓN DE PARQUE PLAZA DE LOS MARTIRES (LOS PALITOS), MUNICIPIO DE SALCEDO, PROVINCIA HERMANAS MIRABAL."/>
    <s v="20 - FONDOS CON DESTINO ESPECÍFICO"/>
    <s v="19 - HERMANAS MIRABAL"/>
    <n v="17127"/>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9 - RECONSTRUCCIÓN DEL FRENTE MARÍTIMO DE ANDRÉS, MUNICIPIO BOCA CHICA, PROVINCIA SANTO DOMINGO"/>
    <s v="20 - FONDOS CON DESTINO ESPECÍFICO"/>
    <s v="32 - SANTO DOMINGO"/>
    <n v="1720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155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en blanco)"/>
    <n v="5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105800000"/>
    <n v="37774152"/>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en blanco)"/>
    <n v="213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en blanco)"/>
    <n v="1700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en blanco)"/>
    <n v="20200000"/>
    <n v="3308776.6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150000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en blanco)"/>
    <n v="322198429"/>
    <n v="969726.48"/>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s v="21 - SAN CRISTOBAL"/>
    <n v="15452"/>
    <n v="4287449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n v="16070"/>
    <n v="10977689"/>
    <n v="3695996.16"/>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n v="16076"/>
    <n v="7995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n v="16326"/>
    <n v="358"/>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s v="01 - DISTRITO NACIONAL"/>
    <n v="16841"/>
    <n v="5624819"/>
    <n v="2386021.08"/>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s v="17 - PERAVIA"/>
    <n v="16852"/>
    <n v="10480567"/>
    <n v="4481699.99"/>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s v="14 - MARIA TRINIDAD SANCHEZ"/>
    <n v="16845"/>
    <n v="9829440"/>
    <n v="400000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s v="18 - PUERTO PLATA"/>
    <n v="16970"/>
    <n v="37981975"/>
    <n v="14226717.07"/>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6 - MEJORAMIENTO ENTORNO DEL BALNEARIO LAS MARIAS, MUNICIPIO DE NEYBA, PROVINCIA BAHORUCO."/>
    <s v="20 - FONDOS CON DESTINO ESPECÍFICO"/>
    <s v="03 - BAHORUCO"/>
    <n v="17146"/>
    <n v="0"/>
    <n v="3872359.65"/>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s v="21 - SAN CRISTOBAL"/>
    <n v="16327"/>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s v="23 - SAN PEDRO DE MACORIS"/>
    <n v="17043"/>
    <n v="0"/>
    <n v="20557210.359999999"/>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9 - RECONSTRUCCIÓN DEL FRENTE MARÍTIMO DE ANDRÉS, MUNICIPIO BOCA CHICA, PROVINCIA SANTO DOMINGO"/>
    <s v="20 - FONDOS CON DESTINO ESPECÍFICO"/>
    <s v="32 - SANTO DOMINGO"/>
    <n v="1720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1 - RECONSTRUCCIÓN DE PASARELAS DE ACCESO PEATONAL A PLAYA MACAO, DISTRITO MUNICIPAL VERÓN, PROVINCIA LA ALTAGRACIA."/>
    <s v="20 - FONDOS CON DESTINO ESPECÍFICO"/>
    <s v="11 - LA ALTAGRACIA"/>
    <n v="1724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18724602.870000001"/>
  </r>
  <r>
    <s v="2026"/>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n v="15345"/>
    <n v="63820038"/>
    <n v="35881583.269999996"/>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s v="16 - PEDERNALES"/>
    <n v="16588"/>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s v="13 - LA VEGA"/>
    <n v="16990"/>
    <n v="0"/>
    <n v="2982515.21"/>
  </r>
  <r>
    <s v="2026"/>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6897593.9400000004"/>
  </r>
  <r>
    <s v="2026"/>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2946772"/>
    <n v="10639970.84"/>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en blanco)"/>
    <n v="20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en blanco)"/>
    <n v="95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29085000"/>
    <n v="7536247.7699999996"/>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en blanco)"/>
    <n v="16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en blanco)"/>
    <n v="3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3 - EQUIPO E INSTRUMENTAL, CIENTÍFICO Y LABORATORIO"/>
    <s v="N"/>
    <s v="00 - N/A"/>
    <s v="10 - FONDO GENERAL"/>
    <s v="99 - MULTIPROVINCIAL"/>
    <s v="(en blanco)"/>
    <n v="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en blanco)"/>
    <n v="3166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en blanco)"/>
    <n v="35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en blanco)"/>
    <n v="5070000"/>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99 - MULTIPROVINCIAL"/>
    <s v="(en blanco)"/>
    <n v="10532201"/>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en blanco)"/>
    <n v="2552035"/>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en blanco)"/>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en blanco)"/>
    <n v="600000"/>
    <n v="0"/>
  </r>
  <r>
    <s v="2026"/>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en blanco)"/>
    <n v="15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en blanco)"/>
    <n v="3900000"/>
    <n v="15576"/>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4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en blanco)"/>
    <n v="1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342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7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00"/>
    <n v="0"/>
  </r>
  <r>
    <s v="2026"/>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en blanco)"/>
    <n v="5000000"/>
    <n v="1678123.78"/>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N/A"/>
    <s v="10 - FONDO GENERAL"/>
    <s v="99 - MULTIPROVINCIAL"/>
    <s v="(en blanco)"/>
    <n v="20250000"/>
    <n v="1587241.6"/>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7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en blanco)"/>
    <n v="11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99 - MULTIPROVINCIAL"/>
    <s v="(en blanco)"/>
    <n v="0"/>
    <n v="1888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0"/>
    <n v="102805.20000000001"/>
  </r>
  <r>
    <s v="2026"/>
    <x v="0"/>
    <x v="0"/>
    <x v="1"/>
    <x v="7"/>
    <s v="2 - Poder Ejecutivo"/>
    <s v="0216 - MINISTERIO DE CULTURA"/>
    <s v="0005 - DIRECCIÓN GENERAL DE BELLAS ARTES"/>
    <s v="4 - SERVICIOS SOCIALES"/>
    <s v="4.3 - Actividades deportivas, recreativas, culturales y religiosas"/>
    <s v="4.3.03 - Servicios culturales"/>
    <s v="2.7 - OBRAS"/>
    <s v="2.7.1 - OBRAS EN EDIFICACIONES"/>
    <s v="N"/>
    <s v="00 - N/A"/>
    <s v="10 - FONDO GENERAL"/>
    <s v="99 - MULTIPROVINCIAL"/>
    <s v="(en blanco)"/>
    <n v="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en blanco)"/>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3000068"/>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en blanco)"/>
    <n v="0"/>
    <n v="26412"/>
  </r>
  <r>
    <s v="2026"/>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en blanco)"/>
    <n v="6230976"/>
    <n v="16992"/>
  </r>
  <r>
    <s v="2026"/>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en blanco)"/>
    <n v="3500000"/>
    <n v="9179258.0299999993"/>
  </r>
  <r>
    <s v="2026"/>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99 - MULTIPROVINCIAL"/>
    <s v="(en blanco)"/>
    <n v="2400000"/>
    <n v="0"/>
  </r>
  <r>
    <s v="2026"/>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en blanco)"/>
    <n v="390000"/>
    <n v="0"/>
  </r>
  <r>
    <s v="2026"/>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en blanco)"/>
    <n v="100000"/>
    <n v="134000.79999999999"/>
  </r>
  <r>
    <s v="2026"/>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en blanco)"/>
    <n v="940000"/>
    <n v="0"/>
  </r>
  <r>
    <s v="2026"/>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10000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99 - MULTIPROVINCIAL"/>
    <s v="(en blanco)"/>
    <n v="0"/>
    <n v="191160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99 - MULTIPROVINCIAL"/>
    <s v="(en blanco)"/>
    <n v="99000000"/>
    <n v="44748991.789999999"/>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99 - MULTIPROVINCIAL"/>
    <s v="(en blanco)"/>
    <n v="0"/>
    <n v="3107892.3899999997"/>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99 - MULTIPROVINCIAL"/>
    <s v="(en blanco)"/>
    <n v="0"/>
    <n v="168000.03"/>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10 - FONDO GENERAL"/>
    <s v="99 - MULTIPROVINCIAL"/>
    <s v="(en blanco)"/>
    <n v="0"/>
    <n v="28394.3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6 - EQUIPOS DE DEFENSA Y SEGURIDAD"/>
    <s v="N"/>
    <s v="00 - N/A"/>
    <s v="20 - FONDOS CON DESTINO ESPECÍFICO"/>
    <s v="99 - MULTIPROVINCIAL"/>
    <s v="(en blanco)"/>
    <n v="0"/>
    <n v="1897216.1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99 - MULTIPROVINCIAL"/>
    <s v="(en blanco)"/>
    <n v="0"/>
    <n v="6891.47"/>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99 - MULTIPROVINCIAL"/>
    <s v="(en blanco)"/>
    <n v="0"/>
    <n v="24561799.96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99 - MULTIPROVINCIAL"/>
    <s v="(en blanco)"/>
    <n v="0"/>
    <n v="24376858.80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20 - FONDOS CON DESTINO ESPECÍFICO"/>
    <s v="99 - MULTIPROVINCIAL"/>
    <s v="(en blanco)"/>
    <n v="0"/>
    <n v="350000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en blanco)"/>
    <n v="0"/>
    <n v="3526210.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99 - MULTIPROVINCIAL"/>
    <s v="(en blanco)"/>
    <n v="0"/>
    <n v="920254.52"/>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99 - MULTIPROVINCIAL"/>
    <s v="(en blanco)"/>
    <n v="0"/>
    <n v="471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en blanco)"/>
    <n v="76873404"/>
    <n v="11425604.98"/>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en blanco)"/>
    <n v="0"/>
    <n v="500000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99 - MULTIPROVINCIAL"/>
    <s v="(en blanco)"/>
    <n v="0"/>
    <n v="1736589.46"/>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99 - MULTIPROVINCIAL"/>
    <s v="(en blanco)"/>
    <n v="30000000"/>
    <n v="24884439.73"/>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60 - CREDITO EXTERNO"/>
    <s v="02 - AZUA"/>
    <n v="13928"/>
    <n v="228570"/>
    <n v="809820.05999999994"/>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3 - EQUIPO E INSTRUMENTAL, CIENTÍFICO Y LABORATORIO"/>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60 - CREDITO EXTERNO"/>
    <s v="02 - AZUA"/>
    <n v="13928"/>
    <n v="0"/>
    <n v="533200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6 - EQUIPOS DE DEFENSA Y SEGURIDAD"/>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60 - CREDITO EXTERNO"/>
    <s v="02 - AZUA"/>
    <n v="13928"/>
    <n v="163855735"/>
    <n v="36000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en blanco)"/>
    <n v="33882073"/>
    <n v="861223"/>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en blanco)"/>
    <n v="4009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99 - MULTIPROVINCIAL"/>
    <s v="(en blanco)"/>
    <n v="5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en blanco)"/>
    <n v="9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20 - FONDOS CON DESTINO ESPECÍFICO"/>
    <s v="99 - MULTIPROVINCIAL"/>
    <s v="(en blanco)"/>
    <n v="4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en blanco)"/>
    <n v="21352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en blanco)"/>
    <n v="345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99 - MULTIPROVINCIAL"/>
    <s v="(en blanco)"/>
    <n v="138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en blanco)"/>
    <n v="2386288"/>
    <n v="0"/>
  </r>
  <r>
    <s v="2026"/>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99 - MULTIPROVINCIAL"/>
    <s v="(en blanco)"/>
    <n v="24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20 - FONDOS CON DESTINO ESPECÍFICO"/>
    <s v="99 - MULTIPROVINCIAL"/>
    <s v="(en blanco)"/>
    <n v="108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2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3 - EQUIPO E INSTRUMENTAL, CIENTÍFICO Y LABORATORIO"/>
    <s v="N"/>
    <s v="00 - N/A"/>
    <s v="20 - FONDOS CON DESTINO ESPECÍFICO"/>
    <s v="99 - MULTIPROVINCIAL"/>
    <s v="(en blanco)"/>
    <n v="1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20 - FONDOS CON DESTINO ESPECÍFICO"/>
    <s v="99 - MULTIPROVINCIAL"/>
    <s v="(en blanco)"/>
    <n v="123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6 - EQUIPOS DE DEFENSA Y SEGURIDAD"/>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8 - BIENES INTANGIBLES"/>
    <s v="N"/>
    <s v="00 - N/A"/>
    <s v="20 - FONDOS CON DESTINO ESPECÍFICO"/>
    <s v="99 - MULTIPROVINCIAL"/>
    <s v="(en blanco)"/>
    <n v="30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9 - EDIFICIOS, ESTRUCTURAS, TIERRAS, TERRENOS Y OBJETOS DE VALOR"/>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10 - FONDO GENERAL"/>
    <s v="99 - MULTIPROVINCIAL"/>
    <s v="(en blanco)"/>
    <n v="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en blanco)"/>
    <n v="1600000"/>
    <n v="451108.22000000009"/>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en blanco)"/>
    <n v="1100000"/>
    <n v="337326.6"/>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en blanco)"/>
    <n v="6702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en blanco)"/>
    <n v="200000"/>
    <n v="950000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en blanco)"/>
    <n v="148100000"/>
    <n v="95932.32"/>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en blanco)"/>
    <n v="2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99 - MULTIPROVINCIAL"/>
    <s v="(en blanco)"/>
    <n v="0"/>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99 - MULTIPROVINCIAL"/>
    <s v="(en blanco)"/>
    <n v="66416603"/>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38222416.18"/>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4100000"/>
    <n v="162510.78"/>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43633373"/>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1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en blanco)"/>
    <n v="5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en blanco)"/>
    <n v="5000000"/>
    <n v="71744"/>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5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en blanco)"/>
    <n v="2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01 - DISTRITO NACIONAL"/>
    <s v="(en blanco)"/>
    <n v="956946"/>
    <n v="0"/>
  </r>
  <r>
    <s v="2026"/>
    <x v="0"/>
    <x v="0"/>
    <x v="1"/>
    <x v="7"/>
    <s v="2 - Poder Ejecutivo"/>
    <s v="0221 - MINISTERIO DE ADMINISTRACIÓN PÚBLICA"/>
    <s v="0001 - MINISTERIO DE ADMINISTRACION PUBLICA"/>
    <s v="3 - PROTECCIÓN DEL MEDIO AMBIENTE"/>
    <s v="3.3 - Cambio Climático"/>
    <s v="3.3.04 - Gobernanza del riesgo de desastres climáticos"/>
    <s v="2.6 - BIENES MUEBLES, INMUEBLES E INTANGIBLES"/>
    <s v="2.6.5 - MAQUINARIA, OTROS EQUIPOS Y HERRAMIENTAS"/>
    <s v="N"/>
    <s v="00 - N/A"/>
    <s v="10 - FONDO GENERAL"/>
    <s v="99 - MULTIPROVINCIAL"/>
    <s v="(en blanco)"/>
    <n v="95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en blanco)"/>
    <n v="2030000"/>
    <n v="781830.28"/>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en blanco)"/>
    <n v="4935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01 - DISTRITO NACIONAL"/>
    <s v="(en blanco)"/>
    <n v="13000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en blanco)"/>
    <n v="0"/>
    <n v="332185.69"/>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99 - MULTIPROVINCIAL"/>
    <s v="(en blanco)"/>
    <n v="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en blanco)"/>
    <n v="0"/>
    <n v="101401.18"/>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3 - MEJORAMIENTO DE LA EFICIENCIA ENERGÉTICA GUBERNAMENTAL EN REPÚBLICA DOMINICANA"/>
    <s v="60 - CREDITO EXTERNO"/>
    <s v="99 - MULTIPROVINCIAL"/>
    <n v="13916"/>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N"/>
    <s v="00 - N/A"/>
    <s v="10 - FONDO GENERAL"/>
    <s v="99 - MULTIPROVINCIAL"/>
    <s v="(en blanco)"/>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1 - CONSTRUCCIÓN LABORATORIO DE CALIBRACIONES DOSIMÉTRICAS PARA LA PROTECCIÓN RADIOLÓGICA, DISTRITO NACIONAL."/>
    <s v="10 - FONDO GENERAL"/>
    <s v="99 - MULTIPROVINCIAL"/>
    <n v="16657"/>
    <n v="0"/>
    <n v="8814010.210000000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en blanco)"/>
    <n v="67860848"/>
    <n v="30736197.44999999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en blanco)"/>
    <n v="5840000"/>
    <n v="4289090.66"/>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en blanco)"/>
    <n v="40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en blanco)"/>
    <n v="12747357"/>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en blanco)"/>
    <n v="11361458"/>
    <n v="4298701.1500000004"/>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en blanco)"/>
    <n v="162681005"/>
    <n v="19263176.969999999"/>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s v="16 - PEDERNALES"/>
    <n v="16726"/>
    <n v="0"/>
    <n v="1263604.8500000001"/>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s v="16 - PEDERNALES"/>
    <n v="16726"/>
    <n v="0"/>
    <n v="595000"/>
  </r>
  <r>
    <s v="2026"/>
    <x v="0"/>
    <x v="0"/>
    <x v="1"/>
    <x v="7"/>
    <s v="2 - Poder Ejecutivo"/>
    <s v="0222 - MINISTERIO DE ENERGIA Y MINAS"/>
    <s v="0001 - MINISTERIO DE ENERGIA Y MINAS"/>
    <s v="3 - PROTECCIÓN DEL MEDIO AMBIENTE"/>
    <s v="3.3 - Cambio Climático"/>
    <s v="3.3.03 - Conocimiento del riesgo de desastres climáticos"/>
    <s v="2.6 - BIENES MUEBLES, INMUEBLES E INTANGIBLES"/>
    <s v="2.6.1 - MOBILIARIO Y EQUIPO"/>
    <s v="N"/>
    <s v="00 - N/A"/>
    <s v="10 - FONDO GENERAL"/>
    <s v="99 - MULTIPROVINCIAL"/>
    <s v="(en blanco)"/>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en blanco)"/>
    <n v="765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270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6 - EQUIPOS DE DEFENSA Y SEGURIDAD"/>
    <s v="N"/>
    <s v="00 - N/A"/>
    <s v="10 - FONDO GENERAL"/>
    <s v="99 - MULTIPROVINCIAL"/>
    <s v="(en blanco)"/>
    <n v="0"/>
    <n v="93702.03"/>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en blanco)"/>
    <n v="670000"/>
    <n v="0"/>
  </r>
  <r>
    <s v="2026"/>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45 - REMODELACIÓN DE LAS EDIFICACIONES DEL INSTITUTO DE INNOVACIÓN EN BIOTECNOLOGÍA E INDUSTRIA PARA ALBERGAR LAS OFICINAS DEL MINISTERIO DE INTERIOR Y POLICÍA, DISTRITO NACIONAL."/>
    <s v="10 - FONDO GENERAL"/>
    <s v="01 - DISTRITO NACIONAL"/>
    <n v="17098"/>
    <n v="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14437541.949999999"/>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10 - FONDO GENERAL"/>
    <s v="01 - DISTRITO NACIONAL"/>
    <n v="14749"/>
    <n v="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s v="01 - DISTRITO NACIONAL"/>
    <n v="14749"/>
    <n v="0"/>
    <n v="675432"/>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15025832.810000001"/>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s v="01 - DISTRITO NACIONAL"/>
    <n v="16168"/>
    <n v="20321906"/>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1 - MOBILIARIO Y EQUIPO"/>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5 - MAQUINARIA, OTROS EQUIPOS Y HERRAMIENTAS"/>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6 - EQUIPOS DE DEFENSA Y SEGURIDAD"/>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s v="32 - SANTO DOMINGO"/>
    <n v="15005"/>
    <n v="261865482"/>
    <n v="157113138.75"/>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s v="99 - MULTIPROVINCIAL"/>
    <n v="14063"/>
    <n v="577630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n v="14063"/>
    <n v="386337969"/>
    <n v="583156274.4100000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10 - FONDO GENERAL"/>
    <s v="26 - SANTIAGO RODRIGUEZ"/>
    <n v="17094"/>
    <n v="0"/>
    <n v="131195020.23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60 - CREDITO EXTERNO"/>
    <s v="26 - SANTIAGO RODRIGUEZ"/>
    <n v="17094"/>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8 - CONSTRUCCIÓN CENTRO DE CORRECCIÓN Y REHABILITACIÓN (CCR) BONAO, PROVINCIA MONSEÑOR NOUEL"/>
    <s v="10 - FONDO GENERAL"/>
    <s v="28 - MONSENOR NOUEL"/>
    <n v="17089"/>
    <n v="0"/>
    <n v="179200627.84"/>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10 - FONDO GENERAL"/>
    <s v="30 - HATO MAYOR"/>
    <n v="17090"/>
    <n v="0"/>
    <n v="136988828.66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60 - CREDITO EXTERNO"/>
    <s v="30 - HATO MAYOR"/>
    <n v="17090"/>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10 - FONDO GENERAL"/>
    <s v="03 - BAHORUCO"/>
    <n v="17095"/>
    <n v="0"/>
    <n v="67105896.770000003"/>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60 - CREDITO EXTERNO"/>
    <s v="03 - BAHORUCO"/>
    <n v="17095"/>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10 - FONDO GENERAL"/>
    <s v="16 - PEDERNALES"/>
    <n v="17096"/>
    <n v="0"/>
    <n v="5500000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60 - CREDITO EXTERNO"/>
    <s v="16 - PEDERNALES"/>
    <n v="1709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0 - CONSTRUCCIÓN CENTRO DE CORRECCIÓN Y REHABILITACIÓN (CCR) COTUÍ, PROVINCIA SÁNCHEZ RAMÍREZ"/>
    <s v="10 - FONDO GENERAL"/>
    <s v="24 - SANCHEZ RAMIREZ"/>
    <n v="17092"/>
    <n v="0"/>
    <n v="199118676.65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10 - FONDO GENERAL"/>
    <s v="08 - EL SEIBO"/>
    <n v="17086"/>
    <n v="0"/>
    <n v="218595328.11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60 - CREDITO EXTERNO"/>
    <s v="08 - EL SEIBO"/>
    <n v="1708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10 - FONDO GENERAL"/>
    <s v="04 - BARAHONA"/>
    <n v="17087"/>
    <n v="0"/>
    <n v="185037170.34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60 - CREDITO EXTERNO"/>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10 - FONDO GENERAL"/>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60 - CREDITO EXTERNO"/>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1 - CONSTRUCCIÓN CENTRO DE CORRECCIÓN Y REHABILITACIÓN (CCR) AZUA, PROVINCIA AZUA"/>
    <s v="10 - FONDO GENERAL"/>
    <s v="02 - AZUA"/>
    <n v="17093"/>
    <n v="0"/>
    <n v="165592767.88"/>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n v="14649"/>
    <n v="1143603592"/>
    <n v="80283974.88000001"/>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n v="14025"/>
    <n v="40000000"/>
    <n v="3441799.85"/>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s v="32 - SANTO DOMINGO"/>
    <n v="16846"/>
    <n v="0"/>
    <n v="42203469.539999999"/>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n v="14670"/>
    <n v="196329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5486882.7800000003"/>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s v="21 - SAN CRISTOBAL"/>
    <n v="14692"/>
    <n v="20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s v="05 - DAJABON"/>
    <n v="14178"/>
    <n v="0"/>
    <n v="2054424.84"/>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n v="14692"/>
    <n v="594877217"/>
    <n v="125335989.79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n v="14693"/>
    <n v="101492339"/>
    <n v="11153169.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n v="14690"/>
    <n v="7192308"/>
    <n v="568445.56000000006"/>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n v="14124"/>
    <n v="33418015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17929811.460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n v="14912"/>
    <n v="67920130"/>
    <n v="72843960.5400000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s v="32 - SANTO DOMINGO"/>
    <n v="16656"/>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s v="11 - LA ALTAGRACIA"/>
    <n v="13523"/>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n v="13747"/>
    <n v="164816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s v="32 - SANTO DOMINGO"/>
    <n v="16656"/>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n v="14488"/>
    <n v="0"/>
    <n v="2324899.61"/>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n v="13518"/>
    <n v="191812602"/>
    <n v="53211183.93"/>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n v="13532"/>
    <n v="234432428"/>
    <n v="18153255.52"/>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n v="13530"/>
    <n v="10030257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n v="13302"/>
    <n v="636815744"/>
    <n v="113241047.09999999"/>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n v="13523"/>
    <n v="3"/>
    <n v="64062759.75"/>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0 - CONSTRUCCIÓN Y EQUIPAMIENTO DEL  CENTRO DE DIAGNÓSTICO  Y ATENCIÓN PRIMARIA EN  LA JOYA, MUNICIPIO SANTIAGO,  PROVINCIA  SANTIAGO"/>
    <s v="10 - FONDO GENERAL"/>
    <s v="25 - SANTIAGO"/>
    <n v="13265"/>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s v="11 - LA ALTAGRACIA"/>
    <n v="15342"/>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s v="09 - ESPAILLAT"/>
    <n v="15343"/>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s v="11 - LA ALTAGRACIA"/>
    <n v="15342"/>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s v="09 - ESPAILLAT"/>
    <n v="15343"/>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s v="32 - SANTO DOMINGO"/>
    <n v="13536"/>
    <n v="15160549"/>
    <n v="196356691.25"/>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n v="13656"/>
    <n v="635173475"/>
    <n v="35141605.810000002"/>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n v="15016"/>
    <n v="55658568"/>
    <n v="7675353.7699999996"/>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911041.23"/>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s v="29 - MONTE PLATA"/>
    <n v="14618"/>
    <n v="6975350"/>
    <n v="6485621.4800000004"/>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1 - REPARACIÓN DEL CENTRO CATÓLICO CARISMÁTICO, LAS CHARCAS, PROVINCIA SANTIAGO"/>
    <s v="10 - FONDO GENERAL"/>
    <s v="25 - SANTIAGO"/>
    <n v="17051"/>
    <n v="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3 - CONSTRUCCIÓN  IGLESIA CATÓLICA SAN ROQUE, LA GORRA, MUNICIPIO PARTIDO, PROVINCIA DAJABÓN"/>
    <s v="10 - FONDO GENERAL"/>
    <s v="05 - DAJABON"/>
    <n v="17070"/>
    <n v="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IGLESIA CATÓLICA SAN JUAN PABLO II, DISTRITO MUNICIPAL VERÓN-PUNTA CANA, PROVINCIA LA ALTAGRACIA."/>
    <s v="10 - FONDO GENERAL"/>
    <s v="11 - LA ALTAGRACIA"/>
    <n v="17061"/>
    <n v="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4 - CONSTRUCCIÓN PARROQUIA SAN PEDRO Y SAN PABLO, BONAO, PROVINCIA MONSEÑOR NOUEL"/>
    <s v="10 - FONDO GENERAL"/>
    <s v="28 - MONSENOR NOUEL"/>
    <n v="17072"/>
    <n v="0"/>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10 - FONDO GENERAL"/>
    <s v="26 - SANTIAGO RODRIGUEZ"/>
    <n v="14637"/>
    <n v="0"/>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s v="32 - SANTO DOMINGO"/>
    <n v="16649"/>
    <n v="275227962"/>
    <n v="149990293.08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s v="01 - DISTRITO NACIONAL"/>
    <n v="16671"/>
    <n v="65275889"/>
    <n v="50751206.159999996"/>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n v="14278"/>
    <n v="86327093"/>
    <n v="24710687.710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n v="14637"/>
    <n v="58976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n v="14724"/>
    <n v="4298065"/>
    <n v="0"/>
  </r>
  <r>
    <s v="2026"/>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en blanco)"/>
    <n v="5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en blanco)"/>
    <n v="70500000"/>
    <n v="265548"/>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50 - CRÉDITO INTERNO"/>
    <s v="99 - MULTIPROVINCIAL"/>
    <s v="(en blanco)"/>
    <n v="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en blanco)"/>
    <n v="11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en blanco)"/>
    <n v="59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en blanco)"/>
    <n v="6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en blanco)"/>
    <n v="3400000"/>
    <n v="201544"/>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en blanco)"/>
    <n v="376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en blanco)"/>
    <n v="9949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en blanco)"/>
    <n v="23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en blanco)"/>
    <n v="162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en blanco)"/>
    <n v="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en blanco)"/>
    <n v="2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en blanco)"/>
    <n v="20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en blanco)"/>
    <n v="8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99 - MULTIPROVINCIAL"/>
    <s v="(en blanco)"/>
    <n v="981089991"/>
    <n v="4258873.12"/>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en blanco)"/>
    <n v="132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50 - CRÉDITO INTERNO"/>
    <s v="99 - MULTIPROVINCIAL"/>
    <s v="(en blanco)"/>
    <n v="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60 - CREDITO EXTERNO"/>
    <s v="99 - MULTIPROVINCIAL"/>
    <s v="(en blanco)"/>
    <n v="10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10 - FONDO GENERAL"/>
    <s v="99 - MULTIPROVINCIAL"/>
    <s v="(en blanco)"/>
    <n v="3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840011"/>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3 - EQUIPO E INSTRUMENTAL, CIENTÍFICO Y LABORATORIO"/>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0"/>
    <n v="98504.65"/>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20 - FONDOS CON DESTINO ESPECÍFICO"/>
    <s v="99 - MULTIPROVINCIAL"/>
    <s v="(en blanco)"/>
    <n v="0"/>
    <n v="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en blanco)"/>
    <n v="135262966"/>
    <n v="48526773"/>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198345"/>
    <n v="1705518"/>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6638889"/>
    <n v="5830888"/>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en blanco)"/>
    <n v="2379687"/>
    <n v="902424"/>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en blanco)"/>
    <n v="1532797"/>
    <n v="550585"/>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en blanco)"/>
    <n v="1062629700"/>
    <n v="354209888"/>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en blanco)"/>
    <n v="211200"/>
    <n v="70396"/>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99 - MULTIPROVINCIAL"/>
    <s v="(en blanco)"/>
    <n v="4543100"/>
    <n v="1514364"/>
  </r>
  <r>
    <s v="2026"/>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99 - MULTIPROVINCIAL"/>
    <s v="(en blanco)"/>
    <n v="57511400"/>
    <n v="19170464"/>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6161290"/>
    <n v="2543343.7900000005"/>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5842071"/>
    <n v="1932016.3399999999"/>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258900"/>
    <n v="53241.0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03982"/>
    <n v="125667.81000000001"/>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396071"/>
    <n v="128387.4"/>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2860"/>
    <n v="301940.01"/>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6960"/>
    <n v="1008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01 - DISTRITO NACIONAL"/>
    <s v="(en blanco)"/>
    <n v="13060114"/>
    <n v="3862942.33"/>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49595"/>
    <n v="1349865"/>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99 - MULTIPROVINCIAL"/>
    <s v="(en blanco)"/>
    <n v="20294000"/>
    <n v="18086665"/>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00"/>
    <n v="9623798"/>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8 - BIENES INTANGIBLES"/>
    <s v="N"/>
    <s v="00 - N/A"/>
    <s v="10 - FONDO GENERAL"/>
    <s v="99 - MULTIPROVINCIAL"/>
    <s v="(en blanco)"/>
    <n v="4000000"/>
    <n v="1666644"/>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en blanco)"/>
    <n v="1250000"/>
    <n v="92382.11"/>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0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en blanco)"/>
    <n v="100000"/>
    <n v="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99 - MULTIPROVINCIAL"/>
    <s v="(en blanco)"/>
    <n v="5000000"/>
    <n v="1725706.81"/>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66666.64"/>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
    <n v="100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500000"/>
    <n v="542081.16"/>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99 - MULTIPROVINCIAL"/>
    <s v="(en blanco)"/>
    <n v="5000000"/>
    <n v="1565545.39"/>
  </r>
  <r>
    <s v="2026"/>
    <x v="0"/>
    <x v="0"/>
    <x v="1"/>
    <x v="7"/>
    <s v="8 - Tribunal Superior Electoral (TSE)"/>
    <s v="0405 - TRIBUNAL SUPERIOR  ELECTORAL ( TSE)"/>
    <s v="0001 - TRIBUNAL SUPERIOR  ELECTORAL TSE"/>
    <s v="1 - SERVICIOS  GENERALES"/>
    <s v="1.4 - Justicia, orden público y seguridad"/>
    <s v="1.4.03 - Administración y servicios de justicia"/>
    <s v="2.7 - OBRAS"/>
    <s v="2.7.1 - OBRAS EN EDIFICACIONES"/>
    <s v="N"/>
    <s v="00 - N/A"/>
    <s v="10 - FONDO GENERAL"/>
    <s v="99 - MULTIPROVINCIAL"/>
    <s v="(en blanco)"/>
    <n v="0"/>
    <n v="1111111"/>
  </r>
  <r>
    <s v="2026"/>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8848"/>
    <n v="0"/>
  </r>
  <r>
    <s v="2026"/>
    <x v="0"/>
    <x v="0"/>
    <x v="1"/>
    <x v="8"/>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8"/>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8"/>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50000"/>
    <n v="0"/>
  </r>
  <r>
    <s v="2026"/>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500000"/>
    <n v="0"/>
  </r>
  <r>
    <s v="2026"/>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99 - MULTIPROVINCIAL"/>
    <s v="(en blanco)"/>
    <n v="0"/>
    <n v="2128720"/>
  </r>
  <r>
    <s v="2026"/>
    <x v="0"/>
    <x v="0"/>
    <x v="1"/>
    <x v="8"/>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0"/>
  </r>
  <r>
    <s v="2026"/>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99 - MULTIPROVINCIAL"/>
    <s v="(en blanco)"/>
    <n v="300000"/>
    <n v="0"/>
  </r>
  <r>
    <s v="2026"/>
    <x v="0"/>
    <x v="0"/>
    <x v="1"/>
    <x v="8"/>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en blanco)"/>
    <n v="3800000"/>
    <n v="0"/>
  </r>
  <r>
    <s v="2026"/>
    <x v="0"/>
    <x v="0"/>
    <x v="1"/>
    <x v="8"/>
    <s v="2 - Poder Ejecutivo"/>
    <s v="0203 - MINISTERIO DE DEFENSA"/>
    <s v="0007 - ESCUELA DE GRADUADOS DE DOCTRINA CONJUNTA GENERAL DE DIV. GREGORIO LUPERÓN (EGDC)"/>
    <s v="4 - SERVICIOS SOCIALES"/>
    <s v="4.4 - Educación"/>
    <s v="4.4.04 - Educación superior"/>
    <s v="2.6 - BIENES MUEBLES, INMUEBLES E INTANGIBLES"/>
    <s v="2.6.9 - EDIFICIOS, ESTRUCTURAS, TIERRAS, TERRENOS Y OBJETOS DE VALOR"/>
    <s v="N"/>
    <s v="00 - N/A"/>
    <s v="10 - FONDO GENERAL"/>
    <s v="99 - MULTIPROVINCIAL"/>
    <s v="(en blanco)"/>
    <n v="350000"/>
    <n v="0"/>
  </r>
  <r>
    <s v="2026"/>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300000"/>
    <n v="0"/>
  </r>
  <r>
    <s v="2026"/>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en blanco)"/>
    <n v="500000"/>
    <n v="0"/>
  </r>
  <r>
    <s v="2026"/>
    <x v="0"/>
    <x v="0"/>
    <x v="1"/>
    <x v="8"/>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
    <n v="0"/>
  </r>
  <r>
    <s v="2026"/>
    <x v="0"/>
    <x v="0"/>
    <x v="1"/>
    <x v="8"/>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4500"/>
    <n v="0"/>
  </r>
  <r>
    <s v="2026"/>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17500"/>
    <n v="0"/>
  </r>
  <r>
    <s v="2026"/>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750000"/>
    <n v="0"/>
  </r>
  <r>
    <s v="2026"/>
    <x v="0"/>
    <x v="0"/>
    <x v="1"/>
    <x v="8"/>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81878"/>
    <n v="0"/>
  </r>
  <r>
    <s v="2026"/>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3456045"/>
    <n v="0"/>
  </r>
  <r>
    <s v="2026"/>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450000"/>
    <n v="0"/>
  </r>
  <r>
    <s v="2026"/>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650000"/>
    <n v="0"/>
  </r>
  <r>
    <s v="2026"/>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99 - MULTIPROVINCIAL"/>
    <s v="(en blanco)"/>
    <n v="0"/>
    <n v="0"/>
  </r>
  <r>
    <s v="2026"/>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1000000"/>
    <n v="0"/>
  </r>
  <r>
    <s v="2026"/>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300000"/>
    <n v="0"/>
  </r>
  <r>
    <s v="2026"/>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500000"/>
    <n v="0"/>
  </r>
  <r>
    <s v="2026"/>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99 - MULTIPROVINCIAL"/>
    <s v="(en blanco)"/>
    <n v="450000"/>
    <n v="0"/>
  </r>
  <r>
    <s v="2026"/>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0000"/>
    <n v="0"/>
  </r>
  <r>
    <s v="2026"/>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0"/>
    <n v="0"/>
  </r>
  <r>
    <s v="2026"/>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20833335"/>
  </r>
  <r>
    <s v="2026"/>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15999998"/>
  </r>
  <r>
    <s v="2026"/>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3000000"/>
    <n v="0"/>
  </r>
  <r>
    <s v="2026"/>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50000"/>
    <n v="0"/>
  </r>
  <r>
    <s v="2026"/>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en blanco)"/>
    <n v="100000"/>
    <n v="0"/>
  </r>
  <r>
    <s v="2026"/>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870000000"/>
    <n v="754738900.74000001"/>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0"/>
    <n v="0"/>
  </r>
  <r>
    <s v="2026"/>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60 - CREDITO EXTERNO"/>
    <s v="99 - MULTIPROVINCIAL"/>
    <s v="(en blanco)"/>
    <n v="0"/>
    <n v="228532109.97999999"/>
  </r>
  <r>
    <s v="2026"/>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60 - CREDITO EXTERNO"/>
    <s v="99 - MULTIPROVINCIAL"/>
    <s v="(en blanco)"/>
    <n v="0"/>
    <n v="395225362.5"/>
  </r>
  <r>
    <s v="2026"/>
    <x v="0"/>
    <x v="0"/>
    <x v="1"/>
    <x v="9"/>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0"/>
    <n v="39141684.090000004"/>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913405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9 - RECONSTRUCCIÓN CARRETERA BAYAGUANA - EL PUERTO, PROVINCIA MONTE PLATA"/>
    <s v="10 - FONDO GENERAL"/>
    <s v="29 - MONTE PLATA"/>
    <n v="13641"/>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n v="13946"/>
    <n v="87500000"/>
    <n v="89784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10 - FONDO GENERAL"/>
    <s v="32 - SANTO DOMINGO"/>
    <n v="17003"/>
    <n v="0"/>
    <n v="850000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18539726.399999999"/>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s v="01 - DISTRITO NACIONAL"/>
    <n v="17039"/>
    <n v="0"/>
    <n v="133836372.24000001"/>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252842298.47"/>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RECONSTRUCCIÓN DE LA INFRAESTRUCTURA VIAL URBANA DEL MUNICIPIO VILLA GONZÁLEZ, PROVINCIA SANTIAGO"/>
    <s v="10 - FONDO GENERAL"/>
    <s v="25 - SANTIAGO"/>
    <n v="15407"/>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s v="16 - PEDERNALES"/>
    <n v="12631"/>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s v="32 - SANTO DOMINGO"/>
    <n v="14109"/>
    <n v="0"/>
    <n v="30963365"/>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8 - CONSTRUCCIÓN  DEL TRAMO DE CARRETERA ENLACE VIAL ESTANCIA NUEVA HASTA EL CRUCE DE CHERO MUNICIPIO MOCA, PROVINCIA ESPAILLAT"/>
    <s v="10 - FONDO GENERAL"/>
    <s v="09 - ESPAILLAT"/>
    <n v="16337"/>
    <n v="0"/>
    <n v="485577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AMPLIACIÓN AVENIDA REPÚBLICA DE COLOMBIA, DESDE AUTOPOPISTA DUARTE HASTA AVENIDA LOS PRÓCERES, DISTRITO NACIONAL"/>
    <s v="10 - FONDO GENERAL"/>
    <s v="01 - DISTRITO NACIONAL"/>
    <n v="17073"/>
    <n v="0"/>
    <n v="124840079"/>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4 - CONSTRUCCIÓN DE PASO A DESNIVEL EN LA INTERSECCIÓN AV. REPÚBLICA DE COLOMBIA CON AV. LOS PRÓCERES, DISTRITO NACIONAL"/>
    <s v="10 - FONDO GENERAL"/>
    <s v="01 - DISTRITO NACIONAL"/>
    <n v="17075"/>
    <n v="0"/>
    <n v="291228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REPARACIÓN DEL PUENTE GENERAL GREGORIO LUPERÓN (LA BARQUITA), AFECTADO POR LA TORMENTA TROPICAL MELISSA, MUNICIPIO SANTO DOMINGO ESTE, PROVINCIA SANTO DOMINGO"/>
    <s v="10 - FONDO GENERAL"/>
    <s v="32 - SANTO DOMINGO"/>
    <n v="17209"/>
    <n v="0"/>
    <n v="35351933"/>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1168137.5"/>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62 - CONSTRUCCIÓN PUENTE LA CHINA AFECTADO POR LA VAGUADA DE ABRIL 2022, MUNICIPIO ALTAMIRA, PROVINCIA PUERTO PLATA."/>
    <s v="10 - FONDO GENERAL"/>
    <s v="18 - PUERTO PLATA"/>
    <n v="16243"/>
    <n v="0"/>
    <n v="0"/>
  </r>
  <r>
    <s v="2026"/>
    <x v="0"/>
    <x v="0"/>
    <x v="1"/>
    <x v="9"/>
    <s v="2 - Poder Ejecutivo"/>
    <s v="0211 - MINISTERIO DE OBRAS PÚBLICAS Y COMUNICACIONES"/>
    <s v="0001 - MINISTERIO DE OBRAS PUBLICAS Y COMUNICACIONES"/>
    <s v="3 - PROTECCIÓN DEL MEDIO AMBIENTE"/>
    <s v="3.3 - Cambio Climático"/>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251000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0"/>
  </r>
  <r>
    <s v="2026"/>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85000000"/>
    <n v="0"/>
  </r>
  <r>
    <s v="2026"/>
    <x v="0"/>
    <x v="0"/>
    <x v="1"/>
    <x v="9"/>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100000"/>
    <n v="0"/>
  </r>
  <r>
    <s v="2026"/>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20000000"/>
    <n v="0"/>
  </r>
  <r>
    <s v="2026"/>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75442500.00999999"/>
  </r>
  <r>
    <s v="2026"/>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99 - MULTIPROVINCIAL"/>
    <s v="(en blanco)"/>
    <n v="1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en blanco)"/>
    <n v="10000"/>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en blanco)"/>
    <n v="118780889"/>
    <n v="949500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99 - MULTIPROVINCIAL"/>
    <s v="(en blanco)"/>
    <n v="10724818"/>
    <n v="4573493.4800000004"/>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10 - FONDO GENERAL"/>
    <s v="99 - MULTIPROVINCIAL"/>
    <s v="(en blanco)"/>
    <n v="3500000000"/>
    <n v="300000000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60 - CREDITO EXTERNO"/>
    <s v="99 - MULTIPROVINCIAL"/>
    <s v="(en blanco)"/>
    <n v="19279811077"/>
    <n v="3129272132.52"/>
  </r>
  <r>
    <s v="2026"/>
    <x v="0"/>
    <x v="0"/>
    <x v="1"/>
    <x v="10"/>
    <s v="2 - Poder Ejecutivo"/>
    <s v="0201 - PRESIDENCIA DE LA REPÚBLICA"/>
    <s v="0001 - MINISTERIO DE LA PRESIDENCIA"/>
    <s v="4 - SERVICIOS SOCIALES"/>
    <s v="4.1 - Vivienda y servicios comunitarios"/>
    <s v="4.1.02 - Desarrollo comunitario"/>
    <s v="2.5 - TRANSFERENCIAS DE CAPITAL"/>
    <s v="2.5.2 - TRANSFERENCIAS DE CAPITAL AL GOBIERNO GENERAL  NACIONAL"/>
    <s v="N"/>
    <s v="00 - N/A"/>
    <s v="10 - FONDO GENERAL"/>
    <s v="99 - MULTIPROVINCIAL"/>
    <s v="(en blanco)"/>
    <n v="0"/>
    <n v="0"/>
  </r>
  <r>
    <s v="2026"/>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0"/>
    <n v="550151073.38"/>
  </r>
  <r>
    <s v="2026"/>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99 - MULTIPROVINCIAL"/>
    <s v="(en blanco)"/>
    <n v="0"/>
    <n v="12398682.25"/>
  </r>
  <r>
    <s v="2026"/>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99 - MULTIPROVINCIAL"/>
    <s v="(en blanco)"/>
    <n v="0"/>
    <n v="4000000"/>
  </r>
  <r>
    <s v="2026"/>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99 - MULTIPROVINCIAL"/>
    <s v="(en blanco)"/>
    <n v="0"/>
    <n v="12000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99 - MULTIPROVINCIAL"/>
    <s v="(en blanco)"/>
    <n v="0"/>
    <n v="196585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9 - TRANSFERENCIAS DE CAPITAL A OTRAS INSTITUCIONES PÚBLICAS"/>
    <s v="N"/>
    <s v="00 - N/A"/>
    <s v="10 - FONDO GENERAL"/>
    <s v="99 - MULTIPROVINCIAL"/>
    <s v="(en blanco)"/>
    <n v="0"/>
    <n v="969134.67"/>
  </r>
  <r>
    <s v="2026"/>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99 - MULTIPROVINCIAL"/>
    <s v="(en blanco)"/>
    <n v="0"/>
    <n v="6000000"/>
  </r>
  <r>
    <s v="2026"/>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en blanco)"/>
    <n v="0"/>
    <n v="242749198.09999999"/>
  </r>
  <r>
    <s v="2026"/>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99 - MULTIPROVINCIAL"/>
    <s v="(en blanco)"/>
    <n v="0"/>
    <n v="3007820.26"/>
  </r>
  <r>
    <s v="2026"/>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99 - MULTIPROVINCIAL"/>
    <s v="(en blanco)"/>
    <n v="0"/>
    <n v="26977878.260000002"/>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2600000000"/>
    <n v="40000000"/>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en blanco)"/>
    <n v="6323828232"/>
    <n v="2107942744"/>
  </r>
  <r>
    <s v="2026"/>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SOCIEDADES PÚBLICAS NO FINANCIERAS"/>
    <s v="N"/>
    <s v="00 - N/A"/>
    <s v="10 - FONDO GENERAL"/>
    <s v="99 - MULTIPROVINCIAL"/>
    <s v="(en blanco)"/>
    <n v="100000000"/>
    <n v="0"/>
  </r>
  <r>
    <s v="2026"/>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en blanco)"/>
    <n v="112950925"/>
    <n v="33885277.230000004"/>
  </r>
  <r>
    <s v="2026"/>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99 - MULTIPROVINCIAL"/>
    <s v="(en blanco)"/>
    <n v="0"/>
    <n v="213929898.05000001"/>
  </r>
  <r>
    <s v="2026"/>
    <x v="0"/>
    <x v="0"/>
    <x v="1"/>
    <x v="10"/>
    <s v="2 - Poder Ejecutivo"/>
    <s v="0206 - MINISTERIO DE EDUCACIÓN"/>
    <s v="0012 - DIRECCION DE INFRAESTRUCTURA ESCOLAR"/>
    <s v="4 - SERVICIOS SOCIALES"/>
    <s v="4.4 - Educación"/>
    <s v="4.4.99 - Planificación, gestión y supervisión de la educación"/>
    <s v="2.5 - TRANSFERENCIAS DE CAPITAL"/>
    <s v="2.5.1 - TRANSFERENCIAS DE CAPITAL AL SECTOR PRIVADO"/>
    <s v="N"/>
    <s v="00 - N/A"/>
    <s v="10 - FONDO GENERAL"/>
    <s v="99 - MULTIPROVINCIAL"/>
    <s v="(en blanco)"/>
    <n v="0"/>
    <n v="20000000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10 - FONDO GENERAL"/>
    <s v="99 - MULTIPROVINCIAL"/>
    <s v="(en blanco)"/>
    <n v="7548400000"/>
    <n v="2783473250.0100002"/>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50 - CRÉDITO INTERNO"/>
    <s v="99 - MULTIPROVINCIAL"/>
    <s v="(en blanco)"/>
    <n v="3000000000"/>
    <n v="999999999.99999988"/>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60 - CREDITO EXTERNO"/>
    <s v="99 - MULTIPROVINCIAL"/>
    <s v="(en blanco)"/>
    <n v="5848600849"/>
    <n v="374456487.48000002"/>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70 - DONACION EXTERNA"/>
    <s v="99 - MULTIPROVINCIAL"/>
    <s v="(en blanco)"/>
    <n v="400498905"/>
    <n v="68482299.159999996"/>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32 - SANTO DOMINGO"/>
    <s v="(en blanco)"/>
    <n v="85372103"/>
    <n v="35138372"/>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en blanco)"/>
    <n v="16110124"/>
    <n v="4446304.26"/>
  </r>
  <r>
    <s v="2026"/>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en blanco)"/>
    <n v="100851950"/>
    <n v="25212987.34"/>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en blanco)"/>
    <n v="2158493256"/>
    <n v="644497752.00000012"/>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50 - CRÉDITO INTERNO"/>
    <s v="99 - MULTIPROVINCIAL"/>
    <s v="(en blanco)"/>
    <n v="0"/>
    <n v="0"/>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99 - MULTIPROVINCIAL"/>
    <s v="(en blanco)"/>
    <n v="91215965"/>
    <n v="0"/>
  </r>
  <r>
    <s v="2026"/>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SOCIEDADES PÚBLICAS NO FINANCIERAS"/>
    <s v="N"/>
    <s v="00 - N/A"/>
    <s v="10 - FONDO GENERAL"/>
    <s v="99 - MULTIPROVINCIAL"/>
    <s v="(en blanco)"/>
    <n v="1600000000"/>
    <n v="0"/>
  </r>
  <r>
    <s v="2026"/>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en blanco)"/>
    <n v="49700000"/>
    <n v="25135598.690000001"/>
  </r>
  <r>
    <s v="2026"/>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en blanco)"/>
    <n v="1876339622"/>
    <n v="0"/>
  </r>
  <r>
    <s v="2026"/>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99 - MULTIPROVINCIAL"/>
    <s v="(en blanco)"/>
    <n v="90000000"/>
    <n v="20000000"/>
  </r>
  <r>
    <s v="2026"/>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en blanco)"/>
    <n v="500000000"/>
    <n v="12500000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20 - FONDOS CON DESTINO ESPECÍFICO"/>
    <s v="99 - MULTIPROVINCIAL"/>
    <s v="(en blanco)"/>
    <n v="75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en blanco)"/>
    <n v="1072870000"/>
    <n v="141656562.19999999"/>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en blanco)"/>
    <n v="31500000"/>
    <n v="1425000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en blanco)"/>
    <n v="500000000"/>
    <n v="250000000"/>
  </r>
  <r>
    <s v="2026"/>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en blanco)"/>
    <n v="174800000"/>
    <n v="0"/>
  </r>
  <r>
    <s v="2026"/>
    <x v="0"/>
    <x v="0"/>
    <x v="1"/>
    <x v="10"/>
    <s v="2 - Poder Ejecutivo"/>
    <s v="0215 - MINISTERIO DE LA MUJER"/>
    <s v="0001 - MINISTERIO DE LA MUJER"/>
    <s v="4 - SERVICIOS SOCIALES"/>
    <s v="4.6 - Equidad de género"/>
    <s v="4.6.01 - Acciones focalizada en mujeres"/>
    <s v="2.5 - TRANSFERENCIAS DE CAPITAL"/>
    <s v="2.5.4 - TRANSFERENCIAS DE CAPITAL A SOCIEDADES PÚBLICAS NO FINANCIERAS"/>
    <s v="N"/>
    <s v="00 - N/A"/>
    <s v="10 - FONDO GENERAL"/>
    <s v="99 - MULTIPROVINCIAL"/>
    <s v="(en blanco)"/>
    <n v="26000000"/>
    <n v="0"/>
  </r>
  <r>
    <s v="2026"/>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en blanco)"/>
    <n v="20000000"/>
    <n v="1000000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en blanco)"/>
    <n v="2381250080"/>
    <n v="1357456637.0900002"/>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en blanco)"/>
    <n v="140447341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en blanco)"/>
    <n v="2564032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en blanco)"/>
    <n v="26300000"/>
    <n v="10808333.35"/>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99 - MULTIPROVINCIAL"/>
    <s v="(en blanco)"/>
    <n v="7200000"/>
    <n v="24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99 - MULTIPROVINCIAL"/>
    <s v="(en blanco)"/>
    <n v="10000000"/>
    <n v="60252411.439999998"/>
  </r>
  <r>
    <s v="2026"/>
    <x v="0"/>
    <x v="0"/>
    <x v="1"/>
    <x v="10"/>
    <s v="2 - Poder Ejecutivo"/>
    <s v="0222 - MINISTERIO DE ENERGIA Y MINAS"/>
    <s v="0001 - MINISTERIO DE ENERGIA Y MINAS"/>
    <s v="2 - SERVICIOS ECONÓMICOS"/>
    <s v="2.4 - Energía y combustible"/>
    <s v="2.4.04 - Energía eléctrica de fuentes termoeléctricas"/>
    <s v="2.5 - TRANSFERENCIAS DE CAPITAL"/>
    <s v="2.5.4 - TRANSFERENCIAS DE CAPITAL A SOCIEDADES PÚBLICAS NO FINANCIERAS"/>
    <s v="N"/>
    <s v="00 - N/A"/>
    <s v="60 - CREDITO EXTERNO"/>
    <s v="99 - MULTIPROVINCIAL"/>
    <s v="(en blanco)"/>
    <n v="4323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02 - CONSTRUCCIÓN DE 2,000 VIVIENDAS EN EL DISTRITO MUNICIPAL HATO DEL YAQUE, PROVINCIA SANTIAGO"/>
    <s v="10 - FONDO GENERAL"/>
    <s v="25 - SANTIAGO"/>
    <n v="14588"/>
    <n v="250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23 - CONSTRUCCIÓN DE 2,240 VIVIENDAS EN HATO NUEVO, MUNICIPIO SANTO DOMINGO OESTE, PROVINCIA SANTO DOMINGO"/>
    <s v="10 - FONDO GENERAL"/>
    <s v="32 - SANTO DOMINGO"/>
    <n v="14600"/>
    <n v="731089999"/>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10 - FONDO GENERAL"/>
    <s v="99 - MULTIPROVINCIAL"/>
    <s v="(en blanco)"/>
    <n v="100500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20 - FONDOS CON DESTINO ESPECÍFICO"/>
    <s v="99 - MULTIPROVINCIAL"/>
    <s v="(en blanco)"/>
    <n v="1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60 - CREDITO EXTERNO"/>
    <s v="99 - MULTIPROVINCIAL"/>
    <s v="(en blanco)"/>
    <n v="2000000000"/>
    <n v="0"/>
  </r>
  <r>
    <s v="2026"/>
    <x v="0"/>
    <x v="0"/>
    <x v="1"/>
    <x v="10"/>
    <s v="2 - Poder Ejecutivo"/>
    <s v="0224 - MINISTERIO DE JUSTICIA"/>
    <s v="0001 - MINISTERIO DE JUSTICIA"/>
    <s v="1 - SERVICIOS  GENERALES"/>
    <s v="1.4 - Justicia, orden público y seguridad"/>
    <s v="1.4.04 - Prisiones"/>
    <s v="2.5 - TRANSFERENCIAS DE CAPITAL"/>
    <s v="2.5.2 - TRANSFERENCIAS DE CAPITAL AL GOBIERNO GENERAL  NACIONAL"/>
    <s v="N"/>
    <s v="00 - N/A"/>
    <s v="10 - FONDO GENERAL"/>
    <s v="99 - MULTIPROVINCIAL"/>
    <s v="(en blanco)"/>
    <n v="571596348"/>
    <n v="285798174"/>
  </r>
  <r>
    <s v="2026"/>
    <x v="0"/>
    <x v="0"/>
    <x v="1"/>
    <x v="10"/>
    <s v="2 - Poder Ejecutivo"/>
    <s v="0999 - ADMINISTRACION DE OBLIGACIONES DEL TESORO NACIONAL"/>
    <s v="0001 - MINISTERIO DE HACIENDA (OBLIGACIONES DEL TESORO)"/>
    <s v="2 - SERVICIOS ECONÓMICOS"/>
    <s v="2.4 - Energía y combustible"/>
    <s v="2.4.05 - Energía eléctrica de fuentes hidroeléctricas"/>
    <s v="2.5 - TRANSFERENCIAS DE CAPITAL"/>
    <s v="2.5.4 - TRANSFERENCIAS DE CAPITAL A SOCIEDADES PÚBLICAS NO FINANCIERAS"/>
    <s v="N"/>
    <s v="00 - N/A"/>
    <s v="10 - FONDO GENERAL"/>
    <s v="99 - MULTIPROVINCIAL"/>
    <s v="(en blanco)"/>
    <n v="288905038"/>
    <n v="0"/>
  </r>
  <r>
    <s v="2026"/>
    <x v="0"/>
    <x v="0"/>
    <x v="1"/>
    <x v="10"/>
    <s v="2 - Poder Ejecutivo"/>
    <s v="0999 - ADMINISTRACION DE OBLIGACIONES DEL TESORO NACIONAL"/>
    <s v="0001 - MINISTERIO DE HACIENDA (OBLIGACIONES DEL TESORO)"/>
    <s v="4 - SERVICIOS SOCIALES"/>
    <s v="4.5 - Protección social"/>
    <s v="4.5.10 - Asistencia social"/>
    <s v="2.5 - TRANSFERENCIAS DE CAPITAL"/>
    <s v="2.5.5 - TRANSFERENCIAS DE CAPITAL A INSTITUCIONES PÚBLICAS FINANCIERAS"/>
    <s v="N"/>
    <s v="00 - N/A"/>
    <s v="10 - FONDO GENERAL"/>
    <s v="99 - MULTIPROVINCIAL"/>
    <s v="(en blanco)"/>
    <n v="1977648438"/>
    <n v="0"/>
  </r>
  <r>
    <s v="2026"/>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en blanco)"/>
    <n v="2446284275"/>
    <n v="0"/>
  </r>
  <r>
    <s v="2026"/>
    <x v="0"/>
    <x v="1"/>
    <x v="2"/>
    <x v="12"/>
    <s v="2 - Poder Ejecutivo"/>
    <s v="0201 - PRESIDENCIA DE LA REPÚBLICA"/>
    <s v="0001 - GABINETE SOCIAL DE LA PRESIDENC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4 - SERVICIO INTEGRAL DE EMERGENCI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5 - UNIDAD EJECUTORA PARA LA READECUACION DE BARRIOS  Y ENTORNOS (URB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8 - DIRECCION GENERAL DE ETICA E INTEGRIDAD GUBERNAMENT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COMISIÓN PRESIDENCIAL DE APOYO AL DESARROLLO PROVINCI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DIRECCIÓN GENERAL DE PROYECTOS ESTRATÉGICOS Y ESPECIALES DE LA PRESIDENCIA DE LA REPÚBLICA (PROPEEP)"/>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0 - CONSEJO NACIONAL DE LA PERSONA ENVEJECI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2 - CONSEJO NACIONAL DE DROG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5 - DIRECCIÓN GENERAL DE DESARROLLO DE LA COMUNIDAD"/>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6 - DIRECCION GENERAL DE DESARROLLO FRONTERIZO"/>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7 - DIRECCIÓN DE DESARROLLO SOCIAL SUPÉRA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COMISIÓN PERMANENTE DE EFEMÉRIDES PAT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20 - FONDOS CON DESTINO ESPECÍFICO"/>
    <s v="00 - NO CLASIFICADO"/>
    <s v="(en blanco)"/>
    <n v="0"/>
    <n v="0"/>
  </r>
  <r>
    <s v="2026"/>
    <x v="0"/>
    <x v="1"/>
    <x v="2"/>
    <x v="12"/>
    <s v="2 - Poder Ejecutivo"/>
    <s v="0201 - PRESIDENCIA DE LA REPÚBLICA"/>
    <s v="0024 - AUTORIDAD NACIONAL DE ASUNTOS MARÍTIMOS (ANAMAR)"/>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1 - DIRECCION DE PRENSA DEL PRESID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3 - ECO5RD"/>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1 - MINISTERIO DE INTERIOR Y POLICIA"/>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2 - DIRECCIÓN GENERAL DE MIGRACIÓN"/>
    <s v="0 - N/A"/>
    <s v="0.0 - N/A"/>
    <s v="0.0.00 - N/A"/>
    <s v="4.2 - Disminución de pasivos"/>
    <s v="4.2.1 - Disminución de pasivos corrientes"/>
    <s v="N"/>
    <s v="00 - N/A"/>
    <s v="20 - FONDOS CON DESTINO ESPECÍFICO"/>
    <s v="00 - NO CLASIFICADO"/>
    <s v="(en blanco)"/>
    <n v="0"/>
    <n v="0"/>
  </r>
  <r>
    <s v="2026"/>
    <x v="0"/>
    <x v="1"/>
    <x v="2"/>
    <x v="12"/>
    <s v="2 - Poder Ejecutivo"/>
    <s v="0202 - MINISTERIO DE  INTERIOR Y POLICÍA"/>
    <s v="0004 - DIRECCION CENTRAL  DE  POLICIA DE TURISMO"/>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5 - DIRECCION GENERAL DE SEGURIDAD DE TRANSITO Y TRANSPORTE TERRESTRE (DIGESETT)"/>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7 - DIRECCION GENERAL DE LA RESERVA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9 - COMITÉ DE RETIRO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10 - CUERPO DE BOMBEROS DE SANTO DOMINGO OESTE"/>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ARMAD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FUERZA AERE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DIRECCION GENERAL DE ESCUELAS VOCACIONALES"/>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HOSPITAL MILITAR FAD DR RAMON DE LAR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4 - PRIMER REGIMIENTO DE LA GUARDIA PRESIDENCIAL"/>
    <s v="0 - N/A"/>
    <s v="0.0 - N/A"/>
    <s v="0.0.00 - N/A"/>
    <s v="4.2 - Disminución de pasivos"/>
    <s v="4.2.1 - Disminución de pasivos corrientes"/>
    <s v="N"/>
    <s v="00 - N/A"/>
    <s v="10 - FONDO GENERAL"/>
    <s v="00 - NO CLASIFICADO"/>
    <s v="(en blanco)"/>
    <n v="0"/>
    <n v="0"/>
  </r>
  <r>
    <s v="2026"/>
    <x v="0"/>
    <x v="1"/>
    <x v="2"/>
    <x v="12"/>
    <s v="2 - Poder Ejecutivo"/>
    <s v="0203 - MINISTERIO DE DEFENSA"/>
    <s v="0015 - CUERPOS ESPECIALIZADOS DE SEGURIDAD PORTUARIA"/>
    <s v="0 - N/A"/>
    <s v="0.0 - N/A"/>
    <s v="0.0.00 - N/A"/>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20 - FONDOS CON DESTINO ESPECÍFICO"/>
    <s v="00 - NO CLASIFICADO"/>
    <s v="(en blanco)"/>
    <n v="0"/>
    <n v="0"/>
  </r>
  <r>
    <s v="2026"/>
    <x v="0"/>
    <x v="1"/>
    <x v="2"/>
    <x v="12"/>
    <s v="2 - Poder Ejecutivo"/>
    <s v="0204 - MINISTERIO DE RELACIONES EXTERIORES"/>
    <s v="0003 - INSTITUTO DE EDUCACION SUPERIOR"/>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1 - MINISTERIO DE HACIENDA Y ECONOMIA"/>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2 - DIRECCION NACIONAL DE CATASTRO"/>
    <s v="0 - N/A"/>
    <s v="0.0 - N/A"/>
    <s v="0.0.00 - N/A"/>
    <s v="4.2 - Disminución de pasivos"/>
    <s v="4.2.1 - Disminución de pasivos corrientes"/>
    <s v="N"/>
    <s v="00 - N/A"/>
    <s v="20 - FONDOS CON DESTINO ESPECÍFICO"/>
    <s v="01 - DISTRITO NACIONAL"/>
    <s v="(en blanco)"/>
    <n v="0"/>
    <n v="0"/>
  </r>
  <r>
    <s v="2026"/>
    <x v="0"/>
    <x v="1"/>
    <x v="2"/>
    <x v="12"/>
    <s v="2 - Poder Ejecutivo"/>
    <s v="0205 - MINISTERIO DE HACIENDA Y ECONOMIA"/>
    <s v="0004 - DIRECCION GENERAL DE CONTRATACIONES PUBLICAS"/>
    <s v="0 - N/A"/>
    <s v="0.0 - N/A"/>
    <s v="0.0.00 - N/A"/>
    <s v="4.2 - Disminución de pasivos"/>
    <s v="4.2.1 - Disminución de pasivos corrientes"/>
    <s v="N"/>
    <s v="00 - N/A"/>
    <s v="10 - FONDO GENERAL"/>
    <s v="00 - NO CLASIFICADO"/>
    <s v="(en blanco)"/>
    <n v="0"/>
    <n v="0"/>
  </r>
  <r>
    <s v="2026"/>
    <x v="0"/>
    <x v="1"/>
    <x v="2"/>
    <x v="12"/>
    <s v="2 - Poder Ejecutivo"/>
    <s v="0206 - MINISTERIO DE EDUCACIÓN"/>
    <s v="0001 - MINISTERIO DE EDUCACION"/>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4 - INSTITUTO NACIONAL DE EDUCACIÓN FISIC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5 - INSTITUTO NACIONAL DE BIENESTAR MAGISTERIAL"/>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06 - INSTITUTO DOM. DE EVALUACIÓN E INVESTIGACIÓN DE LA CALIDAD EDUCATIV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7 - INSTITUTO NACIONAL DE FORMACIÓN Y CAPACITACIÓN MAGISTERIAL"/>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11 - CENTRO DE ATENCIÓN INTEGRAL PARA LA DISCAPACIDAD (CAID)"/>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12 - DIRECCION DE INFRAESTRUCTURA ESCOLAR"/>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2 - OFICINA DE COOPERACIÓN INTERNACIONAL (OCI)"/>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20 - FONDOS CON DESTINO ESPECÍFICO"/>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70 - DONACION EXTERNA"/>
    <s v="01 - DISTRITO NACIONAL"/>
    <s v="(en blanco)"/>
    <n v="0"/>
    <n v="0"/>
  </r>
  <r>
    <s v="2026"/>
    <x v="0"/>
    <x v="1"/>
    <x v="2"/>
    <x v="12"/>
    <s v="2 - Poder Ejecutivo"/>
    <s v="0207 - MINISTERIO DE SALUD PÚBLICA Y ASISTENCIA SOCIAL"/>
    <s v="0007 - CONSEJO NACIONAL PARA EL VIH SIDA"/>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17 - PROGRAMA DE MEDICAMENTOS ESENCIALES"/>
    <s v="0 - N/A"/>
    <s v="0.0 - N/A"/>
    <s v="0.0.00 - N/A"/>
    <s v="4.2 - Disminución de pasivos"/>
    <s v="4.2.1 - Disminución de pasivos corrientes"/>
    <s v="N"/>
    <s v="00 - N/A"/>
    <s v="20 - FONDOS CON DESTINO ESPECÍFICO"/>
    <s v="01 - DISTRITO NACIONAL"/>
    <s v="(en blanco)"/>
    <n v="0"/>
    <n v="0"/>
  </r>
  <r>
    <s v="2026"/>
    <x v="0"/>
    <x v="1"/>
    <x v="2"/>
    <x v="12"/>
    <s v="2 - Poder Ejecutivo"/>
    <s v="0208 - MINISTERIO DE DEPORTES Y RECREACIÓN"/>
    <s v="0001 - MINISTERIO DE DEPORTES Y RECREACIÓN"/>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10 - FONDO GENERAL"/>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90 - FONDOS DE TERCEROS"/>
    <s v="99 - MULTIPROVINCIAL"/>
    <s v="(en blanco)"/>
    <n v="0"/>
    <n v="0"/>
  </r>
  <r>
    <s v="2026"/>
    <x v="0"/>
    <x v="1"/>
    <x v="2"/>
    <x v="12"/>
    <s v="2 - Poder Ejecutivo"/>
    <s v="0210 - MINISTERIO DE AGRICULTURA"/>
    <s v="0001 - MINISTERIO DE AGRICULTURA"/>
    <s v="0 - N/A"/>
    <s v="0.0 - N/A"/>
    <s v="0.0.00 - N/A"/>
    <s v="4.2 - Disminución de pasivos"/>
    <s v="4.2.1 - Disminución de pasivos corrientes"/>
    <s v="N"/>
    <s v="00 - N/A"/>
    <s v="10 - FONDO GENERAL"/>
    <s v="00 - NO CLASIFICADO"/>
    <s v="(en blanco)"/>
    <n v="0"/>
    <n v="0"/>
  </r>
  <r>
    <s v="2026"/>
    <x v="0"/>
    <x v="1"/>
    <x v="2"/>
    <x v="12"/>
    <s v="2 - Poder Ejecutivo"/>
    <s v="0210 - MINISTERIO DE AGRICULTURA"/>
    <s v="0002 - DIRECCION GENERAL DE GANADERIA"/>
    <s v="0 - N/A"/>
    <s v="0.0 - N/A"/>
    <s v="0.0.00 - N/A"/>
    <s v="4.2 - Disminución de pasivos"/>
    <s v="4.2.1 - Disminución de pasivos corrientes"/>
    <s v="N"/>
    <s v="00 - N/A"/>
    <s v="10 - FONDO GENERAL"/>
    <s v="01 - DISTRITO NACIONAL"/>
    <s v="(en blanco)"/>
    <n v="0"/>
    <n v="0"/>
  </r>
  <r>
    <s v="2026"/>
    <x v="0"/>
    <x v="1"/>
    <x v="2"/>
    <x v="12"/>
    <s v="2 - Poder Ejecutivo"/>
    <s v="0210 - MINISTERIO DE AGRICULTURA"/>
    <s v="0007 - CONSEJO NACIONAL PARA LA REGLAMENTACIÓN Y FOMENTO DE LA INDUSTRIA LECHERA"/>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20 - FONDOS CON DESTINO ESPECÍFIC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50 - CRÉDITO INTERN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60 - CREDITO EXTERNO"/>
    <s v="00 - NO CLASIFICADO"/>
    <s v="(en blanco)"/>
    <n v="0"/>
    <n v="0"/>
  </r>
  <r>
    <s v="2026"/>
    <x v="0"/>
    <x v="1"/>
    <x v="2"/>
    <x v="12"/>
    <s v="2 - Poder Ejecutivo"/>
    <s v="0211 - MINISTERIO DE OBRAS PÚBLICAS Y COMUNICACIONES"/>
    <s v="0003 - OFICINA PARA EL REORDENAMIENTO DEL TRANSPORTE"/>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11 - JUNTA DE AVIACIÓN CIVIL"/>
    <s v="2 - SERVICIOS ECONÓMICOS"/>
    <s v="2.6 - Transporte"/>
    <s v="2.6.04 - Transporte aéreo"/>
    <s v="4.2 - Disminución de pasivos"/>
    <s v="4.2.1 - Disminución de pasivos corrientes"/>
    <s v="N"/>
    <s v="00 - N/A"/>
    <s v="20 - FONDOS CON DESTINO ESPECÍFICO"/>
    <s v="99 - MULTIPROVINCIAL"/>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10 - FONDO GENERAL"/>
    <s v="00 - NO CLASIFICADO"/>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20 - FONDOS CON DESTINO ESPECÍFICO"/>
    <s v="00 - NO CLASIFICADO"/>
    <s v="(en blanco)"/>
    <n v="0"/>
    <n v="0"/>
  </r>
  <r>
    <s v="2026"/>
    <x v="0"/>
    <x v="1"/>
    <x v="2"/>
    <x v="12"/>
    <s v="2 - Poder Ejecutivo"/>
    <s v="0213 - MINISTERIO DE TURISMO"/>
    <s v="0001 - MINISTERIO DE TURISMO"/>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1 - MINISTERIO DE CULTURA"/>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6 - DIRECCIÓN GENERAL DE MUSEOS"/>
    <s v="0 - N/A"/>
    <s v="0.0 - N/A"/>
    <s v="0.0.00 - N/A"/>
    <s v="4.2 - Disminución de pasivos"/>
    <s v="4.2.1 - Disminución de pasivos corrientes"/>
    <s v="N"/>
    <s v="00 - N/A"/>
    <s v="10 - FONDO GENERAL"/>
    <s v="01 - DISTRITO NACIONAL"/>
    <s v="(en blanco)"/>
    <n v="0"/>
    <n v="0"/>
  </r>
  <r>
    <s v="2026"/>
    <x v="0"/>
    <x v="1"/>
    <x v="2"/>
    <x v="12"/>
    <s v="2 - Poder Ejecutivo"/>
    <s v="0218 - MINISTERIO DE MEDIO AMBIENTE Y RECURSOS NATURALES"/>
    <s v="0001 - MINISTERIO  DE MEDIO AMBIENTE Y RECURSOS NATURALES"/>
    <s v="0 - N/A"/>
    <s v="0.0 - N/A"/>
    <s v="0.0.00 - N/A"/>
    <s v="4.2 - Disminución de pasivos"/>
    <s v="4.2.1 - Disminución de pasivos corrientes"/>
    <s v="N"/>
    <s v="00 - N/A"/>
    <s v="10 - FONDO GENERAL"/>
    <s v="00 - NO CLASIFICADO"/>
    <s v="(en blanco)"/>
    <n v="0"/>
    <n v="0"/>
  </r>
  <r>
    <s v="2026"/>
    <x v="0"/>
    <x v="1"/>
    <x v="2"/>
    <x v="12"/>
    <s v="2 - Poder Ejecutivo"/>
    <s v="0219 - MINISTERIO DE EDUCACIÓN SUPERIOR CIENCIA Y TECNOLOGÍA"/>
    <s v="0001 - MINISTERIO DE EDUCACION SUPERIOR, CIENCIA Y TECNOLOGIA"/>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2 - INSTITUTO TECNOLÓGICO DE LAS AMÉRICAS"/>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3 - INSTITUTO TECNICO SUPERIOR COMUNITARIO"/>
    <s v="0 - N/A"/>
    <s v="0.0 - N/A"/>
    <s v="0.0.00 - N/A"/>
    <s v="4.2 - Disminución de pasivos"/>
    <s v="4.2.1 - Disminución de pasivos corrientes"/>
    <s v="N"/>
    <s v="00 - N/A"/>
    <s v="20 - FONDOS CON DESTINO ESPECÍFICO"/>
    <s v="01 - DISTRITO NACIONAL"/>
    <s v="(en blanco)"/>
    <n v="0"/>
    <n v="0"/>
  </r>
  <r>
    <s v="2026"/>
    <x v="0"/>
    <x v="1"/>
    <x v="2"/>
    <x v="12"/>
    <s v="2 - Poder Ejecutivo"/>
    <s v="0221 - MINISTERIO DE ADMINISTRACIÓN PÚBLICA"/>
    <s v="0003 - OFICINA GUBERNAMENTAL DE TECNOLOGIA DE LA INFORMACION Y LA COMUNICACION (OGTIC)"/>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20 - FONDOS CON DESTINO ESPECÍFICO"/>
    <s v="00 - NO CLASIFICADO"/>
    <s v="(en blanco)"/>
    <n v="0"/>
    <n v="0"/>
  </r>
  <r>
    <s v="2026"/>
    <x v="0"/>
    <x v="1"/>
    <x v="2"/>
    <x v="12"/>
    <s v="2 - Poder Ejecutivo"/>
    <s v="0222 - MINISTERIO DE ENERGIA Y MINAS"/>
    <s v="0002 - DIRECCION GENERAL DE MINERIA"/>
    <s v="0 - N/A"/>
    <s v="0.0 - N/A"/>
    <s v="0.0.00 - N/A"/>
    <s v="4.2 - Disminución de pasivos"/>
    <s v="4.2.1 - Disminución de pasivos corrientes"/>
    <s v="N"/>
    <s v="00 - N/A"/>
    <s v="10 - FONDO GENERAL"/>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20 - FONDOS CON DESTINO ESPECÍFIC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50 - CRÉDITO INTERN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60 - CREDITO EXTERNO"/>
    <s v="00 - NO CLASIFICADO"/>
    <s v="(en blanco)"/>
    <n v="0"/>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en blanco)"/>
    <n v="18366143083"/>
    <n v="7482336455.2699995"/>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en blanco)"/>
    <n v="8786613607"/>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en blanco)"/>
    <n v="68922083417"/>
    <n v="31575569190.820004"/>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en blanco)"/>
    <n v="8696208231"/>
    <n v="3028328953.6199994"/>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20 - FONDOS CON DESTINO ESPECÍFICO"/>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en blanco)"/>
    <n v="200000000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00 - NO CLASIFICADO"/>
    <s v="(en blanco)"/>
    <n v="9303791769"/>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70 - DONACION EXTERNA"/>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99 - MULTIPROVINCIAL"/>
    <s v="(en blanco)"/>
    <n v="0"/>
    <n v="0"/>
  </r>
  <r>
    <s v="2026"/>
    <x v="0"/>
    <x v="1"/>
    <x v="2"/>
    <x v="13"/>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en blanco)"/>
    <n v="5117721882"/>
    <n v="143911177.19999999"/>
  </r>
  <r>
    <s v="2026"/>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99 - MULTIPROVINCIAL"/>
    <s v="(en blanco)"/>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D3D0FF7-46C5-4B8F-92A3-D16789E361D9}" name="TablaDinámica1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5">
        <item x="0"/>
        <item x="1"/>
        <item x="2"/>
        <item m="1" x="3"/>
        <item t="default"/>
      </items>
    </pivotField>
    <pivotField axis="axisRow" showAll="0">
      <items count="17">
        <item x="0"/>
        <item x="1"/>
        <item x="3"/>
        <item x="4"/>
        <item x="5"/>
        <item x="6"/>
        <item x="7"/>
        <item x="8"/>
        <item x="9"/>
        <item x="2"/>
        <item x="10"/>
        <item x="11"/>
        <item x="12"/>
        <item x="13"/>
        <item x="14"/>
        <item m="1"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9"/>
    </i>
    <i r="2">
      <x v="1"/>
    </i>
    <i r="3">
      <x v="5"/>
    </i>
    <i r="3">
      <x v="6"/>
    </i>
    <i r="3">
      <x v="7"/>
    </i>
    <i r="3">
      <x v="8"/>
    </i>
    <i r="3">
      <x v="10"/>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D0070-BC03-4C24-AAC9-C8F7E59F33CC}">
  <dimension ref="A1:F243"/>
  <sheetViews>
    <sheetView showGridLines="0" topLeftCell="A11" workbookViewId="0">
      <selection activeCell="E10" sqref="E10"/>
    </sheetView>
  </sheetViews>
  <sheetFormatPr baseColWidth="10" defaultColWidth="11.5703125" defaultRowHeight="15"/>
  <cols>
    <col min="1" max="1" width="58" style="11" bestFit="1" customWidth="1"/>
    <col min="2" max="2" width="26.28515625" style="11" bestFit="1" customWidth="1"/>
    <col min="3" max="3" width="32.42578125" style="11" bestFit="1" customWidth="1"/>
    <col min="4" max="4" width="33.85546875" style="11" bestFit="1" customWidth="1"/>
    <col min="5" max="5" width="9" style="11" customWidth="1"/>
    <col min="6" max="6" width="8" style="11" bestFit="1" customWidth="1"/>
    <col min="7" max="8" width="11.28515625" style="11" bestFit="1" customWidth="1"/>
    <col min="9" max="9" width="6.285156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703125" style="11"/>
  </cols>
  <sheetData>
    <row r="1" spans="1:6" ht="27.75">
      <c r="A1" s="178" t="s">
        <v>609</v>
      </c>
      <c r="B1" s="178"/>
      <c r="C1" s="178"/>
      <c r="D1" s="178"/>
      <c r="E1" s="178"/>
      <c r="F1" s="178"/>
    </row>
    <row r="2" spans="1:6" ht="20.25">
      <c r="A2" s="179" t="s">
        <v>0</v>
      </c>
      <c r="B2" s="179"/>
      <c r="C2" s="179"/>
      <c r="D2" s="179"/>
      <c r="E2" s="179"/>
      <c r="F2" s="179"/>
    </row>
    <row r="3" spans="1:6">
      <c r="A3" s="180" t="s">
        <v>1</v>
      </c>
      <c r="B3" s="180"/>
      <c r="C3" s="180"/>
      <c r="D3" s="180"/>
      <c r="E3" s="180"/>
      <c r="F3" s="180"/>
    </row>
    <row r="5" spans="1:6" ht="18.75">
      <c r="A5" s="181" t="s">
        <v>22</v>
      </c>
      <c r="B5" s="181"/>
      <c r="C5" s="181"/>
      <c r="D5" s="181"/>
      <c r="E5" s="181"/>
      <c r="F5" s="181"/>
    </row>
    <row r="6" spans="1:6" ht="18.75">
      <c r="A6" s="181" t="s">
        <v>703</v>
      </c>
      <c r="B6" s="181"/>
      <c r="C6" s="181"/>
      <c r="D6" s="181"/>
      <c r="E6" s="181"/>
      <c r="F6" s="181"/>
    </row>
    <row r="7" spans="1:6">
      <c r="A7" s="176" t="s">
        <v>2193</v>
      </c>
      <c r="B7" s="176"/>
      <c r="C7" s="176"/>
      <c r="D7" s="176"/>
      <c r="E7" s="176"/>
      <c r="F7" s="176"/>
    </row>
    <row r="8" spans="1:6">
      <c r="A8" s="176" t="s">
        <v>2194</v>
      </c>
      <c r="B8" s="176"/>
      <c r="C8" s="176"/>
      <c r="D8" s="176"/>
      <c r="E8" s="176"/>
      <c r="F8" s="176"/>
    </row>
    <row r="9" spans="1:6" ht="15.75">
      <c r="A9" s="177" t="s">
        <v>702</v>
      </c>
      <c r="B9" s="177"/>
      <c r="C9" s="177"/>
      <c r="D9" s="177"/>
      <c r="E9" s="177"/>
      <c r="F9" s="177"/>
    </row>
    <row r="11" spans="1:6">
      <c r="A11"/>
      <c r="B11"/>
    </row>
    <row r="13" spans="1:6">
      <c r="A13" s="11" t="s">
        <v>2132</v>
      </c>
      <c r="B13" s="11" t="s">
        <v>2173</v>
      </c>
      <c r="C13" s="11" t="s">
        <v>2174</v>
      </c>
      <c r="D13"/>
    </row>
    <row r="14" spans="1:6">
      <c r="A14" s="174" t="s">
        <v>2175</v>
      </c>
      <c r="B14" s="160">
        <v>1744025968276</v>
      </c>
      <c r="C14" s="160">
        <v>544393174814.80994</v>
      </c>
      <c r="D14"/>
    </row>
    <row r="15" spans="1:6">
      <c r="A15" s="175" t="s">
        <v>10</v>
      </c>
      <c r="B15" s="160">
        <v>1622833406287</v>
      </c>
      <c r="C15" s="160">
        <v>502163029037.8999</v>
      </c>
      <c r="D15"/>
    </row>
    <row r="16" spans="1:6">
      <c r="A16" s="159" t="s">
        <v>11</v>
      </c>
      <c r="B16" s="160">
        <v>1407548685832</v>
      </c>
      <c r="C16" s="160">
        <v>455745951570.48987</v>
      </c>
      <c r="D16"/>
    </row>
    <row r="17" spans="1:4">
      <c r="A17" s="161" t="s">
        <v>24</v>
      </c>
      <c r="B17" s="160">
        <v>542875526448</v>
      </c>
      <c r="C17" s="160">
        <v>152935988229.43979</v>
      </c>
      <c r="D17"/>
    </row>
    <row r="18" spans="1:4">
      <c r="A18" s="161" t="s">
        <v>25</v>
      </c>
      <c r="B18" s="160">
        <v>101897864549</v>
      </c>
      <c r="C18" s="160">
        <v>28436593872.970001</v>
      </c>
      <c r="D18"/>
    </row>
    <row r="19" spans="1:4">
      <c r="A19" s="161" t="s">
        <v>26</v>
      </c>
      <c r="B19" s="160">
        <v>13786016885</v>
      </c>
      <c r="C19" s="160">
        <v>9816742521.8400002</v>
      </c>
      <c r="D19"/>
    </row>
    <row r="20" spans="1:4">
      <c r="A20" s="161" t="s">
        <v>27</v>
      </c>
      <c r="B20" s="160">
        <v>424672198458</v>
      </c>
      <c r="C20" s="160">
        <v>160761858322.61005</v>
      </c>
      <c r="D20"/>
    </row>
    <row r="21" spans="1:4">
      <c r="A21" s="161" t="s">
        <v>28</v>
      </c>
      <c r="B21" s="160">
        <v>59963928</v>
      </c>
      <c r="C21" s="160">
        <v>55557730</v>
      </c>
      <c r="D21"/>
    </row>
    <row r="22" spans="1:4">
      <c r="A22" s="161" t="s">
        <v>12</v>
      </c>
      <c r="B22" s="160">
        <v>324257115564</v>
      </c>
      <c r="C22" s="160">
        <v>103739210893.63</v>
      </c>
      <c r="D22"/>
    </row>
    <row r="23" spans="1:4">
      <c r="A23" s="159" t="s">
        <v>13</v>
      </c>
      <c r="B23" s="160">
        <v>215284720455</v>
      </c>
      <c r="C23" s="160">
        <v>46417077467.410011</v>
      </c>
      <c r="D23"/>
    </row>
    <row r="24" spans="1:4">
      <c r="A24" s="161" t="s">
        <v>29</v>
      </c>
      <c r="B24" s="160">
        <v>65675086633</v>
      </c>
      <c r="C24" s="160">
        <v>15786195345.6</v>
      </c>
      <c r="D24"/>
    </row>
    <row r="25" spans="1:4">
      <c r="A25" s="161" t="s">
        <v>30</v>
      </c>
      <c r="B25" s="160">
        <v>71387716208</v>
      </c>
      <c r="C25" s="160">
        <v>11626751654.640003</v>
      </c>
      <c r="D25"/>
    </row>
    <row r="26" spans="1:4">
      <c r="A26" s="161" t="s">
        <v>31</v>
      </c>
      <c r="B26" s="160">
        <v>16448771</v>
      </c>
      <c r="C26" s="160">
        <v>3188720.02</v>
      </c>
      <c r="D26"/>
    </row>
    <row r="27" spans="1:4">
      <c r="A27" s="161" t="s">
        <v>32</v>
      </c>
      <c r="B27" s="160">
        <v>2770222220</v>
      </c>
      <c r="C27" s="160">
        <v>2156265745.9300003</v>
      </c>
      <c r="D27"/>
    </row>
    <row r="28" spans="1:4">
      <c r="A28" s="161" t="s">
        <v>33</v>
      </c>
      <c r="B28" s="160">
        <v>72988962348</v>
      </c>
      <c r="C28" s="160">
        <v>16844676001.220003</v>
      </c>
      <c r="D28"/>
    </row>
    <row r="29" spans="1:4">
      <c r="A29" s="161" t="s">
        <v>34</v>
      </c>
      <c r="B29" s="160">
        <v>2446284275</v>
      </c>
      <c r="C29" s="160">
        <v>0</v>
      </c>
      <c r="D29"/>
    </row>
    <row r="30" spans="1:4">
      <c r="A30" s="175" t="s">
        <v>2176</v>
      </c>
      <c r="B30" s="160">
        <v>121192561989</v>
      </c>
      <c r="C30" s="160">
        <v>42230145776.910004</v>
      </c>
      <c r="D30"/>
    </row>
    <row r="31" spans="1:4">
      <c r="A31" s="159" t="s">
        <v>21</v>
      </c>
      <c r="B31" s="160">
        <v>121192561989</v>
      </c>
      <c r="C31" s="160">
        <v>42230145776.910004</v>
      </c>
      <c r="D31"/>
    </row>
    <row r="32" spans="1:4">
      <c r="A32" s="161" t="s">
        <v>37</v>
      </c>
      <c r="B32" s="160">
        <v>116074840107</v>
      </c>
      <c r="C32" s="160">
        <v>42086234599.710007</v>
      </c>
      <c r="D32"/>
    </row>
    <row r="33" spans="1:4">
      <c r="A33" s="161" t="s">
        <v>36</v>
      </c>
      <c r="B33" s="160">
        <v>5117721882</v>
      </c>
      <c r="C33" s="160">
        <v>143911177.19999999</v>
      </c>
      <c r="D33"/>
    </row>
    <row r="34" spans="1:4">
      <c r="A34" s="161" t="s">
        <v>2177</v>
      </c>
      <c r="B34" s="160">
        <v>0</v>
      </c>
      <c r="C34" s="160">
        <v>0</v>
      </c>
      <c r="D34"/>
    </row>
    <row r="35" spans="1:4">
      <c r="A35" s="174" t="s">
        <v>337</v>
      </c>
      <c r="B35" s="160">
        <v>1744025968276</v>
      </c>
      <c r="C35" s="160">
        <v>544393174814.80994</v>
      </c>
      <c r="D35"/>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row r="190" spans="1:3">
      <c r="A190"/>
      <c r="B190"/>
      <c r="C190"/>
    </row>
    <row r="191" spans="1:3">
      <c r="A191"/>
      <c r="B191"/>
      <c r="C191"/>
    </row>
    <row r="192" spans="1:3">
      <c r="A192"/>
      <c r="B192"/>
      <c r="C192"/>
    </row>
    <row r="193" spans="1:3">
      <c r="A193"/>
      <c r="B193"/>
      <c r="C193"/>
    </row>
    <row r="194" spans="1:3">
      <c r="A194"/>
      <c r="B194"/>
      <c r="C194"/>
    </row>
    <row r="195" spans="1:3">
      <c r="A195"/>
      <c r="B195"/>
      <c r="C195"/>
    </row>
    <row r="196" spans="1:3">
      <c r="A196"/>
      <c r="B196"/>
      <c r="C196"/>
    </row>
    <row r="197" spans="1:3">
      <c r="A197"/>
      <c r="B197"/>
      <c r="C197"/>
    </row>
    <row r="198" spans="1:3">
      <c r="A198"/>
      <c r="B198"/>
      <c r="C198"/>
    </row>
    <row r="199" spans="1:3">
      <c r="A199"/>
      <c r="B199"/>
      <c r="C199"/>
    </row>
    <row r="200" spans="1:3">
      <c r="A200"/>
      <c r="B200"/>
      <c r="C200"/>
    </row>
    <row r="201" spans="1:3">
      <c r="A201"/>
      <c r="B201"/>
      <c r="C201"/>
    </row>
    <row r="202" spans="1:3">
      <c r="A202"/>
      <c r="B202"/>
      <c r="C202"/>
    </row>
    <row r="203" spans="1:3">
      <c r="A203"/>
      <c r="B203"/>
      <c r="C203"/>
    </row>
    <row r="204" spans="1:3">
      <c r="A204"/>
      <c r="B204"/>
      <c r="C204"/>
    </row>
    <row r="205" spans="1:3">
      <c r="A205"/>
      <c r="B205"/>
      <c r="C205"/>
    </row>
    <row r="206" spans="1:3">
      <c r="A206"/>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tabSelected="1" zoomScaleNormal="100" workbookViewId="0">
      <selection activeCell="J15" sqref="J15"/>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7" width="11.28515625" style="11" bestFit="1" customWidth="1"/>
    <col min="8" max="8" width="23.140625" style="11" bestFit="1" customWidth="1"/>
    <col min="9" max="9" width="13.85546875" style="11" bestFit="1" customWidth="1"/>
    <col min="10" max="10" width="24.85546875" style="11" bestFit="1" customWidth="1"/>
    <col min="11" max="11" width="15.42578125" style="11" bestFit="1" customWidth="1"/>
    <col min="12" max="12" width="11.42578125" style="11"/>
    <col min="13" max="13" width="30.5703125" style="11" customWidth="1"/>
    <col min="14" max="14" width="32" style="11" customWidth="1"/>
    <col min="15" max="16384" width="11.42578125" style="11"/>
  </cols>
  <sheetData>
    <row r="1" spans="1:14" ht="28.5" customHeight="1">
      <c r="A1" s="178" t="s">
        <v>609</v>
      </c>
      <c r="B1" s="178"/>
      <c r="C1" s="178"/>
      <c r="D1" s="178"/>
      <c r="E1" s="178"/>
      <c r="F1" s="178"/>
      <c r="G1" s="178"/>
      <c r="H1" s="178"/>
      <c r="I1" s="178"/>
    </row>
    <row r="2" spans="1:14" ht="21" customHeight="1">
      <c r="A2" s="179" t="s">
        <v>0</v>
      </c>
      <c r="B2" s="179"/>
      <c r="C2" s="179"/>
      <c r="D2" s="179"/>
      <c r="E2" s="179"/>
      <c r="F2" s="179"/>
      <c r="G2" s="179"/>
      <c r="H2" s="179"/>
      <c r="I2" s="179"/>
    </row>
    <row r="3" spans="1:14" s="12" customFormat="1" ht="28.5" customHeight="1">
      <c r="A3" s="184" t="s">
        <v>1</v>
      </c>
      <c r="B3" s="184"/>
      <c r="C3" s="184"/>
      <c r="D3" s="184"/>
      <c r="E3" s="184"/>
      <c r="F3" s="184"/>
      <c r="G3" s="184"/>
      <c r="H3" s="184"/>
      <c r="I3" s="184"/>
      <c r="N3" s="13"/>
    </row>
    <row r="4" spans="1:14" s="12" customFormat="1">
      <c r="A4" s="113"/>
      <c r="B4" s="113"/>
      <c r="C4" s="113"/>
      <c r="D4" s="113"/>
      <c r="E4" s="113"/>
      <c r="F4" s="113"/>
      <c r="G4" s="113"/>
      <c r="H4" s="113"/>
      <c r="I4" s="113"/>
      <c r="N4" s="13"/>
    </row>
    <row r="5" spans="1:14" ht="18.75" customHeight="1">
      <c r="A5" s="185" t="s">
        <v>2</v>
      </c>
      <c r="B5" s="185"/>
      <c r="C5" s="185"/>
      <c r="D5" s="185"/>
      <c r="E5" s="185"/>
      <c r="F5" s="185"/>
      <c r="G5" s="185"/>
      <c r="H5" s="185"/>
      <c r="I5" s="185"/>
    </row>
    <row r="6" spans="1:14" ht="18.75" customHeight="1">
      <c r="A6" s="185" t="s">
        <v>3</v>
      </c>
      <c r="B6" s="185"/>
      <c r="C6" s="185"/>
      <c r="D6" s="185"/>
      <c r="E6" s="185"/>
      <c r="F6" s="185"/>
      <c r="G6" s="185"/>
      <c r="H6" s="185"/>
      <c r="I6" s="185"/>
    </row>
    <row r="7" spans="1:14" ht="18.75">
      <c r="A7" s="186" t="s">
        <v>2182</v>
      </c>
      <c r="B7" s="186"/>
      <c r="C7" s="186"/>
      <c r="D7" s="186"/>
      <c r="E7" s="186"/>
      <c r="F7" s="186"/>
      <c r="G7" s="186"/>
      <c r="H7" s="186"/>
      <c r="I7" s="186"/>
    </row>
    <row r="8" spans="1:14" ht="18.75">
      <c r="A8" s="183" t="s">
        <v>608</v>
      </c>
      <c r="B8" s="183"/>
      <c r="C8" s="183"/>
      <c r="D8" s="183"/>
      <c r="E8" s="183"/>
      <c r="F8" s="183"/>
      <c r="G8" s="183"/>
      <c r="H8" s="183"/>
      <c r="I8" s="183"/>
    </row>
    <row r="9" spans="1:14" ht="15.75">
      <c r="A9" s="182" t="s">
        <v>4</v>
      </c>
      <c r="B9" s="182"/>
      <c r="C9" s="182"/>
      <c r="D9" s="182"/>
      <c r="E9" s="182"/>
      <c r="F9" s="182"/>
      <c r="G9" s="182"/>
      <c r="H9" s="182"/>
      <c r="I9" s="182"/>
    </row>
    <row r="10" spans="1:14" ht="15.75">
      <c r="A10" s="14"/>
      <c r="B10" s="14"/>
      <c r="C10" s="14"/>
      <c r="D10" s="14"/>
      <c r="E10" s="14"/>
      <c r="F10" s="14"/>
    </row>
    <row r="11" spans="1:14" ht="15" customHeight="1">
      <c r="C11" s="190" t="s">
        <v>5</v>
      </c>
      <c r="D11" s="118" t="s">
        <v>781</v>
      </c>
      <c r="E11" s="191" t="s">
        <v>698</v>
      </c>
      <c r="F11" s="191" t="s">
        <v>699</v>
      </c>
      <c r="G11" s="188" t="s">
        <v>510</v>
      </c>
    </row>
    <row r="12" spans="1:14" ht="15.75" thickBot="1">
      <c r="C12" s="190"/>
      <c r="D12" s="119" t="s">
        <v>608</v>
      </c>
      <c r="E12" s="192"/>
      <c r="F12" s="192"/>
      <c r="G12" s="189"/>
    </row>
    <row r="13" spans="1:14">
      <c r="C13" s="190"/>
      <c r="D13" s="16">
        <v>1</v>
      </c>
      <c r="E13" s="16">
        <v>2</v>
      </c>
      <c r="F13" s="16" t="s">
        <v>701</v>
      </c>
      <c r="G13" s="16" t="s">
        <v>700</v>
      </c>
    </row>
    <row r="14" spans="1:14" ht="15.75" thickBot="1">
      <c r="C14" s="17" t="s">
        <v>6</v>
      </c>
      <c r="D14" s="146">
        <f>D15+D17</f>
        <v>1342258153546</v>
      </c>
      <c r="E14" s="18">
        <f>E15+E17</f>
        <v>463786</v>
      </c>
      <c r="F14" s="121">
        <f t="shared" ref="F14:F15" si="0">IFERROR((E14*1000000)/D14,"-")</f>
        <v>0.34552667739418264</v>
      </c>
      <c r="G14" s="19">
        <f>1000000*E14/$D$34</f>
        <v>5.3804838794680419E-2</v>
      </c>
      <c r="I14" s="20"/>
      <c r="J14" s="43"/>
      <c r="L14" s="11" t="s">
        <v>511</v>
      </c>
    </row>
    <row r="15" spans="1:14">
      <c r="C15" s="21" t="s">
        <v>7</v>
      </c>
      <c r="D15" s="147">
        <v>1340556923171</v>
      </c>
      <c r="E15" s="22">
        <v>463644</v>
      </c>
      <c r="F15" s="122">
        <f t="shared" si="0"/>
        <v>0.3458592410259464</v>
      </c>
      <c r="G15" s="23">
        <f t="shared" ref="G15:G18" si="1">1000000*E15/$D$34</f>
        <v>5.3788365060870334E-2</v>
      </c>
      <c r="H15" s="25"/>
      <c r="I15" s="9"/>
      <c r="J15" s="43"/>
    </row>
    <row r="16" spans="1:14">
      <c r="C16" s="24" t="s">
        <v>8</v>
      </c>
      <c r="D16" s="147">
        <v>432436385</v>
      </c>
      <c r="E16" s="22">
        <v>342</v>
      </c>
      <c r="F16" s="122">
        <f>IFERROR((E16*1000000)/D16,"-")</f>
        <v>0.79086777122142482</v>
      </c>
      <c r="G16" s="23">
        <f t="shared" si="1"/>
        <v>3.9676175796123004E-5</v>
      </c>
      <c r="I16" s="9"/>
      <c r="J16" s="43"/>
    </row>
    <row r="17" spans="3:11">
      <c r="C17" s="21" t="s">
        <v>9</v>
      </c>
      <c r="D17" s="147">
        <v>1701230375</v>
      </c>
      <c r="E17" s="22">
        <v>142</v>
      </c>
      <c r="F17" s="122">
        <f t="shared" ref="F17:F18" si="2">IFERROR((E17*1000000)/D17,"-")</f>
        <v>8.3469001075177726E-2</v>
      </c>
      <c r="G17" s="23">
        <f t="shared" si="1"/>
        <v>1.6473733810086158E-5</v>
      </c>
      <c r="H17" s="25"/>
      <c r="I17" s="9"/>
      <c r="J17" s="43"/>
    </row>
    <row r="18" spans="3:11">
      <c r="C18" s="24" t="s">
        <v>610</v>
      </c>
      <c r="D18" s="147">
        <v>1701230375</v>
      </c>
      <c r="E18" s="22">
        <v>91</v>
      </c>
      <c r="F18" s="122">
        <f t="shared" si="2"/>
        <v>5.3490697872120935E-2</v>
      </c>
      <c r="G18" s="23">
        <f t="shared" si="1"/>
        <v>1.0557111103646764E-5</v>
      </c>
      <c r="I18" s="25"/>
      <c r="J18" s="43"/>
    </row>
    <row r="19" spans="3:11">
      <c r="C19" s="17" t="s">
        <v>10</v>
      </c>
      <c r="D19" s="146">
        <f>D20+D22</f>
        <v>1622833406287</v>
      </c>
      <c r="E19" s="146">
        <f>E20+E22</f>
        <v>502163029037.89966</v>
      </c>
      <c r="F19" s="123">
        <f t="shared" ref="F19:F22" si="3">IFERROR(E19/D19,"-")</f>
        <v>0.30943596988604977</v>
      </c>
      <c r="G19" s="19">
        <f t="shared" ref="G19:G21" si="4">E19/$D$34</f>
        <v>5.8257042743922009E-2</v>
      </c>
      <c r="I19" s="25"/>
      <c r="J19" s="43"/>
    </row>
    <row r="20" spans="3:11">
      <c r="C20" s="21" t="s">
        <v>11</v>
      </c>
      <c r="D20" s="147">
        <v>1407548685832</v>
      </c>
      <c r="E20" s="147">
        <f>Económica!D15</f>
        <v>455745951570.48962</v>
      </c>
      <c r="F20" s="122">
        <f t="shared" si="3"/>
        <v>0.32378698950729284</v>
      </c>
      <c r="G20" s="23">
        <f>E20/$D$34</f>
        <v>5.2872095008427211E-2</v>
      </c>
      <c r="H20" s="25"/>
      <c r="J20" s="43"/>
    </row>
    <row r="21" spans="3:11">
      <c r="C21" s="24" t="s">
        <v>12</v>
      </c>
      <c r="D21" s="147">
        <v>324257115564</v>
      </c>
      <c r="E21" s="147">
        <f>Económica!D18</f>
        <v>103739210893.63</v>
      </c>
      <c r="F21" s="122">
        <f t="shared" si="3"/>
        <v>0.31992886482441601</v>
      </c>
      <c r="G21" s="23">
        <f t="shared" si="4"/>
        <v>1.2035015112183458E-2</v>
      </c>
      <c r="J21" s="43"/>
    </row>
    <row r="22" spans="3:11">
      <c r="C22" s="21" t="s">
        <v>13</v>
      </c>
      <c r="D22" s="147">
        <v>215284720455</v>
      </c>
      <c r="E22" s="147">
        <f>Económica!D22</f>
        <v>46417077467.410004</v>
      </c>
      <c r="F22" s="122">
        <f t="shared" si="3"/>
        <v>0.21560785813925126</v>
      </c>
      <c r="G22" s="23">
        <f>21/$D$34</f>
        <v>2.4362564085338688E-12</v>
      </c>
      <c r="I22" s="25"/>
      <c r="J22" s="43"/>
      <c r="K22" s="152"/>
    </row>
    <row r="23" spans="3:11">
      <c r="C23" s="26" t="s">
        <v>14</v>
      </c>
      <c r="D23" s="148"/>
      <c r="E23" s="148"/>
      <c r="F23" s="124"/>
      <c r="G23" s="27"/>
      <c r="J23" s="43"/>
    </row>
    <row r="24" spans="3:11">
      <c r="C24" s="28" t="s">
        <v>15</v>
      </c>
      <c r="D24" s="151">
        <f>D15-D20</f>
        <v>-66991762661</v>
      </c>
      <c r="E24" s="151">
        <f>1000000*E15-E20</f>
        <v>7898048429.510376</v>
      </c>
      <c r="F24" s="122">
        <f>IFERROR(E24/D24,"-")</f>
        <v>-0.11789581458659414</v>
      </c>
      <c r="G24" s="90">
        <f>E24/$D$34</f>
        <v>9.1627005244311957E-4</v>
      </c>
      <c r="J24" s="43"/>
    </row>
    <row r="25" spans="3:11">
      <c r="C25" s="28" t="s">
        <v>16</v>
      </c>
      <c r="D25" s="151">
        <f>D17-D22</f>
        <v>-213583490080</v>
      </c>
      <c r="E25" s="151">
        <f>1000000*E17-E22</f>
        <v>-46275077467.410004</v>
      </c>
      <c r="F25" s="122">
        <f t="shared" ref="F25:F32" si="5">IFERROR(E25/D25,"-")</f>
        <v>0.21666036756903437</v>
      </c>
      <c r="G25" s="90">
        <f>E25/$D$34</f>
        <v>-5.3684740016847069E-3</v>
      </c>
      <c r="J25" s="43"/>
    </row>
    <row r="26" spans="3:11">
      <c r="C26" s="28" t="s">
        <v>17</v>
      </c>
      <c r="D26" s="151">
        <f>(D14-(D19-D21))</f>
        <v>43681862823</v>
      </c>
      <c r="E26" s="151">
        <f>((1000000*E14)-(E19-E21))</f>
        <v>65362181855.730347</v>
      </c>
      <c r="F26" s="122">
        <f t="shared" si="5"/>
        <v>1.496323133484017</v>
      </c>
      <c r="G26" s="90">
        <f>E26/$D$34</f>
        <v>7.5828111629418667E-3</v>
      </c>
      <c r="H26" s="154"/>
      <c r="J26" s="43"/>
    </row>
    <row r="27" spans="3:11">
      <c r="C27" s="28" t="s">
        <v>18</v>
      </c>
      <c r="D27" s="151">
        <f>D14-D19</f>
        <v>-280575252741</v>
      </c>
      <c r="E27" s="151">
        <f>1000000*E14-E19</f>
        <v>-38377029037.899658</v>
      </c>
      <c r="F27" s="122">
        <f t="shared" si="5"/>
        <v>0.13677980742416235</v>
      </c>
      <c r="G27" s="90">
        <f>E27/$D$34</f>
        <v>-4.4522039492415908E-3</v>
      </c>
      <c r="J27" s="43"/>
    </row>
    <row r="28" spans="3:11">
      <c r="C28" s="26" t="s">
        <v>19</v>
      </c>
      <c r="D28" s="148">
        <f>D30-D32</f>
        <v>280575252741</v>
      </c>
      <c r="E28" s="148">
        <f>+E30-E32</f>
        <v>-42229858905.910004</v>
      </c>
      <c r="F28" s="125">
        <f>+E28/D28</f>
        <v>-0.15051170227365895</v>
      </c>
      <c r="G28" s="91">
        <f>E28/$D$34</f>
        <v>-4.8991792567144908E-3</v>
      </c>
      <c r="J28" s="43"/>
    </row>
    <row r="29" spans="3:11">
      <c r="C29" s="29"/>
      <c r="D29" s="149"/>
      <c r="E29" s="149"/>
      <c r="F29" s="126"/>
      <c r="G29" s="90"/>
      <c r="J29" s="43"/>
    </row>
    <row r="30" spans="3:11" ht="17.25" customHeight="1">
      <c r="C30" s="30" t="s">
        <v>20</v>
      </c>
      <c r="D30" s="142">
        <v>401767814730</v>
      </c>
      <c r="E30" s="31">
        <v>286871</v>
      </c>
      <c r="F30" s="127">
        <f>IFERROR(1000000*E30/D30,"-")</f>
        <v>0.71402185412185371</v>
      </c>
      <c r="G30" s="92">
        <f>1000000*E30/$D$34</f>
        <v>3.3280538674881878E-2</v>
      </c>
    </row>
    <row r="31" spans="3:11">
      <c r="C31" s="32"/>
      <c r="D31" s="150"/>
      <c r="E31" s="150"/>
      <c r="F31" s="128"/>
      <c r="G31" s="90"/>
    </row>
    <row r="32" spans="3:11">
      <c r="C32" s="17" t="s">
        <v>21</v>
      </c>
      <c r="D32" s="142">
        <v>121192561989</v>
      </c>
      <c r="E32" s="142">
        <f>Económica!D30</f>
        <v>42230145776.910004</v>
      </c>
      <c r="F32" s="127">
        <f t="shared" si="5"/>
        <v>0.34845493059832344</v>
      </c>
      <c r="G32" s="93">
        <f>E32/$D$34</f>
        <v>4.8992125372531656E-3</v>
      </c>
    </row>
    <row r="33" spans="3:9" ht="19.149999999999999" customHeight="1" thickBot="1">
      <c r="I33" s="155"/>
    </row>
    <row r="34" spans="3:9" ht="15.75" thickBot="1">
      <c r="C34" s="106" t="s">
        <v>501</v>
      </c>
      <c r="D34" s="153">
        <v>8619782353959.0947</v>
      </c>
    </row>
    <row r="36" spans="3:9">
      <c r="C36" s="129" t="s">
        <v>720</v>
      </c>
      <c r="E36" s="114"/>
      <c r="F36" s="114"/>
      <c r="G36" s="33"/>
      <c r="H36" s="105"/>
    </row>
    <row r="37" spans="3:9" ht="24" customHeight="1">
      <c r="C37" s="52" t="s">
        <v>696</v>
      </c>
    </row>
    <row r="38" spans="3:9">
      <c r="C38" s="187" t="s">
        <v>2133</v>
      </c>
      <c r="D38" s="187"/>
      <c r="E38" s="187"/>
      <c r="F38" s="187"/>
      <c r="G38" s="187"/>
    </row>
    <row r="39" spans="3:9" ht="30" customHeight="1">
      <c r="C39" s="187" t="s">
        <v>2183</v>
      </c>
      <c r="D39" s="187"/>
      <c r="E39" s="187"/>
      <c r="F39" s="187"/>
      <c r="G39" s="187"/>
      <c r="H39" s="187"/>
    </row>
    <row r="40" spans="3:9">
      <c r="C40" s="52" t="s">
        <v>697</v>
      </c>
      <c r="D40" s="117"/>
      <c r="E40" s="117"/>
      <c r="F40" s="117"/>
      <c r="G40" s="117"/>
    </row>
    <row r="41" spans="3:9">
      <c r="C41" s="187" t="s">
        <v>721</v>
      </c>
      <c r="D41" s="187"/>
    </row>
  </sheetData>
  <mergeCells count="15">
    <mergeCell ref="C41:D41"/>
    <mergeCell ref="C38:G38"/>
    <mergeCell ref="G11:G12"/>
    <mergeCell ref="C11:C13"/>
    <mergeCell ref="C39:H39"/>
    <mergeCell ref="E11:E12"/>
    <mergeCell ref="F11:F12"/>
    <mergeCell ref="A9:I9"/>
    <mergeCell ref="A8:I8"/>
    <mergeCell ref="A1:I1"/>
    <mergeCell ref="A2:I2"/>
    <mergeCell ref="A3:I3"/>
    <mergeCell ref="A5:I5"/>
    <mergeCell ref="A6:I6"/>
    <mergeCell ref="A7:I7"/>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zoomScaleNormal="100" workbookViewId="0">
      <selection activeCell="C38" sqref="C38"/>
    </sheetView>
  </sheetViews>
  <sheetFormatPr baseColWidth="10" defaultColWidth="11.42578125" defaultRowHeight="15"/>
  <cols>
    <col min="1" max="1" width="17.42578125" style="11" customWidth="1"/>
    <col min="2" max="2" width="66" style="11" customWidth="1"/>
    <col min="3" max="3" width="17.42578125" style="11" customWidth="1"/>
    <col min="4" max="4" width="17"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78" t="s">
        <v>609</v>
      </c>
      <c r="B1" s="178"/>
      <c r="C1" s="178"/>
      <c r="D1" s="178"/>
      <c r="E1" s="178"/>
      <c r="F1" s="34"/>
    </row>
    <row r="2" spans="1:8" ht="21" customHeight="1">
      <c r="A2" s="179" t="s">
        <v>0</v>
      </c>
      <c r="B2" s="179"/>
      <c r="C2" s="179"/>
      <c r="D2" s="179"/>
      <c r="E2" s="179"/>
      <c r="F2" s="35"/>
    </row>
    <row r="3" spans="1:8" ht="15" customHeight="1">
      <c r="A3" s="180" t="s">
        <v>1</v>
      </c>
      <c r="B3" s="180"/>
      <c r="C3" s="180"/>
      <c r="D3" s="180"/>
      <c r="E3" s="180"/>
      <c r="F3" s="36"/>
    </row>
    <row r="4" spans="1:8" ht="15" customHeight="1">
      <c r="A4" s="115"/>
      <c r="B4" s="115"/>
      <c r="C4" s="115"/>
      <c r="D4" s="115"/>
      <c r="E4" s="115"/>
      <c r="F4" s="36"/>
    </row>
    <row r="5" spans="1:8" ht="18.75">
      <c r="A5" s="196" t="s">
        <v>22</v>
      </c>
      <c r="B5" s="196"/>
      <c r="C5" s="196"/>
      <c r="D5" s="196"/>
      <c r="E5" s="196"/>
      <c r="F5" s="38"/>
    </row>
    <row r="6" spans="1:8" ht="18.75" customHeight="1">
      <c r="A6" s="181" t="s">
        <v>23</v>
      </c>
      <c r="B6" s="181"/>
      <c r="C6" s="181"/>
      <c r="D6" s="181"/>
      <c r="E6" s="181"/>
      <c r="F6" s="37"/>
    </row>
    <row r="7" spans="1:8" ht="18.75">
      <c r="A7" s="197" t="s">
        <v>2182</v>
      </c>
      <c r="B7" s="197"/>
      <c r="C7" s="197"/>
      <c r="D7" s="197"/>
      <c r="E7" s="197"/>
      <c r="F7" s="39"/>
    </row>
    <row r="8" spans="1:8" ht="18.75">
      <c r="A8" s="183" t="s">
        <v>608</v>
      </c>
      <c r="B8" s="183"/>
      <c r="C8" s="183"/>
      <c r="D8" s="183"/>
      <c r="E8" s="183"/>
      <c r="F8" s="40"/>
      <c r="G8" s="40"/>
      <c r="H8" s="40"/>
    </row>
    <row r="9" spans="1:8" ht="15.75">
      <c r="A9" s="177" t="s">
        <v>4</v>
      </c>
      <c r="B9" s="177"/>
      <c r="C9" s="177"/>
      <c r="D9" s="177"/>
      <c r="E9" s="177"/>
      <c r="F9" s="41"/>
    </row>
    <row r="10" spans="1:8">
      <c r="E10" s="9"/>
    </row>
    <row r="11" spans="1:8">
      <c r="E11" s="9"/>
      <c r="F11" s="9"/>
    </row>
    <row r="12" spans="1:8" ht="15" customHeight="1">
      <c r="B12" s="193" t="s">
        <v>5</v>
      </c>
      <c r="C12" s="107" t="s">
        <v>781</v>
      </c>
      <c r="D12" s="194" t="s">
        <v>698</v>
      </c>
      <c r="E12" s="9"/>
    </row>
    <row r="13" spans="1:8" ht="15" customHeight="1">
      <c r="B13" s="193"/>
      <c r="C13" s="15" t="s">
        <v>608</v>
      </c>
      <c r="D13" s="194"/>
      <c r="E13" s="9"/>
      <c r="F13" s="9"/>
      <c r="G13" s="9"/>
    </row>
    <row r="14" spans="1:8">
      <c r="B14" s="108" t="s">
        <v>10</v>
      </c>
      <c r="C14" s="132">
        <f>+C15+C22</f>
        <v>1622833406287</v>
      </c>
      <c r="D14" s="132">
        <f>+D15+D22</f>
        <v>502163029037.89966</v>
      </c>
      <c r="E14" s="9"/>
      <c r="F14" s="9"/>
      <c r="G14" s="9"/>
    </row>
    <row r="15" spans="1:8">
      <c r="B15" s="109" t="s">
        <v>11</v>
      </c>
      <c r="C15" s="133">
        <f>SUM(C16:C21)</f>
        <v>1407548685832</v>
      </c>
      <c r="D15" s="133">
        <f>SUM(D16:D21)</f>
        <v>455745951570.48962</v>
      </c>
      <c r="E15" s="9"/>
      <c r="F15" s="9"/>
      <c r="G15" s="9"/>
    </row>
    <row r="16" spans="1:8" ht="12.75" customHeight="1">
      <c r="B16" s="110" t="s">
        <v>24</v>
      </c>
      <c r="C16" s="134">
        <v>542875526448</v>
      </c>
      <c r="D16" s="134">
        <v>152935988229.43967</v>
      </c>
      <c r="E16" s="9"/>
      <c r="F16" s="9"/>
      <c r="G16" s="9"/>
    </row>
    <row r="17" spans="2:8">
      <c r="B17" s="110" t="s">
        <v>25</v>
      </c>
      <c r="C17" s="134">
        <v>101897864549</v>
      </c>
      <c r="D17" s="134">
        <v>28436593872.970001</v>
      </c>
      <c r="E17" s="9"/>
      <c r="F17" s="9"/>
    </row>
    <row r="18" spans="2:8">
      <c r="B18" s="110" t="s">
        <v>12</v>
      </c>
      <c r="C18" s="134">
        <v>324257115564</v>
      </c>
      <c r="D18" s="134">
        <v>103739210893.63</v>
      </c>
      <c r="E18" s="9"/>
      <c r="F18" s="9"/>
    </row>
    <row r="19" spans="2:8">
      <c r="B19" s="110" t="s">
        <v>26</v>
      </c>
      <c r="C19" s="135">
        <v>13786016885</v>
      </c>
      <c r="D19" s="135">
        <v>9816742521.8400002</v>
      </c>
      <c r="E19" s="9"/>
      <c r="F19" s="9"/>
    </row>
    <row r="20" spans="2:8">
      <c r="B20" s="110" t="s">
        <v>27</v>
      </c>
      <c r="C20" s="134">
        <v>424672198458</v>
      </c>
      <c r="D20" s="134">
        <v>160761858322.60992</v>
      </c>
      <c r="E20" s="9"/>
      <c r="F20" s="9"/>
    </row>
    <row r="21" spans="2:8">
      <c r="B21" s="110" t="s">
        <v>28</v>
      </c>
      <c r="C21" s="134">
        <v>59963928</v>
      </c>
      <c r="D21" s="134">
        <v>55557730</v>
      </c>
      <c r="E21" s="9"/>
      <c r="F21" s="9"/>
      <c r="H21" s="9"/>
    </row>
    <row r="22" spans="2:8">
      <c r="B22" s="109" t="s">
        <v>13</v>
      </c>
      <c r="C22" s="133">
        <f>SUM(C23:C28)</f>
        <v>215284720455</v>
      </c>
      <c r="D22" s="133">
        <f>SUM(D23:D28)</f>
        <v>46417077467.410004</v>
      </c>
      <c r="E22" s="9"/>
      <c r="F22" s="9"/>
      <c r="G22" s="9"/>
    </row>
    <row r="23" spans="2:8">
      <c r="B23" s="110" t="s">
        <v>29</v>
      </c>
      <c r="C23" s="134">
        <v>65675086633</v>
      </c>
      <c r="D23" s="134">
        <v>15786195345.600008</v>
      </c>
      <c r="E23" s="9"/>
      <c r="F23" s="9"/>
      <c r="G23" s="43"/>
    </row>
    <row r="24" spans="2:8">
      <c r="B24" s="110" t="s">
        <v>30</v>
      </c>
      <c r="C24" s="134">
        <v>71387716208</v>
      </c>
      <c r="D24" s="134">
        <v>11626751654.639996</v>
      </c>
      <c r="E24" s="9"/>
      <c r="F24" s="9"/>
    </row>
    <row r="25" spans="2:8">
      <c r="B25" s="110" t="s">
        <v>31</v>
      </c>
      <c r="C25" s="134">
        <v>16448771</v>
      </c>
      <c r="D25" s="134">
        <v>3188720.02</v>
      </c>
      <c r="E25" s="9"/>
      <c r="F25" s="9"/>
    </row>
    <row r="26" spans="2:8">
      <c r="B26" s="110" t="s">
        <v>32</v>
      </c>
      <c r="C26" s="134">
        <v>2770222220</v>
      </c>
      <c r="D26" s="134">
        <v>2156265745.9300003</v>
      </c>
      <c r="E26" s="9"/>
      <c r="F26" s="9"/>
    </row>
    <row r="27" spans="2:8">
      <c r="B27" s="110" t="s">
        <v>33</v>
      </c>
      <c r="C27" s="134">
        <v>72988962348</v>
      </c>
      <c r="D27" s="134">
        <v>16844676001.220001</v>
      </c>
      <c r="E27" s="9"/>
      <c r="F27" s="9"/>
    </row>
    <row r="28" spans="2:8">
      <c r="B28" s="110" t="s">
        <v>34</v>
      </c>
      <c r="C28" s="134">
        <v>2446284275</v>
      </c>
      <c r="D28" s="134">
        <v>0</v>
      </c>
      <c r="E28" s="9"/>
      <c r="F28" s="9"/>
    </row>
    <row r="29" spans="2:8">
      <c r="B29" s="108" t="s">
        <v>35</v>
      </c>
      <c r="C29" s="132">
        <f>C30</f>
        <v>121192561989</v>
      </c>
      <c r="D29" s="132">
        <f>D30</f>
        <v>42230145776.910004</v>
      </c>
      <c r="E29" s="9"/>
      <c r="F29" s="9"/>
    </row>
    <row r="30" spans="2:8">
      <c r="B30" s="109" t="s">
        <v>2136</v>
      </c>
      <c r="C30" s="133">
        <f>SUM(C31:C32)</f>
        <v>121192561989</v>
      </c>
      <c r="D30" s="133">
        <f>SUM(D31:D32)</f>
        <v>42230145776.910004</v>
      </c>
      <c r="E30" s="9"/>
      <c r="F30" s="9"/>
    </row>
    <row r="31" spans="2:8">
      <c r="B31" s="110" t="s">
        <v>36</v>
      </c>
      <c r="C31" s="134">
        <v>5117721882</v>
      </c>
      <c r="D31" s="134">
        <v>143911177.19999999</v>
      </c>
      <c r="E31" s="9"/>
      <c r="F31" s="9"/>
    </row>
    <row r="32" spans="2:8">
      <c r="B32" s="110" t="s">
        <v>37</v>
      </c>
      <c r="C32" s="134">
        <v>116074840107</v>
      </c>
      <c r="D32" s="134">
        <v>42086234599.710007</v>
      </c>
      <c r="E32" s="9"/>
      <c r="F32" s="9"/>
    </row>
    <row r="33" spans="2:18" ht="15" customHeight="1">
      <c r="B33" s="44" t="s">
        <v>38</v>
      </c>
      <c r="C33" s="51">
        <f>C14+C29</f>
        <v>1744025968276</v>
      </c>
      <c r="D33" s="51">
        <f>D14+D29</f>
        <v>544393174814.80969</v>
      </c>
      <c r="F33" s="9"/>
      <c r="G33" s="45"/>
      <c r="H33" s="45"/>
      <c r="I33" s="45"/>
      <c r="J33" s="45"/>
      <c r="K33" s="45"/>
      <c r="L33" s="45"/>
      <c r="M33" s="45"/>
    </row>
    <row r="34" spans="2:18" ht="19.149999999999999" customHeight="1">
      <c r="B34" s="129" t="s">
        <v>720</v>
      </c>
      <c r="D34" s="45"/>
      <c r="F34" s="45"/>
      <c r="G34" s="45"/>
      <c r="H34" s="45"/>
      <c r="I34" s="45"/>
      <c r="J34" s="45"/>
      <c r="K34" s="45"/>
      <c r="L34" s="45"/>
      <c r="M34" s="45"/>
      <c r="N34" s="45"/>
      <c r="O34" s="45"/>
      <c r="P34" s="45"/>
      <c r="Q34" s="45"/>
      <c r="R34" s="45"/>
    </row>
    <row r="35" spans="2:18">
      <c r="B35" s="116" t="s">
        <v>696</v>
      </c>
      <c r="C35" s="116"/>
      <c r="D35" s="116"/>
      <c r="E35" s="116"/>
      <c r="F35" s="116"/>
      <c r="G35" s="116"/>
    </row>
    <row r="36" spans="2:18" ht="36.6" customHeight="1">
      <c r="B36" s="195" t="s">
        <v>2183</v>
      </c>
      <c r="C36" s="195"/>
      <c r="D36" s="195"/>
      <c r="E36" s="116"/>
      <c r="F36" s="116"/>
      <c r="G36" s="116"/>
    </row>
    <row r="37" spans="2:18">
      <c r="B37" s="187" t="s">
        <v>39</v>
      </c>
      <c r="C37" s="187"/>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C38" sqref="C38"/>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78" t="s">
        <v>609</v>
      </c>
      <c r="B1" s="178"/>
      <c r="C1" s="178"/>
      <c r="D1" s="178"/>
      <c r="E1" s="178"/>
    </row>
    <row r="2" spans="1:7" ht="21" customHeight="1">
      <c r="A2" s="179" t="s">
        <v>0</v>
      </c>
      <c r="B2" s="179"/>
      <c r="C2" s="179"/>
      <c r="D2" s="179"/>
      <c r="E2" s="179"/>
    </row>
    <row r="3" spans="1:7" ht="15" customHeight="1">
      <c r="A3" s="180" t="s">
        <v>1</v>
      </c>
      <c r="B3" s="180"/>
      <c r="C3" s="180"/>
      <c r="D3" s="180"/>
      <c r="E3" s="180"/>
    </row>
    <row r="4" spans="1:7" ht="15" customHeight="1">
      <c r="A4" s="115"/>
      <c r="B4" s="115"/>
      <c r="C4" s="115"/>
      <c r="D4" s="115"/>
      <c r="E4" s="115"/>
    </row>
    <row r="5" spans="1:7" ht="18.75" customHeight="1">
      <c r="A5" s="181" t="s">
        <v>22</v>
      </c>
      <c r="B5" s="181"/>
      <c r="C5" s="181"/>
      <c r="D5" s="181"/>
      <c r="E5" s="181"/>
    </row>
    <row r="6" spans="1:7" ht="18.75" customHeight="1">
      <c r="A6" s="181" t="s">
        <v>40</v>
      </c>
      <c r="B6" s="181"/>
      <c r="C6" s="181"/>
      <c r="D6" s="181"/>
      <c r="E6" s="181"/>
    </row>
    <row r="7" spans="1:7" ht="18.75">
      <c r="A7" s="186" t="s">
        <v>2182</v>
      </c>
      <c r="B7" s="186"/>
      <c r="C7" s="186"/>
      <c r="D7" s="186"/>
      <c r="E7" s="186"/>
    </row>
    <row r="8" spans="1:7" ht="18.75">
      <c r="A8" s="183" t="s">
        <v>608</v>
      </c>
      <c r="B8" s="183"/>
      <c r="C8" s="183"/>
      <c r="D8" s="183"/>
      <c r="E8" s="183"/>
    </row>
    <row r="9" spans="1:7" ht="15.75">
      <c r="A9" s="177" t="s">
        <v>4</v>
      </c>
      <c r="B9" s="177"/>
      <c r="C9" s="177"/>
      <c r="D9" s="177"/>
      <c r="E9" s="177"/>
    </row>
    <row r="11" spans="1:7">
      <c r="F11" s="43"/>
    </row>
    <row r="12" spans="1:7" ht="15" customHeight="1">
      <c r="B12" s="199" t="s">
        <v>5</v>
      </c>
      <c r="C12" s="53" t="s">
        <v>781</v>
      </c>
      <c r="D12" s="199" t="s">
        <v>698</v>
      </c>
    </row>
    <row r="13" spans="1:7">
      <c r="B13" s="199"/>
      <c r="C13" s="54" t="s">
        <v>608</v>
      </c>
      <c r="D13" s="199"/>
    </row>
    <row r="14" spans="1:7">
      <c r="B14" s="55" t="s">
        <v>10</v>
      </c>
      <c r="C14" s="136">
        <f>C15+C18+C44+C46+C48+C50+C52+C54+C56</f>
        <v>1622833406287</v>
      </c>
      <c r="D14" s="136">
        <f>D15+D18+D44+D46+D48+D50+D52+D54+D56</f>
        <v>502163029037.90009</v>
      </c>
      <c r="F14" s="9"/>
      <c r="G14" s="46"/>
    </row>
    <row r="15" spans="1:7">
      <c r="B15" s="56" t="s">
        <v>41</v>
      </c>
      <c r="C15" s="97">
        <f>SUM(C16:C17)</f>
        <v>8907795183</v>
      </c>
      <c r="D15" s="97">
        <f>SUM(D16:D17)</f>
        <v>3220162533.9400005</v>
      </c>
      <c r="F15" s="9"/>
    </row>
    <row r="16" spans="1:7">
      <c r="B16" s="57" t="s">
        <v>42</v>
      </c>
      <c r="C16" s="137">
        <v>3010779124</v>
      </c>
      <c r="D16" s="137">
        <v>1254490574</v>
      </c>
      <c r="F16" s="9"/>
    </row>
    <row r="17" spans="2:8">
      <c r="B17" s="57" t="s">
        <v>43</v>
      </c>
      <c r="C17" s="137">
        <v>5897016059</v>
      </c>
      <c r="D17" s="137">
        <v>1965671959.9400008</v>
      </c>
      <c r="F17" s="9"/>
    </row>
    <row r="18" spans="2:8">
      <c r="B18" s="56" t="s">
        <v>44</v>
      </c>
      <c r="C18" s="97">
        <f>SUM(C19:C43)</f>
        <v>1584338836059</v>
      </c>
      <c r="D18" s="97">
        <f>SUM(D19:D43)</f>
        <v>488610856401.21014</v>
      </c>
    </row>
    <row r="19" spans="2:8">
      <c r="B19" s="57" t="s">
        <v>45</v>
      </c>
      <c r="C19" s="137">
        <v>130289851958</v>
      </c>
      <c r="D19" s="137">
        <v>32859177080.619987</v>
      </c>
    </row>
    <row r="20" spans="2:8">
      <c r="B20" s="57" t="s">
        <v>782</v>
      </c>
      <c r="C20" s="137">
        <v>81924855519</v>
      </c>
      <c r="D20" s="137">
        <v>23044215521.789997</v>
      </c>
    </row>
    <row r="21" spans="2:8">
      <c r="B21" s="57" t="s">
        <v>46</v>
      </c>
      <c r="C21" s="137">
        <v>68686619634</v>
      </c>
      <c r="D21" s="137">
        <v>20657842830.049999</v>
      </c>
    </row>
    <row r="22" spans="2:8">
      <c r="B22" s="57" t="s">
        <v>47</v>
      </c>
      <c r="C22" s="137">
        <v>15186213375</v>
      </c>
      <c r="D22" s="137">
        <v>3906952568.3300009</v>
      </c>
    </row>
    <row r="23" spans="2:8">
      <c r="B23" s="57" t="s">
        <v>616</v>
      </c>
      <c r="C23" s="137">
        <v>26273533371</v>
      </c>
      <c r="D23" s="137">
        <v>8081672351.4500027</v>
      </c>
    </row>
    <row r="24" spans="2:8">
      <c r="B24" s="57" t="s">
        <v>48</v>
      </c>
      <c r="C24" s="138">
        <v>332030596342</v>
      </c>
      <c r="D24" s="137">
        <v>97430793273.830109</v>
      </c>
    </row>
    <row r="25" spans="2:8">
      <c r="B25" s="57" t="s">
        <v>49</v>
      </c>
      <c r="C25" s="138">
        <v>180686724982</v>
      </c>
      <c r="D25" s="137">
        <v>53696700201.949997</v>
      </c>
    </row>
    <row r="26" spans="2:8">
      <c r="B26" s="58" t="s">
        <v>50</v>
      </c>
      <c r="C26" s="138">
        <v>8634933410</v>
      </c>
      <c r="D26" s="137">
        <v>2924702322.7699995</v>
      </c>
    </row>
    <row r="27" spans="2:8">
      <c r="B27" s="58" t="s">
        <v>51</v>
      </c>
      <c r="C27" s="138">
        <v>2899510003</v>
      </c>
      <c r="D27" s="137">
        <v>708804870.86999989</v>
      </c>
      <c r="H27" s="47"/>
    </row>
    <row r="28" spans="2:8">
      <c r="B28" s="58" t="s">
        <v>52</v>
      </c>
      <c r="C28" s="138">
        <v>18697509949</v>
      </c>
      <c r="D28" s="137">
        <v>4095641382.3199997</v>
      </c>
    </row>
    <row r="29" spans="2:8">
      <c r="B29" s="58" t="s">
        <v>53</v>
      </c>
      <c r="C29" s="138">
        <v>73881683104</v>
      </c>
      <c r="D29" s="137">
        <v>19236818686.430016</v>
      </c>
    </row>
    <row r="30" spans="2:8">
      <c r="B30" s="58" t="s">
        <v>54</v>
      </c>
      <c r="C30" s="138">
        <v>21390709235</v>
      </c>
      <c r="D30" s="137">
        <v>11558582476.299999</v>
      </c>
    </row>
    <row r="31" spans="2:8">
      <c r="B31" s="58" t="s">
        <v>55</v>
      </c>
      <c r="C31" s="138">
        <v>10990734117</v>
      </c>
      <c r="D31" s="137">
        <v>2144207799.2299998</v>
      </c>
    </row>
    <row r="32" spans="2:8">
      <c r="B32" s="58" t="s">
        <v>56</v>
      </c>
      <c r="C32" s="138">
        <v>9308306981</v>
      </c>
      <c r="D32" s="137">
        <v>4092131422.6000004</v>
      </c>
    </row>
    <row r="33" spans="2:6">
      <c r="B33" s="58" t="s">
        <v>57</v>
      </c>
      <c r="C33" s="138">
        <v>1258285151</v>
      </c>
      <c r="D33" s="137">
        <v>298779570.82000005</v>
      </c>
    </row>
    <row r="34" spans="2:6">
      <c r="B34" s="58" t="s">
        <v>58</v>
      </c>
      <c r="C34" s="138">
        <v>4419749461</v>
      </c>
      <c r="D34" s="137">
        <v>1185654236.4899998</v>
      </c>
    </row>
    <row r="35" spans="2:6">
      <c r="B35" s="58" t="s">
        <v>59</v>
      </c>
      <c r="C35" s="138">
        <v>758355375</v>
      </c>
      <c r="D35" s="137">
        <v>189710479.44999999</v>
      </c>
    </row>
    <row r="36" spans="2:6">
      <c r="B36" s="58" t="s">
        <v>60</v>
      </c>
      <c r="C36" s="138">
        <v>16250725153</v>
      </c>
      <c r="D36" s="137">
        <v>4471217796.0800009</v>
      </c>
    </row>
    <row r="37" spans="2:6">
      <c r="B37" s="58" t="s">
        <v>61</v>
      </c>
      <c r="C37" s="138">
        <v>23276233658</v>
      </c>
      <c r="D37" s="137">
        <v>6362026501.7799997</v>
      </c>
    </row>
    <row r="38" spans="2:6">
      <c r="B38" s="58" t="s">
        <v>62</v>
      </c>
      <c r="C38" s="138">
        <v>2886533263</v>
      </c>
      <c r="D38" s="137">
        <v>765875431.46999991</v>
      </c>
    </row>
    <row r="39" spans="2:6">
      <c r="B39" s="58" t="s">
        <v>63</v>
      </c>
      <c r="C39" s="138">
        <v>10596192158</v>
      </c>
      <c r="D39" s="137">
        <v>975548926.32000005</v>
      </c>
    </row>
    <row r="40" spans="2:6">
      <c r="B40" s="58" t="s">
        <v>64</v>
      </c>
      <c r="C40" s="138">
        <v>25212748733</v>
      </c>
      <c r="D40" s="137">
        <v>5579353189.5200005</v>
      </c>
    </row>
    <row r="41" spans="2:6">
      <c r="B41" s="58" t="s">
        <v>617</v>
      </c>
      <c r="C41" s="138">
        <v>4175726215</v>
      </c>
      <c r="D41" s="137">
        <v>1374810189.78</v>
      </c>
    </row>
    <row r="42" spans="2:6">
      <c r="B42" s="58" t="s">
        <v>65</v>
      </c>
      <c r="C42" s="138">
        <v>362550018434</v>
      </c>
      <c r="D42" s="137">
        <v>116539210893.63</v>
      </c>
    </row>
    <row r="43" spans="2:6">
      <c r="B43" s="58" t="s">
        <v>66</v>
      </c>
      <c r="C43" s="138">
        <v>152072486478</v>
      </c>
      <c r="D43" s="137">
        <v>66430426397.330002</v>
      </c>
    </row>
    <row r="44" spans="2:6">
      <c r="B44" s="56" t="s">
        <v>67</v>
      </c>
      <c r="C44" s="97">
        <f>C45</f>
        <v>12921593863</v>
      </c>
      <c r="D44" s="97">
        <f>D45</f>
        <v>4679681292</v>
      </c>
    </row>
    <row r="45" spans="2:6">
      <c r="B45" s="57" t="s">
        <v>68</v>
      </c>
      <c r="C45" s="137">
        <v>12921593863</v>
      </c>
      <c r="D45" s="137">
        <v>4679681292</v>
      </c>
    </row>
    <row r="46" spans="2:6">
      <c r="B46" s="56" t="s">
        <v>69</v>
      </c>
      <c r="C46" s="97">
        <f>C47</f>
        <v>10870891737</v>
      </c>
      <c r="D46" s="97">
        <f>D47</f>
        <v>3623630524</v>
      </c>
    </row>
    <row r="47" spans="2:6">
      <c r="B47" s="57" t="s">
        <v>70</v>
      </c>
      <c r="C47" s="137">
        <v>10870891737</v>
      </c>
      <c r="D47" s="137">
        <v>3623630524</v>
      </c>
      <c r="F47" s="47"/>
    </row>
    <row r="48" spans="2:6">
      <c r="B48" s="56" t="s">
        <v>71</v>
      </c>
      <c r="C48" s="97">
        <f>C49</f>
        <v>1524248087</v>
      </c>
      <c r="D48" s="97">
        <f>D49</f>
        <v>508082642.96999991</v>
      </c>
    </row>
    <row r="49" spans="2:6">
      <c r="B49" s="57" t="s">
        <v>72</v>
      </c>
      <c r="C49" s="137">
        <v>1524248087</v>
      </c>
      <c r="D49" s="137">
        <v>508082642.96999991</v>
      </c>
    </row>
    <row r="50" spans="2:6">
      <c r="B50" s="56" t="s">
        <v>73</v>
      </c>
      <c r="C50" s="97">
        <f>C51</f>
        <v>1975371875</v>
      </c>
      <c r="D50" s="97">
        <f>D51</f>
        <v>823071552</v>
      </c>
      <c r="E50" s="47"/>
      <c r="F50" s="47"/>
    </row>
    <row r="51" spans="2:6">
      <c r="B51" s="57" t="s">
        <v>74</v>
      </c>
      <c r="C51" s="137">
        <v>1975371875</v>
      </c>
      <c r="D51" s="173">
        <v>823071552</v>
      </c>
      <c r="E51" s="47"/>
    </row>
    <row r="52" spans="2:6">
      <c r="B52" s="56" t="s">
        <v>75</v>
      </c>
      <c r="C52" s="97">
        <f>C53</f>
        <v>400000000</v>
      </c>
      <c r="D52" s="97">
        <f>D53</f>
        <v>124502211.79000004</v>
      </c>
    </row>
    <row r="53" spans="2:6">
      <c r="B53" s="57" t="s">
        <v>76</v>
      </c>
      <c r="C53" s="137">
        <v>400000000</v>
      </c>
      <c r="D53" s="173">
        <v>124502211.79000004</v>
      </c>
    </row>
    <row r="54" spans="2:6">
      <c r="B54" s="56" t="s">
        <v>77</v>
      </c>
      <c r="C54" s="97">
        <f>C55</f>
        <v>1008000000</v>
      </c>
      <c r="D54" s="97">
        <f>D55</f>
        <v>335999952.24999988</v>
      </c>
    </row>
    <row r="55" spans="2:6">
      <c r="B55" s="57" t="s">
        <v>611</v>
      </c>
      <c r="C55" s="137">
        <v>1008000000</v>
      </c>
      <c r="D55" s="173">
        <v>335999952.24999988</v>
      </c>
      <c r="F55" s="47"/>
    </row>
    <row r="56" spans="2:6">
      <c r="B56" s="59" t="s">
        <v>78</v>
      </c>
      <c r="C56" s="97">
        <f>C57</f>
        <v>886669483</v>
      </c>
      <c r="D56" s="97">
        <f>D57</f>
        <v>237041927.73999986</v>
      </c>
    </row>
    <row r="57" spans="2:6">
      <c r="B57" s="57" t="s">
        <v>734</v>
      </c>
      <c r="C57" s="137">
        <v>886669483</v>
      </c>
      <c r="D57" s="173">
        <v>237041927.73999986</v>
      </c>
    </row>
    <row r="58" spans="2:6">
      <c r="B58" s="60" t="s">
        <v>35</v>
      </c>
      <c r="C58" s="136">
        <f>C59</f>
        <v>121192561989</v>
      </c>
      <c r="D58" s="136">
        <f>D59</f>
        <v>42230145776.910004</v>
      </c>
    </row>
    <row r="59" spans="2:6">
      <c r="B59" s="56" t="s">
        <v>44</v>
      </c>
      <c r="C59" s="97">
        <f>SUM(C60:C61)</f>
        <v>121192561989</v>
      </c>
      <c r="D59" s="97">
        <f>SUM(D60:D61)</f>
        <v>42230145776.910004</v>
      </c>
      <c r="F59" s="47"/>
    </row>
    <row r="60" spans="2:6">
      <c r="B60" s="57" t="s">
        <v>65</v>
      </c>
      <c r="C60" s="137">
        <v>101192561989</v>
      </c>
      <c r="D60" s="137">
        <v>39201816823.290001</v>
      </c>
    </row>
    <row r="61" spans="2:6">
      <c r="B61" s="57" t="s">
        <v>66</v>
      </c>
      <c r="C61" s="137">
        <v>20000000000</v>
      </c>
      <c r="D61" s="137">
        <v>3028328953.6199999</v>
      </c>
    </row>
    <row r="62" spans="2:6">
      <c r="B62" s="61" t="s">
        <v>79</v>
      </c>
      <c r="C62" s="103">
        <f>C14+C58</f>
        <v>1744025968276</v>
      </c>
      <c r="D62" s="103">
        <f>D14+D58</f>
        <v>544393174814.81006</v>
      </c>
      <c r="E62" s="46"/>
    </row>
    <row r="63" spans="2:6">
      <c r="B63" s="198" t="s">
        <v>720</v>
      </c>
      <c r="C63" s="198"/>
      <c r="D63" s="198"/>
    </row>
    <row r="64" spans="2:6" ht="15.6" customHeight="1">
      <c r="B64" s="116" t="s">
        <v>696</v>
      </c>
      <c r="C64" s="116"/>
      <c r="D64" s="116"/>
    </row>
    <row r="65" spans="2:4" ht="33.6" customHeight="1">
      <c r="B65" s="195" t="s">
        <v>2183</v>
      </c>
      <c r="C65" s="195"/>
      <c r="D65" s="195"/>
    </row>
    <row r="66" spans="2:4">
      <c r="B66" s="52" t="s">
        <v>721</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workbookViewId="0">
      <selection activeCell="C38" sqref="C38"/>
    </sheetView>
  </sheetViews>
  <sheetFormatPr baseColWidth="10" defaultColWidth="11.5703125" defaultRowHeight="15"/>
  <cols>
    <col min="1" max="1" width="11.5703125" style="11"/>
    <col min="2" max="2" width="101.7109375" style="11" bestFit="1" customWidth="1"/>
    <col min="3" max="3" width="16.7109375" style="11" customWidth="1"/>
    <col min="4" max="4" width="13.140625" style="11" bestFit="1" customWidth="1"/>
    <col min="5" max="16384" width="11.5703125" style="11"/>
  </cols>
  <sheetData>
    <row r="1" spans="1:5" ht="28.15" customHeight="1">
      <c r="A1" s="178" t="s">
        <v>609</v>
      </c>
      <c r="B1" s="178"/>
      <c r="C1" s="178"/>
      <c r="D1" s="178"/>
      <c r="E1" s="178"/>
    </row>
    <row r="2" spans="1:5" ht="21" customHeight="1">
      <c r="A2" s="179" t="s">
        <v>0</v>
      </c>
      <c r="B2" s="179"/>
      <c r="C2" s="179"/>
      <c r="D2" s="179"/>
      <c r="E2" s="179"/>
    </row>
    <row r="3" spans="1:5" ht="14.45" customHeight="1">
      <c r="A3" s="180" t="s">
        <v>1</v>
      </c>
      <c r="B3" s="180"/>
      <c r="C3" s="180"/>
      <c r="D3" s="180"/>
      <c r="E3" s="180"/>
    </row>
    <row r="5" spans="1:5" ht="18" customHeight="1">
      <c r="A5" s="181" t="s">
        <v>22</v>
      </c>
      <c r="B5" s="181"/>
      <c r="C5" s="181"/>
      <c r="D5" s="181"/>
      <c r="E5" s="181"/>
    </row>
    <row r="6" spans="1:5" ht="18" customHeight="1">
      <c r="A6" s="181" t="s">
        <v>80</v>
      </c>
      <c r="B6" s="181"/>
      <c r="C6" s="181"/>
      <c r="D6" s="181"/>
      <c r="E6" s="181"/>
    </row>
    <row r="7" spans="1:5" ht="18.75">
      <c r="A7" s="197" t="s">
        <v>2182</v>
      </c>
      <c r="B7" s="197"/>
      <c r="C7" s="197"/>
      <c r="D7" s="197"/>
      <c r="E7" s="197"/>
    </row>
    <row r="8" spans="1:5" ht="18.75">
      <c r="A8" s="183" t="s">
        <v>608</v>
      </c>
      <c r="B8" s="183"/>
      <c r="C8" s="183"/>
      <c r="D8" s="183"/>
      <c r="E8" s="183"/>
    </row>
    <row r="9" spans="1:5" ht="15.75">
      <c r="A9" s="177" t="s">
        <v>4</v>
      </c>
      <c r="B9" s="177"/>
      <c r="C9" s="177"/>
      <c r="D9" s="177"/>
      <c r="E9" s="177"/>
    </row>
    <row r="13" spans="1:5">
      <c r="B13" s="193" t="s">
        <v>5</v>
      </c>
      <c r="C13" s="42" t="s">
        <v>781</v>
      </c>
      <c r="D13" s="193" t="s">
        <v>698</v>
      </c>
    </row>
    <row r="14" spans="1:5">
      <c r="B14" s="193"/>
      <c r="C14" s="15" t="s">
        <v>608</v>
      </c>
      <c r="D14" s="193"/>
    </row>
    <row r="15" spans="1:5">
      <c r="B15" s="50" t="s">
        <v>238</v>
      </c>
      <c r="C15" s="139">
        <f>C16+C39+C74+C103+C148</f>
        <v>1622833406287</v>
      </c>
      <c r="D15" s="139">
        <f>D16+D39+D74+D103+D148</f>
        <v>502163029037.8999</v>
      </c>
    </row>
    <row r="16" spans="1:5">
      <c r="B16" s="94" t="s">
        <v>612</v>
      </c>
      <c r="C16" s="140">
        <f>C17+C23+C26+C31</f>
        <v>256969074361</v>
      </c>
      <c r="D16" s="140">
        <f>D17+D23+D26+D31</f>
        <v>78616337393.619995</v>
      </c>
    </row>
    <row r="17" spans="2:4">
      <c r="B17" s="95" t="s">
        <v>81</v>
      </c>
      <c r="C17" s="140">
        <f>SUM(C18:C22)</f>
        <v>102151484178</v>
      </c>
      <c r="D17" s="140">
        <f>SUM(D18:D22)</f>
        <v>29449934177.43</v>
      </c>
    </row>
    <row r="18" spans="2:4">
      <c r="B18" s="48" t="s">
        <v>82</v>
      </c>
      <c r="C18" s="141">
        <v>8027164129</v>
      </c>
      <c r="D18" s="137">
        <v>2882162795.9399996</v>
      </c>
    </row>
    <row r="19" spans="2:4">
      <c r="B19" s="48" t="s">
        <v>83</v>
      </c>
      <c r="C19" s="141">
        <v>52957815438</v>
      </c>
      <c r="D19" s="141">
        <v>13181610734.310001</v>
      </c>
    </row>
    <row r="20" spans="2:4">
      <c r="B20" s="48" t="s">
        <v>84</v>
      </c>
      <c r="C20" s="141">
        <v>29452658980</v>
      </c>
      <c r="D20" s="141">
        <v>9552189999.0799999</v>
      </c>
    </row>
    <row r="21" spans="2:4">
      <c r="B21" s="48" t="s">
        <v>85</v>
      </c>
      <c r="C21" s="141">
        <v>10858756737</v>
      </c>
      <c r="D21" s="141">
        <v>3619585528</v>
      </c>
    </row>
    <row r="22" spans="2:4">
      <c r="B22" s="48" t="s">
        <v>86</v>
      </c>
      <c r="C22" s="141">
        <v>855088894</v>
      </c>
      <c r="D22" s="141">
        <v>214385120.10000002</v>
      </c>
    </row>
    <row r="23" spans="2:4">
      <c r="B23" s="95" t="s">
        <v>87</v>
      </c>
      <c r="C23" s="140">
        <f>SUM(C24:C25)</f>
        <v>15009549215</v>
      </c>
      <c r="D23" s="140">
        <f>SUM(D24:D25)</f>
        <v>3861625663.2199988</v>
      </c>
    </row>
    <row r="24" spans="2:4">
      <c r="B24" s="48" t="s">
        <v>88</v>
      </c>
      <c r="C24" s="141">
        <v>5102968644</v>
      </c>
      <c r="D24" s="141">
        <v>943152601.40999997</v>
      </c>
    </row>
    <row r="25" spans="2:4">
      <c r="B25" s="48" t="s">
        <v>89</v>
      </c>
      <c r="C25" s="141">
        <v>9906580571</v>
      </c>
      <c r="D25" s="141">
        <v>2918473061.809999</v>
      </c>
    </row>
    <row r="26" spans="2:4">
      <c r="B26" s="95" t="s">
        <v>90</v>
      </c>
      <c r="C26" s="140">
        <f>SUM(C27:C30)</f>
        <v>55750231755</v>
      </c>
      <c r="D26" s="140">
        <f>SUM(D27:D30)</f>
        <v>17569524593.740009</v>
      </c>
    </row>
    <row r="27" spans="2:4">
      <c r="B27" s="48" t="s">
        <v>91</v>
      </c>
      <c r="C27" s="141">
        <v>51534148443</v>
      </c>
      <c r="D27" s="141">
        <v>16063816702.210011</v>
      </c>
    </row>
    <row r="28" spans="2:4">
      <c r="B28" s="48" t="s">
        <v>92</v>
      </c>
      <c r="C28" s="141">
        <v>3838533234</v>
      </c>
      <c r="D28" s="141">
        <v>1389177065.9800003</v>
      </c>
    </row>
    <row r="29" spans="2:4">
      <c r="B29" s="48" t="s">
        <v>461</v>
      </c>
      <c r="C29" s="141">
        <v>296441158</v>
      </c>
      <c r="D29" s="141">
        <v>88138651.000000015</v>
      </c>
    </row>
    <row r="30" spans="2:4">
      <c r="B30" s="48" t="s">
        <v>93</v>
      </c>
      <c r="C30" s="141">
        <v>81108920</v>
      </c>
      <c r="D30" s="141">
        <v>28392174.550000004</v>
      </c>
    </row>
    <row r="31" spans="2:4">
      <c r="B31" s="95" t="s">
        <v>94</v>
      </c>
      <c r="C31" s="140">
        <f>SUM(C32:C38)</f>
        <v>84057809213</v>
      </c>
      <c r="D31" s="140">
        <f>SUM(D32:D38)</f>
        <v>27735252959.229992</v>
      </c>
    </row>
    <row r="32" spans="2:4">
      <c r="B32" s="48" t="s">
        <v>95</v>
      </c>
      <c r="C32" s="141">
        <v>39543819862</v>
      </c>
      <c r="D32" s="141">
        <v>10549312687.179989</v>
      </c>
    </row>
    <row r="33" spans="2:4">
      <c r="B33" s="48" t="s">
        <v>96</v>
      </c>
      <c r="C33" s="141">
        <v>1394684725</v>
      </c>
      <c r="D33" s="141">
        <v>332585018.03000003</v>
      </c>
    </row>
    <row r="34" spans="2:4">
      <c r="B34" s="48" t="s">
        <v>97</v>
      </c>
      <c r="C34" s="141">
        <v>29123951403</v>
      </c>
      <c r="D34" s="141">
        <v>10476186785.280003</v>
      </c>
    </row>
    <row r="35" spans="2:4">
      <c r="B35" s="48" t="s">
        <v>98</v>
      </c>
      <c r="C35" s="141">
        <v>3220295124</v>
      </c>
      <c r="D35" s="141">
        <v>3294130445.7200003</v>
      </c>
    </row>
    <row r="36" spans="2:4">
      <c r="B36" s="48" t="s">
        <v>99</v>
      </c>
      <c r="C36" s="141">
        <v>5672580954</v>
      </c>
      <c r="D36" s="141">
        <v>1652309359.6700006</v>
      </c>
    </row>
    <row r="37" spans="2:4">
      <c r="B37" s="48" t="s">
        <v>100</v>
      </c>
      <c r="C37" s="141">
        <v>68949757</v>
      </c>
      <c r="D37" s="141">
        <v>28729065</v>
      </c>
    </row>
    <row r="38" spans="2:4">
      <c r="B38" s="48" t="s">
        <v>101</v>
      </c>
      <c r="C38" s="141">
        <v>5033527388</v>
      </c>
      <c r="D38" s="141">
        <v>1401999598.3500001</v>
      </c>
    </row>
    <row r="39" spans="2:4">
      <c r="B39" s="94" t="s">
        <v>495</v>
      </c>
      <c r="C39" s="140">
        <f>C40+C44+C50+C52+C58+C61+C67+C69+C71</f>
        <v>249200443837</v>
      </c>
      <c r="D39" s="140">
        <f>D40+D44+D50+D52+D58+D61+D67+D69+D71</f>
        <v>95374258403.389999</v>
      </c>
    </row>
    <row r="40" spans="2:4">
      <c r="B40" s="95" t="s">
        <v>102</v>
      </c>
      <c r="C40" s="140">
        <f>SUM(C41:C43)</f>
        <v>22840302147</v>
      </c>
      <c r="D40" s="140">
        <f>SUM(D41:D43)</f>
        <v>11926554421.4</v>
      </c>
    </row>
    <row r="41" spans="2:4">
      <c r="B41" s="48" t="s">
        <v>103</v>
      </c>
      <c r="C41" s="141">
        <v>20922831438</v>
      </c>
      <c r="D41" s="141">
        <v>11445399981.48</v>
      </c>
    </row>
    <row r="42" spans="2:4">
      <c r="B42" s="48" t="s">
        <v>104</v>
      </c>
      <c r="C42" s="141">
        <v>1670312352</v>
      </c>
      <c r="D42" s="141">
        <v>411855228.13999993</v>
      </c>
    </row>
    <row r="43" spans="2:4">
      <c r="B43" s="48" t="s">
        <v>105</v>
      </c>
      <c r="C43" s="141">
        <v>247158357</v>
      </c>
      <c r="D43" s="141">
        <v>69299211.780000031</v>
      </c>
    </row>
    <row r="44" spans="2:4">
      <c r="B44" s="95" t="s">
        <v>106</v>
      </c>
      <c r="C44" s="140">
        <f>SUM(C45:C49)</f>
        <v>19229327493</v>
      </c>
      <c r="D44" s="140">
        <f>SUM(D45:D49)</f>
        <v>4192018057.250001</v>
      </c>
    </row>
    <row r="45" spans="2:4">
      <c r="B45" s="48" t="s">
        <v>107</v>
      </c>
      <c r="C45" s="141">
        <v>10225165399</v>
      </c>
      <c r="D45" s="141">
        <v>1950220681.3100004</v>
      </c>
    </row>
    <row r="46" spans="2:4">
      <c r="B46" s="48" t="s">
        <v>108</v>
      </c>
      <c r="C46" s="141">
        <v>144925000</v>
      </c>
      <c r="D46" s="141">
        <v>58174567.939999998</v>
      </c>
    </row>
    <row r="47" spans="2:4">
      <c r="B47" s="48" t="s">
        <v>462</v>
      </c>
      <c r="C47" s="141">
        <v>100000000</v>
      </c>
      <c r="D47" s="141">
        <v>0</v>
      </c>
    </row>
    <row r="48" spans="2:4">
      <c r="B48" s="48" t="s">
        <v>109</v>
      </c>
      <c r="C48" s="141">
        <v>977523771</v>
      </c>
      <c r="D48" s="141">
        <v>166037132.78999999</v>
      </c>
    </row>
    <row r="49" spans="2:4">
      <c r="B49" s="48" t="s">
        <v>110</v>
      </c>
      <c r="C49" s="141">
        <v>7781713323</v>
      </c>
      <c r="D49" s="141">
        <v>2017585675.2100003</v>
      </c>
    </row>
    <row r="50" spans="2:4">
      <c r="B50" s="95" t="s">
        <v>111</v>
      </c>
      <c r="C50" s="140">
        <f>SUM(C51)</f>
        <v>6975321990</v>
      </c>
      <c r="D50" s="140">
        <f>SUM(D51)</f>
        <v>2353686278.27</v>
      </c>
    </row>
    <row r="51" spans="2:4">
      <c r="B51" s="48" t="s">
        <v>112</v>
      </c>
      <c r="C51" s="141">
        <v>6975321990</v>
      </c>
      <c r="D51" s="141">
        <v>2353686278.27</v>
      </c>
    </row>
    <row r="52" spans="2:4">
      <c r="B52" s="95" t="s">
        <v>113</v>
      </c>
      <c r="C52" s="140">
        <f>SUM(C53:C57)</f>
        <v>95599385504</v>
      </c>
      <c r="D52" s="140">
        <f>SUM(D53:D57)</f>
        <v>49160197723.999992</v>
      </c>
    </row>
    <row r="53" spans="2:4">
      <c r="B53" s="48" t="s">
        <v>114</v>
      </c>
      <c r="C53" s="141">
        <v>581376265</v>
      </c>
      <c r="D53" s="141">
        <v>142468881.42000002</v>
      </c>
    </row>
    <row r="54" spans="2:4">
      <c r="B54" s="48" t="s">
        <v>115</v>
      </c>
      <c r="C54" s="141">
        <v>92475769241</v>
      </c>
      <c r="D54" s="141">
        <v>48412310725</v>
      </c>
    </row>
    <row r="55" spans="2:4">
      <c r="B55" s="48" t="s">
        <v>615</v>
      </c>
      <c r="C55" s="141">
        <v>288905038</v>
      </c>
      <c r="D55" s="141">
        <v>0</v>
      </c>
    </row>
    <row r="56" spans="2:4">
      <c r="B56" s="48" t="s">
        <v>116</v>
      </c>
      <c r="C56" s="141">
        <v>19334653</v>
      </c>
      <c r="D56" s="141">
        <v>10785108.810000001</v>
      </c>
    </row>
    <row r="57" spans="2:4">
      <c r="B57" s="48" t="s">
        <v>117</v>
      </c>
      <c r="C57" s="141">
        <v>2234000307</v>
      </c>
      <c r="D57" s="141">
        <v>594633008.7700001</v>
      </c>
    </row>
    <row r="58" spans="2:4">
      <c r="B58" s="95" t="s">
        <v>118</v>
      </c>
      <c r="C58" s="140">
        <f>SUM(C59:C60)</f>
        <v>984650259</v>
      </c>
      <c r="D58" s="140">
        <f>SUM(D59:D60)</f>
        <v>310488941.6099999</v>
      </c>
    </row>
    <row r="59" spans="2:4">
      <c r="B59" s="48" t="s">
        <v>119</v>
      </c>
      <c r="C59" s="141">
        <v>983650259</v>
      </c>
      <c r="D59" s="141">
        <v>310488941.6099999</v>
      </c>
    </row>
    <row r="60" spans="2:4">
      <c r="B60" s="48" t="s">
        <v>376</v>
      </c>
      <c r="C60" s="141">
        <v>1000000</v>
      </c>
      <c r="D60" s="141">
        <v>0</v>
      </c>
    </row>
    <row r="61" spans="2:4">
      <c r="B61" s="95" t="s">
        <v>120</v>
      </c>
      <c r="C61" s="140">
        <f>SUM(C62:C66)</f>
        <v>89860675127</v>
      </c>
      <c r="D61" s="140">
        <f>SUM(D62:D66)</f>
        <v>24978186034.080002</v>
      </c>
    </row>
    <row r="62" spans="2:4">
      <c r="B62" s="48" t="s">
        <v>121</v>
      </c>
      <c r="C62" s="141">
        <v>48883353511</v>
      </c>
      <c r="D62" s="141">
        <v>14567319590.810003</v>
      </c>
    </row>
    <row r="63" spans="2:4">
      <c r="B63" s="48" t="s">
        <v>122</v>
      </c>
      <c r="C63" s="141">
        <v>7846034</v>
      </c>
      <c r="D63" s="141">
        <v>4922695.58</v>
      </c>
    </row>
    <row r="64" spans="2:4">
      <c r="B64" s="48" t="s">
        <v>123</v>
      </c>
      <c r="C64" s="141">
        <v>35043058783</v>
      </c>
      <c r="D64" s="141">
        <v>9442620433.4300003</v>
      </c>
    </row>
    <row r="65" spans="2:4">
      <c r="B65" s="48" t="s">
        <v>124</v>
      </c>
      <c r="C65" s="141">
        <v>1250000000</v>
      </c>
      <c r="D65" s="141">
        <v>286268631.84000003</v>
      </c>
    </row>
    <row r="66" spans="2:4">
      <c r="B66" s="48" t="s">
        <v>125</v>
      </c>
      <c r="C66" s="141">
        <v>4676416799</v>
      </c>
      <c r="D66" s="141">
        <v>677054682.41999996</v>
      </c>
    </row>
    <row r="67" spans="2:4">
      <c r="B67" s="95" t="s">
        <v>126</v>
      </c>
      <c r="C67" s="140">
        <f>C68</f>
        <v>4386380395</v>
      </c>
      <c r="D67" s="140">
        <f>D68</f>
        <v>641892962.54999971</v>
      </c>
    </row>
    <row r="68" spans="2:4">
      <c r="B68" s="48" t="s">
        <v>127</v>
      </c>
      <c r="C68" s="141">
        <v>4386380395</v>
      </c>
      <c r="D68" s="141">
        <v>641892962.54999971</v>
      </c>
    </row>
    <row r="69" spans="2:4">
      <c r="B69" s="95" t="s">
        <v>128</v>
      </c>
      <c r="C69" s="140">
        <f>C70</f>
        <v>149703020</v>
      </c>
      <c r="D69" s="140">
        <f>D70</f>
        <v>0</v>
      </c>
    </row>
    <row r="70" spans="2:4">
      <c r="B70" s="48" t="s">
        <v>129</v>
      </c>
      <c r="C70" s="141">
        <v>149703020</v>
      </c>
      <c r="D70" s="141">
        <v>0</v>
      </c>
    </row>
    <row r="71" spans="2:4">
      <c r="B71" s="95" t="s">
        <v>130</v>
      </c>
      <c r="C71" s="140">
        <f>SUM(C72:C73)</f>
        <v>9174697902</v>
      </c>
      <c r="D71" s="140">
        <f>SUM(D72:D73)</f>
        <v>1811233984.2299995</v>
      </c>
    </row>
    <row r="72" spans="2:4">
      <c r="B72" s="48" t="s">
        <v>340</v>
      </c>
      <c r="C72" s="141">
        <v>28275430</v>
      </c>
      <c r="D72" s="141">
        <v>27275091.829999998</v>
      </c>
    </row>
    <row r="73" spans="2:4">
      <c r="B73" s="48" t="s">
        <v>131</v>
      </c>
      <c r="C73" s="141">
        <v>9146422472</v>
      </c>
      <c r="D73" s="141">
        <v>1783958892.3999996</v>
      </c>
    </row>
    <row r="74" spans="2:4">
      <c r="B74" s="94" t="s">
        <v>502</v>
      </c>
      <c r="C74" s="140">
        <f>C75+C80+C94</f>
        <v>15653220062</v>
      </c>
      <c r="D74" s="140">
        <f>D75+D80+D94</f>
        <v>2555608613.9099998</v>
      </c>
    </row>
    <row r="75" spans="2:4">
      <c r="B75" s="95" t="s">
        <v>132</v>
      </c>
      <c r="C75" s="140">
        <f>SUM(C76:C79)</f>
        <v>1159849100</v>
      </c>
      <c r="D75" s="140">
        <f>SUM(D76:D79)</f>
        <v>238860650.76999998</v>
      </c>
    </row>
    <row r="76" spans="2:4">
      <c r="B76" s="48" t="s">
        <v>133</v>
      </c>
      <c r="C76" s="141">
        <v>228885000</v>
      </c>
      <c r="D76" s="141">
        <v>72064999.870000005</v>
      </c>
    </row>
    <row r="77" spans="2:4">
      <c r="B77" s="48" t="s">
        <v>134</v>
      </c>
      <c r="C77" s="141">
        <v>583707266</v>
      </c>
      <c r="D77" s="141">
        <v>95147886.319999993</v>
      </c>
    </row>
    <row r="78" spans="2:4">
      <c r="B78" s="48" t="s">
        <v>432</v>
      </c>
      <c r="C78" s="141">
        <v>14083521</v>
      </c>
      <c r="D78" s="141">
        <v>6660764.1400000006</v>
      </c>
    </row>
    <row r="79" spans="2:4">
      <c r="B79" s="48" t="s">
        <v>135</v>
      </c>
      <c r="C79" s="141">
        <v>333173313</v>
      </c>
      <c r="D79" s="141">
        <v>64987000.439999998</v>
      </c>
    </row>
    <row r="80" spans="2:4">
      <c r="B80" s="95" t="s">
        <v>136</v>
      </c>
      <c r="C80" s="140">
        <f>SUM(C81:C93)</f>
        <v>8167588808</v>
      </c>
      <c r="D80" s="140">
        <f>SUM(D81:D93)</f>
        <v>1709299544.4299998</v>
      </c>
    </row>
    <row r="81" spans="2:4">
      <c r="B81" s="48" t="s">
        <v>137</v>
      </c>
      <c r="C81" s="141">
        <v>1430788520</v>
      </c>
      <c r="D81" s="141">
        <v>7242752.75</v>
      </c>
    </row>
    <row r="82" spans="2:4">
      <c r="B82" s="48" t="s">
        <v>138</v>
      </c>
      <c r="C82" s="141">
        <v>402894786</v>
      </c>
      <c r="D82" s="141">
        <v>111877772.56999999</v>
      </c>
    </row>
    <row r="83" spans="2:4">
      <c r="B83" s="48" t="s">
        <v>139</v>
      </c>
      <c r="C83" s="141">
        <v>10000000</v>
      </c>
      <c r="D83" s="141">
        <v>6384049.2000000002</v>
      </c>
    </row>
    <row r="84" spans="2:4">
      <c r="B84" s="48" t="s">
        <v>140</v>
      </c>
      <c r="C84" s="141">
        <v>5800000</v>
      </c>
      <c r="D84" s="141">
        <v>932624.43</v>
      </c>
    </row>
    <row r="85" spans="2:4">
      <c r="B85" s="48" t="s">
        <v>141</v>
      </c>
      <c r="C85" s="141">
        <v>166300000</v>
      </c>
      <c r="D85" s="141">
        <v>55433333.32</v>
      </c>
    </row>
    <row r="86" spans="2:4">
      <c r="B86" s="48" t="s">
        <v>463</v>
      </c>
      <c r="C86" s="141">
        <v>99295178</v>
      </c>
      <c r="D86" s="141">
        <v>26212187.350000001</v>
      </c>
    </row>
    <row r="87" spans="2:4">
      <c r="B87" s="48" t="s">
        <v>142</v>
      </c>
      <c r="C87" s="141">
        <v>1341832252</v>
      </c>
      <c r="D87" s="141">
        <v>357995028.12000018</v>
      </c>
    </row>
    <row r="88" spans="2:4">
      <c r="B88" s="48" t="s">
        <v>143</v>
      </c>
      <c r="C88" s="141">
        <v>1205895920</v>
      </c>
      <c r="D88" s="141">
        <v>246146798.48999995</v>
      </c>
    </row>
    <row r="89" spans="2:4">
      <c r="B89" s="48" t="s">
        <v>144</v>
      </c>
      <c r="C89" s="141">
        <v>96423204</v>
      </c>
      <c r="D89" s="141">
        <v>21217872.480000004</v>
      </c>
    </row>
    <row r="90" spans="2:4">
      <c r="B90" s="48" t="s">
        <v>145</v>
      </c>
      <c r="C90" s="141">
        <v>1300000</v>
      </c>
      <c r="D90" s="141">
        <v>6125</v>
      </c>
    </row>
    <row r="91" spans="2:4">
      <c r="B91" s="48" t="s">
        <v>464</v>
      </c>
      <c r="C91" s="141">
        <v>48847564</v>
      </c>
      <c r="D91" s="141">
        <v>9847560.3599999994</v>
      </c>
    </row>
    <row r="92" spans="2:4">
      <c r="B92" s="48" t="s">
        <v>613</v>
      </c>
      <c r="C92" s="141">
        <v>21670500</v>
      </c>
      <c r="D92" s="141">
        <v>11909260.25</v>
      </c>
    </row>
    <row r="93" spans="2:4">
      <c r="B93" s="48" t="s">
        <v>146</v>
      </c>
      <c r="C93" s="141">
        <v>3336540884</v>
      </c>
      <c r="D93" s="141">
        <v>854094180.10999966</v>
      </c>
    </row>
    <row r="94" spans="2:4">
      <c r="B94" s="95" t="s">
        <v>147</v>
      </c>
      <c r="C94" s="140">
        <f>SUM(C95:C102)</f>
        <v>6325782154</v>
      </c>
      <c r="D94" s="140">
        <f>SUM(D95:D102)</f>
        <v>607448418.71000004</v>
      </c>
    </row>
    <row r="95" spans="2:4">
      <c r="B95" s="48" t="s">
        <v>148</v>
      </c>
      <c r="C95" s="141">
        <v>353570167</v>
      </c>
      <c r="D95" s="141">
        <v>124392090.55</v>
      </c>
    </row>
    <row r="96" spans="2:4">
      <c r="B96" s="48" t="s">
        <v>149</v>
      </c>
      <c r="C96" s="141">
        <v>5549769</v>
      </c>
      <c r="D96" s="141">
        <v>1315679.52</v>
      </c>
    </row>
    <row r="97" spans="2:4">
      <c r="B97" s="48" t="s">
        <v>150</v>
      </c>
      <c r="C97" s="141">
        <v>147468421</v>
      </c>
      <c r="D97" s="141">
        <v>35963654.269999996</v>
      </c>
    </row>
    <row r="98" spans="2:4">
      <c r="B98" s="48" t="s">
        <v>151</v>
      </c>
      <c r="C98" s="141">
        <v>31680000</v>
      </c>
      <c r="D98" s="141">
        <v>3342559.82</v>
      </c>
    </row>
    <row r="99" spans="2:4">
      <c r="B99" s="48" t="s">
        <v>465</v>
      </c>
      <c r="C99" s="141">
        <v>5262147142</v>
      </c>
      <c r="D99" s="141">
        <v>355289237.34000003</v>
      </c>
    </row>
    <row r="100" spans="2:4">
      <c r="B100" s="48" t="s">
        <v>466</v>
      </c>
      <c r="C100" s="141">
        <v>330078958</v>
      </c>
      <c r="D100" s="141">
        <v>37811907.829999998</v>
      </c>
    </row>
    <row r="101" spans="2:4">
      <c r="B101" s="48" t="s">
        <v>152</v>
      </c>
      <c r="C101" s="141">
        <v>4539681</v>
      </c>
      <c r="D101" s="141">
        <v>1312605.1200000001</v>
      </c>
    </row>
    <row r="102" spans="2:4">
      <c r="B102" s="48" t="s">
        <v>153</v>
      </c>
      <c r="C102" s="141">
        <v>190748016</v>
      </c>
      <c r="D102" s="141">
        <v>48020684.259999998</v>
      </c>
    </row>
    <row r="103" spans="2:4">
      <c r="B103" s="94" t="s">
        <v>496</v>
      </c>
      <c r="C103" s="140">
        <f>C104+C108+C115+C122+C134+C143</f>
        <v>738460649593</v>
      </c>
      <c r="D103" s="140">
        <f>D104+D108+D115+D122+D134+D143</f>
        <v>209077613733.34991</v>
      </c>
    </row>
    <row r="104" spans="2:4">
      <c r="B104" s="95" t="s">
        <v>154</v>
      </c>
      <c r="C104" s="140">
        <f>SUM(C105:C107)</f>
        <v>31370841423</v>
      </c>
      <c r="D104" s="140">
        <f>SUM(D105:D107)</f>
        <v>8465331210.4499998</v>
      </c>
    </row>
    <row r="105" spans="2:4">
      <c r="B105" s="48" t="s">
        <v>155</v>
      </c>
      <c r="C105" s="141">
        <v>4317176505</v>
      </c>
      <c r="D105" s="141">
        <v>391781905.81000006</v>
      </c>
    </row>
    <row r="106" spans="2:4">
      <c r="B106" s="48" t="s">
        <v>156</v>
      </c>
      <c r="C106" s="141">
        <v>817412450</v>
      </c>
      <c r="D106" s="141">
        <v>189487398.73000002</v>
      </c>
    </row>
    <row r="107" spans="2:4">
      <c r="B107" s="48" t="s">
        <v>157</v>
      </c>
      <c r="C107" s="141">
        <v>26236252468</v>
      </c>
      <c r="D107" s="141">
        <v>7884061905.9099998</v>
      </c>
    </row>
    <row r="108" spans="2:4">
      <c r="B108" s="95" t="s">
        <v>158</v>
      </c>
      <c r="C108" s="140">
        <f>SUM(C109:C114)</f>
        <v>168782842806</v>
      </c>
      <c r="D108" s="140">
        <f>SUM(D109:D114)</f>
        <v>48160523568.68998</v>
      </c>
    </row>
    <row r="109" spans="2:4">
      <c r="B109" s="48" t="s">
        <v>467</v>
      </c>
      <c r="C109" s="141">
        <v>284169222</v>
      </c>
      <c r="D109" s="141">
        <v>88024832.239999995</v>
      </c>
    </row>
    <row r="110" spans="2:4">
      <c r="B110" s="48" t="s">
        <v>159</v>
      </c>
      <c r="C110" s="141">
        <v>18541245058</v>
      </c>
      <c r="D110" s="141">
        <v>5114045912.9099989</v>
      </c>
    </row>
    <row r="111" spans="2:4">
      <c r="B111" s="48" t="s">
        <v>160</v>
      </c>
      <c r="C111" s="141">
        <v>16622756919</v>
      </c>
      <c r="D111" s="141">
        <v>3518091471.2400007</v>
      </c>
    </row>
    <row r="112" spans="2:4">
      <c r="B112" s="48" t="s">
        <v>161</v>
      </c>
      <c r="C112" s="141">
        <v>26513048</v>
      </c>
      <c r="D112" s="141">
        <v>102462.52</v>
      </c>
    </row>
    <row r="113" spans="2:4">
      <c r="B113" s="48" t="s">
        <v>162</v>
      </c>
      <c r="C113" s="141">
        <v>104221716</v>
      </c>
      <c r="D113" s="141">
        <v>32887338.330000002</v>
      </c>
    </row>
    <row r="114" spans="2:4">
      <c r="B114" s="48" t="s">
        <v>163</v>
      </c>
      <c r="C114" s="141">
        <v>133203936843</v>
      </c>
      <c r="D114" s="141">
        <v>39407371551.449982</v>
      </c>
    </row>
    <row r="115" spans="2:4">
      <c r="B115" s="95" t="s">
        <v>164</v>
      </c>
      <c r="C115" s="140">
        <f>SUM(C116:C121)</f>
        <v>16923613014</v>
      </c>
      <c r="D115" s="140">
        <f>SUM(D116:D121)</f>
        <v>6337218545.6400003</v>
      </c>
    </row>
    <row r="116" spans="2:4">
      <c r="B116" s="48" t="s">
        <v>165</v>
      </c>
      <c r="C116" s="141">
        <v>5590763341</v>
      </c>
      <c r="D116" s="141">
        <v>2538995838.8600001</v>
      </c>
    </row>
    <row r="117" spans="2:4">
      <c r="B117" s="48" t="s">
        <v>166</v>
      </c>
      <c r="C117" s="141">
        <v>3732043759</v>
      </c>
      <c r="D117" s="141">
        <v>1623063269.3200002</v>
      </c>
    </row>
    <row r="118" spans="2:4">
      <c r="B118" s="48" t="s">
        <v>167</v>
      </c>
      <c r="C118" s="141">
        <v>4583392499</v>
      </c>
      <c r="D118" s="141">
        <v>1253170624.3099997</v>
      </c>
    </row>
    <row r="119" spans="2:4">
      <c r="B119" s="48" t="s">
        <v>339</v>
      </c>
      <c r="C119" s="141">
        <v>2338581</v>
      </c>
      <c r="D119" s="141">
        <v>0</v>
      </c>
    </row>
    <row r="120" spans="2:4">
      <c r="B120" s="48" t="s">
        <v>168</v>
      </c>
      <c r="C120" s="141">
        <v>320504954</v>
      </c>
      <c r="D120" s="141">
        <v>353081168.94000006</v>
      </c>
    </row>
    <row r="121" spans="2:4">
      <c r="B121" s="48" t="s">
        <v>169</v>
      </c>
      <c r="C121" s="141">
        <v>2694569880</v>
      </c>
      <c r="D121" s="141">
        <v>568907644.20999992</v>
      </c>
    </row>
    <row r="122" spans="2:4">
      <c r="B122" s="95" t="s">
        <v>568</v>
      </c>
      <c r="C122" s="140">
        <f>SUM(C123:C133)</f>
        <v>328145067506</v>
      </c>
      <c r="D122" s="140">
        <f>SUM(D123:D133)</f>
        <v>95624437089.929962</v>
      </c>
    </row>
    <row r="123" spans="2:4">
      <c r="B123" s="48" t="s">
        <v>170</v>
      </c>
      <c r="C123" s="141">
        <v>18249523531</v>
      </c>
      <c r="D123" s="141">
        <v>5488114752.8500051</v>
      </c>
    </row>
    <row r="124" spans="2:4">
      <c r="B124" s="48" t="s">
        <v>377</v>
      </c>
      <c r="C124" s="141">
        <v>114193390419</v>
      </c>
      <c r="D124" s="141">
        <v>39209372245.819984</v>
      </c>
    </row>
    <row r="125" spans="2:4">
      <c r="B125" s="48" t="s">
        <v>378</v>
      </c>
      <c r="C125" s="141">
        <v>32063116830</v>
      </c>
      <c r="D125" s="141">
        <v>10006210577.569998</v>
      </c>
    </row>
    <row r="126" spans="2:4">
      <c r="B126" s="48" t="s">
        <v>171</v>
      </c>
      <c r="C126" s="141">
        <v>28055242863</v>
      </c>
      <c r="D126" s="141">
        <v>7186432363.5700006</v>
      </c>
    </row>
    <row r="127" spans="2:4">
      <c r="B127" s="48" t="s">
        <v>172</v>
      </c>
      <c r="C127" s="141">
        <v>3512042323</v>
      </c>
      <c r="D127" s="141">
        <v>1175291238.5699999</v>
      </c>
    </row>
    <row r="128" spans="2:4">
      <c r="B128" s="48" t="s">
        <v>173</v>
      </c>
      <c r="C128" s="141">
        <v>13019392840</v>
      </c>
      <c r="D128" s="141">
        <v>4258084973.8100009</v>
      </c>
    </row>
    <row r="129" spans="2:4">
      <c r="B129" s="48" t="s">
        <v>174</v>
      </c>
      <c r="C129" s="141">
        <v>1695003508</v>
      </c>
      <c r="D129" s="141">
        <v>433098620.43000007</v>
      </c>
    </row>
    <row r="130" spans="2:4">
      <c r="B130" s="48" t="s">
        <v>175</v>
      </c>
      <c r="C130" s="141">
        <v>646540838</v>
      </c>
      <c r="D130" s="141">
        <v>215326322.67000005</v>
      </c>
    </row>
    <row r="131" spans="2:4">
      <c r="B131" s="48" t="s">
        <v>176</v>
      </c>
      <c r="C131" s="141">
        <v>563130187</v>
      </c>
      <c r="D131" s="141">
        <v>119480931.68999994</v>
      </c>
    </row>
    <row r="132" spans="2:4">
      <c r="B132" s="48" t="s">
        <v>177</v>
      </c>
      <c r="C132" s="141">
        <v>1179299646</v>
      </c>
      <c r="D132" s="141">
        <v>362867844.81999993</v>
      </c>
    </row>
    <row r="133" spans="2:4">
      <c r="B133" s="48" t="s">
        <v>178</v>
      </c>
      <c r="C133" s="141">
        <v>114968384521</v>
      </c>
      <c r="D133" s="141">
        <v>27170157218.129978</v>
      </c>
    </row>
    <row r="134" spans="2:4">
      <c r="B134" s="95" t="s">
        <v>497</v>
      </c>
      <c r="C134" s="140">
        <f>SUM(C135:C142)</f>
        <v>191985997254</v>
      </c>
      <c r="D134" s="140">
        <f>SUM(D135:D142)</f>
        <v>50235023605.799995</v>
      </c>
    </row>
    <row r="135" spans="2:4">
      <c r="B135" s="48" t="s">
        <v>179</v>
      </c>
      <c r="C135" s="141">
        <v>103220714561</v>
      </c>
      <c r="D135" s="141">
        <v>28964113511.900002</v>
      </c>
    </row>
    <row r="136" spans="2:4">
      <c r="B136" s="48" t="s">
        <v>429</v>
      </c>
      <c r="C136" s="141">
        <v>6033490</v>
      </c>
      <c r="D136" s="141">
        <v>0</v>
      </c>
    </row>
    <row r="137" spans="2:4">
      <c r="B137" s="48" t="s">
        <v>180</v>
      </c>
      <c r="C137" s="141">
        <v>200000000</v>
      </c>
      <c r="D137" s="141">
        <v>0</v>
      </c>
    </row>
    <row r="138" spans="2:4">
      <c r="B138" s="48" t="s">
        <v>181</v>
      </c>
      <c r="C138" s="141">
        <v>8781348035</v>
      </c>
      <c r="D138" s="141">
        <v>678919027.75999987</v>
      </c>
    </row>
    <row r="139" spans="2:4">
      <c r="B139" s="48" t="s">
        <v>182</v>
      </c>
      <c r="C139" s="141">
        <v>1576472756</v>
      </c>
      <c r="D139" s="141">
        <v>361452268.79000008</v>
      </c>
    </row>
    <row r="140" spans="2:4">
      <c r="B140" s="48" t="s">
        <v>183</v>
      </c>
      <c r="C140" s="141">
        <v>74140062258</v>
      </c>
      <c r="D140" s="141">
        <v>18773306309.919991</v>
      </c>
    </row>
    <row r="141" spans="2:4">
      <c r="B141" s="48" t="s">
        <v>468</v>
      </c>
      <c r="C141" s="141">
        <v>1600000</v>
      </c>
      <c r="D141" s="141">
        <v>0</v>
      </c>
    </row>
    <row r="142" spans="2:4">
      <c r="B142" s="48" t="s">
        <v>184</v>
      </c>
      <c r="C142" s="141">
        <v>4059766154</v>
      </c>
      <c r="D142" s="141">
        <v>1457232487.4300001</v>
      </c>
    </row>
    <row r="143" spans="2:4">
      <c r="B143" s="95" t="s">
        <v>185</v>
      </c>
      <c r="C143" s="140">
        <f>SUM(C144:C147)</f>
        <v>1252287590</v>
      </c>
      <c r="D143" s="140">
        <f>SUM(D144:D147)</f>
        <v>255079712.84</v>
      </c>
    </row>
    <row r="144" spans="2:4">
      <c r="B144" s="48" t="s">
        <v>186</v>
      </c>
      <c r="C144" s="141">
        <v>298552955</v>
      </c>
      <c r="D144" s="141">
        <v>50062982.399999999</v>
      </c>
    </row>
    <row r="145" spans="2:4">
      <c r="B145" s="48" t="s">
        <v>469</v>
      </c>
      <c r="C145" s="141">
        <v>112471764</v>
      </c>
      <c r="D145" s="141">
        <v>11349558.65</v>
      </c>
    </row>
    <row r="146" spans="2:4">
      <c r="B146" s="48" t="s">
        <v>187</v>
      </c>
      <c r="C146" s="141">
        <v>314754182</v>
      </c>
      <c r="D146" s="141">
        <v>36621292.230000012</v>
      </c>
    </row>
    <row r="147" spans="2:4">
      <c r="B147" s="48" t="s">
        <v>188</v>
      </c>
      <c r="C147" s="141">
        <v>526508689</v>
      </c>
      <c r="D147" s="141">
        <v>157045879.56</v>
      </c>
    </row>
    <row r="148" spans="2:4">
      <c r="B148" s="94" t="s">
        <v>569</v>
      </c>
      <c r="C148" s="140">
        <f>C149</f>
        <v>362550018434</v>
      </c>
      <c r="D148" s="140">
        <f>D149</f>
        <v>116539210893.63</v>
      </c>
    </row>
    <row r="149" spans="2:4">
      <c r="B149" s="95" t="s">
        <v>570</v>
      </c>
      <c r="C149" s="140">
        <f>C150</f>
        <v>362550018434</v>
      </c>
      <c r="D149" s="140">
        <f>D150</f>
        <v>116539210893.63</v>
      </c>
    </row>
    <row r="150" spans="2:4">
      <c r="B150" s="48" t="s">
        <v>571</v>
      </c>
      <c r="C150" s="141">
        <v>362550018434</v>
      </c>
      <c r="D150" s="141">
        <v>116539210893.63</v>
      </c>
    </row>
    <row r="151" spans="2:4">
      <c r="B151" s="50" t="s">
        <v>338</v>
      </c>
      <c r="C151" s="139">
        <f t="shared" ref="C151:D153" si="0">C152</f>
        <v>121192561989</v>
      </c>
      <c r="D151" s="139">
        <f t="shared" si="0"/>
        <v>42230145776.910004</v>
      </c>
    </row>
    <row r="152" spans="2:4">
      <c r="B152" s="94" t="s">
        <v>572</v>
      </c>
      <c r="C152" s="140">
        <f t="shared" si="0"/>
        <v>121192561989</v>
      </c>
      <c r="D152" s="140">
        <f t="shared" si="0"/>
        <v>42230145776.910004</v>
      </c>
    </row>
    <row r="153" spans="2:4">
      <c r="B153" s="95" t="s">
        <v>573</v>
      </c>
      <c r="C153" s="140">
        <f t="shared" si="0"/>
        <v>121192561989</v>
      </c>
      <c r="D153" s="140">
        <f t="shared" si="0"/>
        <v>42230145776.910004</v>
      </c>
    </row>
    <row r="154" spans="2:4">
      <c r="B154" s="48" t="s">
        <v>574</v>
      </c>
      <c r="C154" s="141">
        <v>121192561989</v>
      </c>
      <c r="D154" s="141">
        <v>42230145776.910004</v>
      </c>
    </row>
    <row r="155" spans="2:4">
      <c r="B155" s="44" t="s">
        <v>337</v>
      </c>
      <c r="C155" s="51">
        <f>C151+C15</f>
        <v>1744025968276</v>
      </c>
      <c r="D155" s="51">
        <f>D151+D15</f>
        <v>544393174814.80994</v>
      </c>
    </row>
    <row r="156" spans="2:4">
      <c r="B156" s="130" t="s">
        <v>720</v>
      </c>
      <c r="C156" s="49"/>
    </row>
    <row r="157" spans="2:4">
      <c r="B157" s="116" t="s">
        <v>696</v>
      </c>
      <c r="C157" s="116"/>
      <c r="D157" s="116"/>
    </row>
    <row r="158" spans="2:4" ht="25.9" customHeight="1">
      <c r="B158" s="195" t="s">
        <v>2183</v>
      </c>
      <c r="C158" s="195"/>
      <c r="D158" s="195"/>
    </row>
    <row r="159" spans="2:4">
      <c r="B159" s="52" t="s">
        <v>722</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5"/>
  <sheetViews>
    <sheetView showGridLines="0" zoomScaleNormal="100" workbookViewId="0">
      <selection activeCell="C38" sqref="C38"/>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78" t="s">
        <v>609</v>
      </c>
      <c r="B1" s="178"/>
      <c r="C1" s="178"/>
      <c r="D1" s="178"/>
      <c r="E1" s="178"/>
      <c r="F1" s="178"/>
    </row>
    <row r="2" spans="1:6" ht="21" customHeight="1">
      <c r="A2" s="179" t="s">
        <v>0</v>
      </c>
      <c r="B2" s="179"/>
      <c r="C2" s="179"/>
      <c r="D2" s="179"/>
      <c r="E2" s="179"/>
      <c r="F2" s="179"/>
    </row>
    <row r="3" spans="1:6" ht="14.45" customHeight="1">
      <c r="A3" s="180" t="s">
        <v>1</v>
      </c>
      <c r="B3" s="180"/>
      <c r="C3" s="180"/>
      <c r="D3" s="180"/>
      <c r="E3" s="180"/>
      <c r="F3" s="180"/>
    </row>
    <row r="5" spans="1:6" ht="18" customHeight="1">
      <c r="A5" s="181" t="s">
        <v>22</v>
      </c>
      <c r="B5" s="181"/>
      <c r="C5" s="181"/>
      <c r="D5" s="181"/>
      <c r="E5" s="181"/>
      <c r="F5" s="181"/>
    </row>
    <row r="6" spans="1:6" ht="18.75">
      <c r="A6" s="196" t="s">
        <v>189</v>
      </c>
      <c r="B6" s="196"/>
      <c r="C6" s="196"/>
      <c r="D6" s="196"/>
      <c r="E6" s="196"/>
      <c r="F6" s="196"/>
    </row>
    <row r="7" spans="1:6" ht="18.75">
      <c r="A7" s="186" t="s">
        <v>2182</v>
      </c>
      <c r="B7" s="186"/>
      <c r="C7" s="186"/>
      <c r="D7" s="186"/>
      <c r="E7" s="186"/>
      <c r="F7" s="186"/>
    </row>
    <row r="8" spans="1:6" ht="18.75">
      <c r="A8" s="183" t="s">
        <v>608</v>
      </c>
      <c r="B8" s="183"/>
      <c r="C8" s="183"/>
      <c r="D8" s="183"/>
      <c r="E8" s="183"/>
      <c r="F8" s="183"/>
    </row>
    <row r="9" spans="1:6" ht="15.75">
      <c r="A9" s="177" t="s">
        <v>4</v>
      </c>
      <c r="B9" s="177"/>
      <c r="C9" s="177"/>
      <c r="D9" s="177"/>
      <c r="E9" s="177"/>
      <c r="F9" s="177"/>
    </row>
    <row r="11" spans="1:6">
      <c r="C11" s="199" t="s">
        <v>5</v>
      </c>
      <c r="D11" s="53" t="s">
        <v>781</v>
      </c>
      <c r="E11" s="199" t="s">
        <v>698</v>
      </c>
    </row>
    <row r="12" spans="1:6">
      <c r="C12" s="199"/>
      <c r="D12" s="54" t="s">
        <v>608</v>
      </c>
      <c r="E12" s="199"/>
    </row>
    <row r="13" spans="1:6">
      <c r="C13" s="96" t="s">
        <v>238</v>
      </c>
      <c r="D13" s="97">
        <f>SUM(D14,D20,D30,D40,D49,D56,D66,D71)</f>
        <v>1622833406287</v>
      </c>
      <c r="E13" s="97">
        <f>SUM(E14,E20,E30,E40,E49,E56,E66,E71)</f>
        <v>502163029037.89996</v>
      </c>
    </row>
    <row r="14" spans="1:6">
      <c r="C14" s="98" t="s">
        <v>575</v>
      </c>
      <c r="D14" s="99">
        <f>SUM(D15:D19)</f>
        <v>377772703498</v>
      </c>
      <c r="E14" s="99">
        <f>SUM(E15:E19)</f>
        <v>114532506793.74995</v>
      </c>
    </row>
    <row r="15" spans="1:6">
      <c r="C15" s="100" t="s">
        <v>190</v>
      </c>
      <c r="D15" s="101">
        <v>309943604911</v>
      </c>
      <c r="E15" s="101">
        <v>94430085048.909958</v>
      </c>
    </row>
    <row r="16" spans="1:6">
      <c r="C16" s="100" t="s">
        <v>191</v>
      </c>
      <c r="D16" s="101">
        <v>26271320885</v>
      </c>
      <c r="E16" s="101">
        <v>6084005954.5499964</v>
      </c>
    </row>
    <row r="17" spans="3:5">
      <c r="C17" s="100" t="s">
        <v>192</v>
      </c>
      <c r="D17" s="101">
        <v>668027539</v>
      </c>
      <c r="E17" s="101">
        <v>222037910.89000002</v>
      </c>
    </row>
    <row r="18" spans="3:5">
      <c r="C18" s="100" t="s">
        <v>486</v>
      </c>
      <c r="D18" s="101">
        <v>2706133367</v>
      </c>
      <c r="E18" s="101">
        <v>700263984.47000003</v>
      </c>
    </row>
    <row r="19" spans="3:5">
      <c r="C19" s="100" t="s">
        <v>193</v>
      </c>
      <c r="D19" s="101">
        <v>38183616796</v>
      </c>
      <c r="E19" s="101">
        <v>13096113894.929989</v>
      </c>
    </row>
    <row r="20" spans="3:5">
      <c r="C20" s="98" t="s">
        <v>576</v>
      </c>
      <c r="D20" s="99">
        <f>SUM(D21:D29)</f>
        <v>110169756792</v>
      </c>
      <c r="E20" s="99">
        <f>SUM(E21:E29)</f>
        <v>30273131273.429996</v>
      </c>
    </row>
    <row r="21" spans="3:5">
      <c r="C21" s="100" t="s">
        <v>194</v>
      </c>
      <c r="D21" s="101">
        <v>11443137328</v>
      </c>
      <c r="E21" s="101">
        <v>4442197782.9599953</v>
      </c>
    </row>
    <row r="22" spans="3:5">
      <c r="C22" s="100" t="s">
        <v>195</v>
      </c>
      <c r="D22" s="101">
        <v>11025261284</v>
      </c>
      <c r="E22" s="101">
        <v>1767227996.9700007</v>
      </c>
    </row>
    <row r="23" spans="3:5">
      <c r="C23" s="100" t="s">
        <v>196</v>
      </c>
      <c r="D23" s="101">
        <v>5430213176</v>
      </c>
      <c r="E23" s="101">
        <v>1255197869.8399999</v>
      </c>
    </row>
    <row r="24" spans="3:5">
      <c r="C24" s="100" t="s">
        <v>197</v>
      </c>
      <c r="D24" s="101">
        <v>3335613293</v>
      </c>
      <c r="E24" s="101">
        <v>490283215.0400002</v>
      </c>
    </row>
    <row r="25" spans="3:5">
      <c r="C25" s="100" t="s">
        <v>198</v>
      </c>
      <c r="D25" s="101">
        <v>10669404203</v>
      </c>
      <c r="E25" s="101">
        <v>3189183151.3500004</v>
      </c>
    </row>
    <row r="26" spans="3:5">
      <c r="C26" s="100" t="s">
        <v>199</v>
      </c>
      <c r="D26" s="101">
        <v>9660946458</v>
      </c>
      <c r="E26" s="101">
        <v>3267511061.2200012</v>
      </c>
    </row>
    <row r="27" spans="3:5">
      <c r="C27" s="100" t="s">
        <v>200</v>
      </c>
      <c r="D27" s="101">
        <v>6526168737</v>
      </c>
      <c r="E27" s="101">
        <v>1047948126.97</v>
      </c>
    </row>
    <row r="28" spans="3:5">
      <c r="C28" s="100" t="s">
        <v>201</v>
      </c>
      <c r="D28" s="101">
        <v>22811971167</v>
      </c>
      <c r="E28" s="101">
        <v>3511632763.0499973</v>
      </c>
    </row>
    <row r="29" spans="3:5">
      <c r="C29" s="100" t="s">
        <v>202</v>
      </c>
      <c r="D29" s="101">
        <v>29267041146</v>
      </c>
      <c r="E29" s="101">
        <v>11301949306.030003</v>
      </c>
    </row>
    <row r="30" spans="3:5">
      <c r="C30" s="98" t="s">
        <v>577</v>
      </c>
      <c r="D30" s="99">
        <f>SUM(D31:D39)</f>
        <v>65411381413</v>
      </c>
      <c r="E30" s="99">
        <f>SUM(E31:E39)</f>
        <v>9941036765.6199989</v>
      </c>
    </row>
    <row r="31" spans="3:5">
      <c r="C31" s="100" t="s">
        <v>203</v>
      </c>
      <c r="D31" s="101">
        <v>11702447899</v>
      </c>
      <c r="E31" s="101">
        <v>1596984397.8000004</v>
      </c>
    </row>
    <row r="32" spans="3:5">
      <c r="C32" s="100" t="s">
        <v>204</v>
      </c>
      <c r="D32" s="101">
        <v>5611935809</v>
      </c>
      <c r="E32" s="101">
        <v>1699856254.8299994</v>
      </c>
    </row>
    <row r="33" spans="3:5">
      <c r="C33" s="100" t="s">
        <v>205</v>
      </c>
      <c r="D33" s="101">
        <v>4059350557</v>
      </c>
      <c r="E33" s="101">
        <v>596322578.20999992</v>
      </c>
    </row>
    <row r="34" spans="3:5">
      <c r="C34" s="100" t="s">
        <v>206</v>
      </c>
      <c r="D34" s="101">
        <v>15158879690</v>
      </c>
      <c r="E34" s="101">
        <v>1081879719.8300004</v>
      </c>
    </row>
    <row r="35" spans="3:5">
      <c r="C35" s="100" t="s">
        <v>207</v>
      </c>
      <c r="D35" s="101">
        <v>591440202</v>
      </c>
      <c r="E35" s="101">
        <v>75401314.579999983</v>
      </c>
    </row>
    <row r="36" spans="3:5">
      <c r="C36" s="100" t="s">
        <v>208</v>
      </c>
      <c r="D36" s="101">
        <v>3092772923</v>
      </c>
      <c r="E36" s="101">
        <v>1043885356.5500003</v>
      </c>
    </row>
    <row r="37" spans="3:5">
      <c r="C37" s="100" t="s">
        <v>209</v>
      </c>
      <c r="D37" s="101">
        <v>10275200554</v>
      </c>
      <c r="E37" s="101">
        <v>1978844820.4999995</v>
      </c>
    </row>
    <row r="38" spans="3:5">
      <c r="C38" s="100" t="s">
        <v>210</v>
      </c>
      <c r="D38" s="101">
        <v>3801497018</v>
      </c>
      <c r="E38" s="101">
        <v>0</v>
      </c>
    </row>
    <row r="39" spans="3:5">
      <c r="C39" s="100" t="s">
        <v>211</v>
      </c>
      <c r="D39" s="101">
        <v>11117856761</v>
      </c>
      <c r="E39" s="101">
        <v>1867862323.3200004</v>
      </c>
    </row>
    <row r="40" spans="3:5">
      <c r="C40" s="98" t="s">
        <v>578</v>
      </c>
      <c r="D40" s="99">
        <f>SUM(D41:D48)</f>
        <v>540356079892</v>
      </c>
      <c r="E40" s="99">
        <f>SUM(E41:E48)</f>
        <v>199015194717.41998</v>
      </c>
    </row>
    <row r="41" spans="3:5">
      <c r="C41" s="100" t="s">
        <v>212</v>
      </c>
      <c r="D41" s="101">
        <v>167780996005</v>
      </c>
      <c r="E41" s="101">
        <v>48522327691.549995</v>
      </c>
    </row>
    <row r="42" spans="3:5">
      <c r="C42" s="100" t="s">
        <v>614</v>
      </c>
      <c r="D42" s="101">
        <v>181942892117</v>
      </c>
      <c r="E42" s="101">
        <v>61615734998.469986</v>
      </c>
    </row>
    <row r="43" spans="3:5">
      <c r="C43" s="100" t="s">
        <v>213</v>
      </c>
      <c r="D43" s="101">
        <v>19945483206</v>
      </c>
      <c r="E43" s="101">
        <v>6654563203.4900017</v>
      </c>
    </row>
    <row r="44" spans="3:5">
      <c r="C44" s="100" t="s">
        <v>214</v>
      </c>
      <c r="D44" s="101">
        <v>101150073871</v>
      </c>
      <c r="E44" s="101">
        <v>54733871201.580002</v>
      </c>
    </row>
    <row r="45" spans="3:5">
      <c r="C45" s="100" t="s">
        <v>215</v>
      </c>
      <c r="D45" s="101">
        <v>39130651083</v>
      </c>
      <c r="E45" s="101">
        <v>13006282248.27</v>
      </c>
    </row>
    <row r="46" spans="3:5">
      <c r="C46" s="100" t="s">
        <v>216</v>
      </c>
      <c r="D46" s="101">
        <v>13786016885</v>
      </c>
      <c r="E46" s="101">
        <v>9816742521.8400002</v>
      </c>
    </row>
    <row r="47" spans="3:5">
      <c r="C47" s="100" t="s">
        <v>217</v>
      </c>
      <c r="D47" s="101">
        <v>955120864</v>
      </c>
      <c r="E47" s="101">
        <v>280249455.20999998</v>
      </c>
    </row>
    <row r="48" spans="3:5">
      <c r="C48" s="100" t="s">
        <v>218</v>
      </c>
      <c r="D48" s="101">
        <v>15664845861</v>
      </c>
      <c r="E48" s="101">
        <v>4385423397.0100002</v>
      </c>
    </row>
    <row r="49" spans="3:5">
      <c r="C49" s="98" t="s">
        <v>579</v>
      </c>
      <c r="D49" s="99">
        <f>SUM(D50:D55)</f>
        <v>72988962348</v>
      </c>
      <c r="E49" s="99">
        <f>SUM(E50:E55)</f>
        <v>16844676001.219999</v>
      </c>
    </row>
    <row r="50" spans="3:5">
      <c r="C50" s="100" t="s">
        <v>219</v>
      </c>
      <c r="D50" s="101">
        <v>174800000</v>
      </c>
      <c r="E50" s="101">
        <v>716323294.67000008</v>
      </c>
    </row>
    <row r="51" spans="3:5">
      <c r="C51" s="100" t="s">
        <v>783</v>
      </c>
      <c r="D51" s="101">
        <v>9545030188</v>
      </c>
      <c r="E51" s="101">
        <v>2791206903.0799999</v>
      </c>
    </row>
    <row r="52" spans="3:5">
      <c r="C52" s="100" t="s">
        <v>220</v>
      </c>
      <c r="D52" s="101">
        <v>8923828232</v>
      </c>
      <c r="E52" s="101">
        <v>2710492499.6300001</v>
      </c>
    </row>
    <row r="53" spans="3:5">
      <c r="C53" s="100" t="s">
        <v>784</v>
      </c>
      <c r="D53" s="101">
        <v>49901315868</v>
      </c>
      <c r="E53" s="101">
        <v>10355684169.17</v>
      </c>
    </row>
    <row r="54" spans="3:5">
      <c r="C54" s="100" t="s">
        <v>221</v>
      </c>
      <c r="D54" s="101">
        <v>4443988060</v>
      </c>
      <c r="E54" s="101">
        <v>270000000</v>
      </c>
    </row>
    <row r="55" spans="3:5">
      <c r="C55" s="156" t="s">
        <v>2087</v>
      </c>
      <c r="D55" s="101">
        <v>0</v>
      </c>
      <c r="E55" s="101">
        <v>969134.67</v>
      </c>
    </row>
    <row r="56" spans="3:5">
      <c r="C56" s="98" t="s">
        <v>580</v>
      </c>
      <c r="D56" s="99">
        <f>SUM(D57:D65)</f>
        <v>33654087324</v>
      </c>
      <c r="E56" s="99">
        <f>SUM(E57:E65)</f>
        <v>6302757489.0500002</v>
      </c>
    </row>
    <row r="57" spans="3:5">
      <c r="C57" s="100" t="s">
        <v>222</v>
      </c>
      <c r="D57" s="101">
        <v>6643236801</v>
      </c>
      <c r="E57" s="101">
        <v>1085657322.0100002</v>
      </c>
    </row>
    <row r="58" spans="3:5">
      <c r="C58" s="100" t="s">
        <v>223</v>
      </c>
      <c r="D58" s="101">
        <v>1353386376</v>
      </c>
      <c r="E58" s="101">
        <v>243227708.62000006</v>
      </c>
    </row>
    <row r="59" spans="3:5">
      <c r="C59" s="100" t="s">
        <v>224</v>
      </c>
      <c r="D59" s="101">
        <v>3447411652</v>
      </c>
      <c r="E59" s="101">
        <v>155385596.18000001</v>
      </c>
    </row>
    <row r="60" spans="3:5">
      <c r="C60" s="100" t="s">
        <v>225</v>
      </c>
      <c r="D60" s="101">
        <v>3370833704</v>
      </c>
      <c r="E60" s="101">
        <v>1342537638.8699999</v>
      </c>
    </row>
    <row r="61" spans="3:5">
      <c r="C61" s="100" t="s">
        <v>226</v>
      </c>
      <c r="D61" s="101">
        <v>11238571175</v>
      </c>
      <c r="E61" s="101">
        <v>385719657.1700002</v>
      </c>
    </row>
    <row r="62" spans="3:5">
      <c r="C62" s="100" t="s">
        <v>227</v>
      </c>
      <c r="D62" s="101">
        <v>2479828116</v>
      </c>
      <c r="E62" s="101">
        <v>757524073.31999993</v>
      </c>
    </row>
    <row r="63" spans="3:5">
      <c r="C63" s="100" t="s">
        <v>228</v>
      </c>
      <c r="D63" s="101">
        <v>696384278</v>
      </c>
      <c r="E63" s="101">
        <v>92319766.999999955</v>
      </c>
    </row>
    <row r="64" spans="3:5">
      <c r="C64" s="100" t="s">
        <v>229</v>
      </c>
      <c r="D64" s="101">
        <v>1450384039</v>
      </c>
      <c r="E64" s="101">
        <v>69467179.719999999</v>
      </c>
    </row>
    <row r="65" spans="3:5">
      <c r="C65" s="100" t="s">
        <v>230</v>
      </c>
      <c r="D65" s="101">
        <v>2974051183</v>
      </c>
      <c r="E65" s="101">
        <v>2170918546.1600003</v>
      </c>
    </row>
    <row r="66" spans="3:5">
      <c r="C66" s="98" t="s">
        <v>581</v>
      </c>
      <c r="D66" s="99">
        <f>SUM(D67:D70)</f>
        <v>98223319456</v>
      </c>
      <c r="E66" s="99">
        <f>SUM(E67:E70)</f>
        <v>21514047983.830009</v>
      </c>
    </row>
    <row r="67" spans="3:5">
      <c r="C67" s="100" t="s">
        <v>231</v>
      </c>
      <c r="D67" s="101">
        <v>40520299875</v>
      </c>
      <c r="E67" s="101">
        <v>7483448631.5400009</v>
      </c>
    </row>
    <row r="68" spans="3:5">
      <c r="C68" s="100" t="s">
        <v>232</v>
      </c>
      <c r="D68" s="101">
        <v>55104645921</v>
      </c>
      <c r="E68" s="101">
        <v>14030599352.290009</v>
      </c>
    </row>
    <row r="69" spans="3:5">
      <c r="C69" s="100" t="s">
        <v>618</v>
      </c>
      <c r="D69" s="101">
        <v>152089385</v>
      </c>
      <c r="E69" s="101">
        <v>0</v>
      </c>
    </row>
    <row r="70" spans="3:5">
      <c r="C70" s="100" t="s">
        <v>233</v>
      </c>
      <c r="D70" s="101">
        <v>2446284275</v>
      </c>
      <c r="E70" s="101">
        <v>0</v>
      </c>
    </row>
    <row r="71" spans="3:5">
      <c r="C71" s="98" t="s">
        <v>582</v>
      </c>
      <c r="D71" s="99">
        <f>SUM(D72:D75)</f>
        <v>324257115564</v>
      </c>
      <c r="E71" s="99">
        <f>SUM(E72:E75)</f>
        <v>103739678013.58</v>
      </c>
    </row>
    <row r="72" spans="3:5">
      <c r="C72" s="100" t="s">
        <v>234</v>
      </c>
      <c r="D72" s="101">
        <v>115480602004</v>
      </c>
      <c r="E72" s="101">
        <v>30309032406.790001</v>
      </c>
    </row>
    <row r="73" spans="3:5">
      <c r="C73" s="100" t="s">
        <v>235</v>
      </c>
      <c r="D73" s="101">
        <v>207303121140</v>
      </c>
      <c r="E73" s="101">
        <v>72848483887.660004</v>
      </c>
    </row>
    <row r="74" spans="3:5">
      <c r="C74" s="100" t="s">
        <v>236</v>
      </c>
      <c r="D74" s="101">
        <v>1473392420</v>
      </c>
      <c r="E74" s="101">
        <v>581694599.18000007</v>
      </c>
    </row>
    <row r="75" spans="3:5">
      <c r="C75" s="100" t="s">
        <v>723</v>
      </c>
      <c r="D75" s="101">
        <v>0</v>
      </c>
      <c r="E75" s="101">
        <v>467119.95</v>
      </c>
    </row>
    <row r="76" spans="3:5">
      <c r="C76" s="96" t="s">
        <v>338</v>
      </c>
      <c r="D76" s="102">
        <f>D77+D79</f>
        <v>121192561989</v>
      </c>
      <c r="E76" s="102">
        <f>E77+E79</f>
        <v>42230145776.910004</v>
      </c>
    </row>
    <row r="77" spans="3:5">
      <c r="C77" s="98" t="s">
        <v>583</v>
      </c>
      <c r="D77" s="99">
        <f>D78</f>
        <v>5117721882</v>
      </c>
      <c r="E77" s="99">
        <f>E78</f>
        <v>143911177.19999999</v>
      </c>
    </row>
    <row r="78" spans="3:5">
      <c r="C78" s="100" t="s">
        <v>584</v>
      </c>
      <c r="D78" s="101">
        <v>5117721882</v>
      </c>
      <c r="E78" s="101">
        <v>143911177.19999999</v>
      </c>
    </row>
    <row r="79" spans="3:5">
      <c r="C79" s="98" t="s">
        <v>585</v>
      </c>
      <c r="D79" s="99">
        <f>D80</f>
        <v>116074840107</v>
      </c>
      <c r="E79" s="99">
        <f>E80</f>
        <v>42086234599.710007</v>
      </c>
    </row>
    <row r="80" spans="3:5">
      <c r="C80" s="100" t="s">
        <v>586</v>
      </c>
      <c r="D80" s="101">
        <v>116074840107</v>
      </c>
      <c r="E80" s="101">
        <v>42086234599.710007</v>
      </c>
    </row>
    <row r="81" spans="3:6">
      <c r="C81" s="61" t="s">
        <v>337</v>
      </c>
      <c r="D81" s="103">
        <f>D76+D13</f>
        <v>1744025968276</v>
      </c>
      <c r="E81" s="103">
        <f>E76+E13</f>
        <v>544393174814.80994</v>
      </c>
    </row>
    <row r="82" spans="3:6">
      <c r="C82" s="129" t="s">
        <v>720</v>
      </c>
      <c r="D82" s="62"/>
      <c r="E82" s="63"/>
      <c r="F82" s="62"/>
    </row>
    <row r="83" spans="3:6">
      <c r="C83" s="116" t="s">
        <v>696</v>
      </c>
      <c r="D83" s="116"/>
      <c r="E83" s="116"/>
    </row>
    <row r="84" spans="3:6" ht="26.45" customHeight="1">
      <c r="C84" s="195" t="s">
        <v>2183</v>
      </c>
      <c r="D84" s="195"/>
      <c r="E84" s="195"/>
    </row>
    <row r="85" spans="3:6">
      <c r="C85" s="52" t="s">
        <v>721</v>
      </c>
    </row>
  </sheetData>
  <mergeCells count="11">
    <mergeCell ref="C84:E84"/>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1997"/>
  <sheetViews>
    <sheetView showGridLines="0" zoomScale="90" zoomScaleNormal="90" workbookViewId="0">
      <selection activeCell="M2000" sqref="M2000"/>
    </sheetView>
  </sheetViews>
  <sheetFormatPr baseColWidth="10" defaultColWidth="11.5703125" defaultRowHeight="15"/>
  <cols>
    <col min="1" max="2" width="11.5703125" style="11"/>
    <col min="3" max="3" width="135.85546875" style="11" customWidth="1"/>
    <col min="4" max="4" width="16.7109375" style="11" customWidth="1"/>
    <col min="5" max="5" width="16.140625" style="11" customWidth="1"/>
    <col min="6" max="16384" width="11.5703125" style="11"/>
  </cols>
  <sheetData>
    <row r="1" spans="1:5" ht="27.75">
      <c r="A1" s="203" t="s">
        <v>609</v>
      </c>
      <c r="B1" s="203"/>
      <c r="C1" s="203"/>
      <c r="D1" s="203"/>
      <c r="E1" s="203"/>
    </row>
    <row r="2" spans="1:5" ht="20.25">
      <c r="A2" s="204" t="s">
        <v>0</v>
      </c>
      <c r="B2" s="204"/>
      <c r="C2" s="204"/>
      <c r="D2" s="204"/>
      <c r="E2" s="204"/>
    </row>
    <row r="3" spans="1:5">
      <c r="A3" s="205" t="s">
        <v>1</v>
      </c>
      <c r="B3" s="205"/>
      <c r="C3" s="205"/>
      <c r="D3" s="205"/>
      <c r="E3" s="205"/>
    </row>
    <row r="4" spans="1:5">
      <c r="A4" s="64"/>
      <c r="B4" s="64"/>
      <c r="C4" s="64"/>
      <c r="D4" s="64"/>
      <c r="E4" s="64"/>
    </row>
    <row r="5" spans="1:5" ht="18.75">
      <c r="A5" s="206" t="s">
        <v>22</v>
      </c>
      <c r="B5" s="206"/>
      <c r="C5" s="206"/>
      <c r="D5" s="206"/>
      <c r="E5" s="206"/>
    </row>
    <row r="6" spans="1:5" ht="18.75">
      <c r="A6" s="207" t="s">
        <v>237</v>
      </c>
      <c r="B6" s="207"/>
      <c r="C6" s="207"/>
      <c r="D6" s="207"/>
      <c r="E6" s="207"/>
    </row>
    <row r="7" spans="1:5" ht="18.75">
      <c r="A7" s="209" t="s">
        <v>2182</v>
      </c>
      <c r="B7" s="209"/>
      <c r="C7" s="209"/>
      <c r="D7" s="209"/>
      <c r="E7" s="209"/>
    </row>
    <row r="8" spans="1:5" ht="18.75">
      <c r="A8" s="183" t="s">
        <v>608</v>
      </c>
      <c r="B8" s="183"/>
      <c r="C8" s="183"/>
      <c r="D8" s="183"/>
      <c r="E8" s="183"/>
    </row>
    <row r="9" spans="1:5" ht="15.75">
      <c r="A9" s="208" t="s">
        <v>4</v>
      </c>
      <c r="B9" s="208"/>
      <c r="C9" s="208"/>
      <c r="D9" s="208"/>
      <c r="E9" s="208"/>
    </row>
    <row r="10" spans="1:5">
      <c r="A10" s="64"/>
      <c r="B10" s="64"/>
      <c r="C10" s="64"/>
      <c r="D10" s="64"/>
      <c r="E10" s="64"/>
    </row>
    <row r="11" spans="1:5">
      <c r="A11" s="64"/>
      <c r="B11" s="64"/>
      <c r="C11" s="64"/>
      <c r="D11" s="64"/>
      <c r="E11" s="64"/>
    </row>
    <row r="15" spans="1:5">
      <c r="C15" s="200" t="s">
        <v>5</v>
      </c>
      <c r="D15" s="65" t="s">
        <v>781</v>
      </c>
      <c r="E15" s="201" t="s">
        <v>698</v>
      </c>
    </row>
    <row r="16" spans="1:5">
      <c r="C16" s="200"/>
      <c r="D16" s="120" t="s">
        <v>608</v>
      </c>
      <c r="E16" s="201"/>
    </row>
    <row r="17" spans="3:5">
      <c r="C17" s="171" t="s">
        <v>238</v>
      </c>
      <c r="D17" s="172">
        <v>96543478243</v>
      </c>
      <c r="E17" s="172">
        <v>22915600479.840015</v>
      </c>
    </row>
    <row r="18" spans="3:5">
      <c r="C18" s="157" t="s">
        <v>239</v>
      </c>
      <c r="D18" s="158">
        <v>11233558074</v>
      </c>
      <c r="E18" s="158">
        <v>3501681148.5300007</v>
      </c>
    </row>
    <row r="19" spans="3:5">
      <c r="C19" s="159" t="s">
        <v>240</v>
      </c>
      <c r="D19" s="160">
        <v>7222922235</v>
      </c>
      <c r="E19" s="160">
        <v>2389131251.9400005</v>
      </c>
    </row>
    <row r="20" spans="3:5">
      <c r="C20" s="161" t="s">
        <v>587</v>
      </c>
      <c r="D20" s="160">
        <v>40000000</v>
      </c>
      <c r="E20" s="160">
        <v>38842490.579999998</v>
      </c>
    </row>
    <row r="21" spans="3:5">
      <c r="C21" s="161" t="s">
        <v>619</v>
      </c>
      <c r="D21" s="160">
        <v>11961356</v>
      </c>
      <c r="E21" s="160">
        <v>25631537.940000001</v>
      </c>
    </row>
    <row r="22" spans="3:5">
      <c r="C22" s="161" t="s">
        <v>620</v>
      </c>
      <c r="D22" s="160">
        <v>404611876</v>
      </c>
      <c r="E22" s="160">
        <v>60453221.049999997</v>
      </c>
    </row>
    <row r="23" spans="3:5">
      <c r="C23" s="161" t="s">
        <v>566</v>
      </c>
      <c r="D23" s="160">
        <v>250000000</v>
      </c>
      <c r="E23" s="160">
        <v>0</v>
      </c>
    </row>
    <row r="24" spans="3:5">
      <c r="C24" s="161" t="s">
        <v>850</v>
      </c>
      <c r="D24" s="160">
        <v>74617343</v>
      </c>
      <c r="E24" s="160">
        <v>32516135.219999999</v>
      </c>
    </row>
    <row r="25" spans="3:5">
      <c r="C25" s="161" t="s">
        <v>588</v>
      </c>
      <c r="D25" s="160">
        <v>20321906</v>
      </c>
      <c r="E25" s="160">
        <v>0</v>
      </c>
    </row>
    <row r="26" spans="3:5">
      <c r="C26" s="161" t="s">
        <v>621</v>
      </c>
      <c r="D26" s="160">
        <v>50000000</v>
      </c>
      <c r="E26" s="160">
        <v>0</v>
      </c>
    </row>
    <row r="27" spans="3:5">
      <c r="C27" s="161" t="s">
        <v>851</v>
      </c>
      <c r="D27" s="160">
        <v>30904487</v>
      </c>
      <c r="E27" s="160">
        <v>0</v>
      </c>
    </row>
    <row r="28" spans="3:5">
      <c r="C28" s="161" t="s">
        <v>785</v>
      </c>
      <c r="D28" s="160">
        <v>150000001</v>
      </c>
      <c r="E28" s="160">
        <v>51272637.510000005</v>
      </c>
    </row>
    <row r="29" spans="3:5">
      <c r="C29" s="161" t="s">
        <v>786</v>
      </c>
      <c r="D29" s="160">
        <v>11090100</v>
      </c>
      <c r="E29" s="160">
        <v>0</v>
      </c>
    </row>
    <row r="30" spans="3:5">
      <c r="C30" s="161" t="s">
        <v>787</v>
      </c>
      <c r="D30" s="160">
        <v>7515600</v>
      </c>
      <c r="E30" s="160">
        <v>0</v>
      </c>
    </row>
    <row r="31" spans="3:5">
      <c r="C31" s="161" t="s">
        <v>589</v>
      </c>
      <c r="D31" s="160">
        <v>22368258</v>
      </c>
      <c r="E31" s="160">
        <v>21386823.120000001</v>
      </c>
    </row>
    <row r="32" spans="3:5">
      <c r="C32" s="161" t="s">
        <v>789</v>
      </c>
      <c r="D32" s="160">
        <v>10380060</v>
      </c>
      <c r="E32" s="160">
        <v>0</v>
      </c>
    </row>
    <row r="33" spans="3:5">
      <c r="C33" s="161" t="s">
        <v>852</v>
      </c>
      <c r="D33" s="160">
        <v>800000000</v>
      </c>
      <c r="E33" s="160">
        <v>137185659.44999999</v>
      </c>
    </row>
    <row r="34" spans="3:5">
      <c r="C34" s="161" t="s">
        <v>622</v>
      </c>
      <c r="D34" s="160">
        <v>10432313</v>
      </c>
      <c r="E34" s="160">
        <v>0</v>
      </c>
    </row>
    <row r="35" spans="3:5">
      <c r="C35" s="161" t="s">
        <v>853</v>
      </c>
      <c r="D35" s="160">
        <v>1895778</v>
      </c>
      <c r="E35" s="160">
        <v>0</v>
      </c>
    </row>
    <row r="36" spans="3:5">
      <c r="C36" s="161" t="s">
        <v>854</v>
      </c>
      <c r="D36" s="160">
        <v>1000000</v>
      </c>
      <c r="E36" s="160">
        <v>0</v>
      </c>
    </row>
    <row r="37" spans="3:5">
      <c r="C37" s="161" t="s">
        <v>790</v>
      </c>
      <c r="D37" s="160">
        <v>9536540</v>
      </c>
      <c r="E37" s="160">
        <v>0</v>
      </c>
    </row>
    <row r="38" spans="3:5">
      <c r="C38" s="161" t="s">
        <v>565</v>
      </c>
      <c r="D38" s="160">
        <v>1751736</v>
      </c>
      <c r="E38" s="160">
        <v>0</v>
      </c>
    </row>
    <row r="39" spans="3:5">
      <c r="C39" s="161" t="s">
        <v>791</v>
      </c>
      <c r="D39" s="160">
        <v>9507126</v>
      </c>
      <c r="E39" s="160">
        <v>2484944.6800000002</v>
      </c>
    </row>
    <row r="40" spans="3:5">
      <c r="C40" s="161" t="s">
        <v>778</v>
      </c>
      <c r="D40" s="160">
        <v>0</v>
      </c>
      <c r="E40" s="160">
        <v>0</v>
      </c>
    </row>
    <row r="41" spans="3:5">
      <c r="C41" s="161" t="s">
        <v>855</v>
      </c>
      <c r="D41" s="160">
        <v>125650113</v>
      </c>
      <c r="E41" s="160">
        <v>11153169.07</v>
      </c>
    </row>
    <row r="42" spans="3:5">
      <c r="C42" s="161" t="s">
        <v>856</v>
      </c>
      <c r="D42" s="160">
        <v>3526957</v>
      </c>
      <c r="E42" s="160">
        <v>0</v>
      </c>
    </row>
    <row r="43" spans="3:5">
      <c r="C43" s="161" t="s">
        <v>857</v>
      </c>
      <c r="D43" s="160">
        <v>73808208</v>
      </c>
      <c r="E43" s="160">
        <v>0</v>
      </c>
    </row>
    <row r="44" spans="3:5">
      <c r="C44" s="161" t="s">
        <v>623</v>
      </c>
      <c r="D44" s="160">
        <v>8480045</v>
      </c>
      <c r="E44" s="160">
        <v>6369636.6200000001</v>
      </c>
    </row>
    <row r="45" spans="3:5">
      <c r="C45" s="161" t="s">
        <v>858</v>
      </c>
      <c r="D45" s="160">
        <v>247267400</v>
      </c>
      <c r="E45" s="160">
        <v>0</v>
      </c>
    </row>
    <row r="46" spans="3:5">
      <c r="C46" s="161" t="s">
        <v>859</v>
      </c>
      <c r="D46" s="160">
        <v>65275889</v>
      </c>
      <c r="E46" s="160">
        <v>50751206.159999996</v>
      </c>
    </row>
    <row r="47" spans="3:5">
      <c r="C47" s="161" t="s">
        <v>564</v>
      </c>
      <c r="D47" s="160">
        <v>12862214</v>
      </c>
      <c r="E47" s="160">
        <v>0</v>
      </c>
    </row>
    <row r="48" spans="3:5">
      <c r="C48" s="161" t="s">
        <v>860</v>
      </c>
      <c r="D48" s="160">
        <v>50413002</v>
      </c>
      <c r="E48" s="160">
        <v>0</v>
      </c>
    </row>
    <row r="49" spans="3:5">
      <c r="C49" s="161" t="s">
        <v>509</v>
      </c>
      <c r="D49" s="160">
        <v>262219700</v>
      </c>
      <c r="E49" s="160">
        <v>0</v>
      </c>
    </row>
    <row r="50" spans="3:5">
      <c r="C50" s="161" t="s">
        <v>793</v>
      </c>
      <c r="D50" s="160">
        <v>7527313</v>
      </c>
      <c r="E50" s="160">
        <v>0</v>
      </c>
    </row>
    <row r="51" spans="3:5">
      <c r="C51" s="161" t="s">
        <v>861</v>
      </c>
      <c r="D51" s="160">
        <v>80000000</v>
      </c>
      <c r="E51" s="160">
        <v>0</v>
      </c>
    </row>
    <row r="52" spans="3:5">
      <c r="C52" s="161" t="s">
        <v>567</v>
      </c>
      <c r="D52" s="160">
        <v>692180519</v>
      </c>
      <c r="E52" s="160">
        <v>598522048.01999998</v>
      </c>
    </row>
    <row r="53" spans="3:5">
      <c r="C53" s="161" t="s">
        <v>2088</v>
      </c>
      <c r="D53" s="160">
        <v>44308027</v>
      </c>
      <c r="E53" s="160">
        <v>0</v>
      </c>
    </row>
    <row r="54" spans="3:5">
      <c r="C54" s="161" t="s">
        <v>862</v>
      </c>
      <c r="D54" s="160">
        <v>9730024</v>
      </c>
      <c r="E54" s="160">
        <v>0</v>
      </c>
    </row>
    <row r="55" spans="3:5">
      <c r="C55" s="161" t="s">
        <v>590</v>
      </c>
      <c r="D55" s="160">
        <v>296302682</v>
      </c>
      <c r="E55" s="160">
        <v>168818417.63999999</v>
      </c>
    </row>
    <row r="56" spans="3:5">
      <c r="C56" s="161" t="s">
        <v>2137</v>
      </c>
      <c r="D56" s="160">
        <v>0</v>
      </c>
      <c r="E56" s="160">
        <v>0</v>
      </c>
    </row>
    <row r="57" spans="3:5">
      <c r="C57" s="161" t="s">
        <v>863</v>
      </c>
      <c r="D57" s="160">
        <v>1000000</v>
      </c>
      <c r="E57" s="160">
        <v>0</v>
      </c>
    </row>
    <row r="58" spans="3:5">
      <c r="C58" s="161" t="s">
        <v>864</v>
      </c>
      <c r="D58" s="160">
        <v>0</v>
      </c>
      <c r="E58" s="160">
        <v>133836372.23999999</v>
      </c>
    </row>
    <row r="59" spans="3:5">
      <c r="C59" s="161" t="s">
        <v>2138</v>
      </c>
      <c r="D59" s="160">
        <v>0</v>
      </c>
      <c r="E59" s="160">
        <v>0</v>
      </c>
    </row>
    <row r="60" spans="3:5">
      <c r="C60" s="161" t="s">
        <v>865</v>
      </c>
      <c r="D60" s="160">
        <v>0</v>
      </c>
      <c r="E60" s="160">
        <v>124840079</v>
      </c>
    </row>
    <row r="61" spans="3:5">
      <c r="C61" s="161" t="s">
        <v>866</v>
      </c>
      <c r="D61" s="160">
        <v>12842317</v>
      </c>
      <c r="E61" s="160">
        <v>0</v>
      </c>
    </row>
    <row r="62" spans="3:5">
      <c r="C62" s="161" t="s">
        <v>867</v>
      </c>
      <c r="D62" s="160">
        <v>0</v>
      </c>
      <c r="E62" s="160">
        <v>2912280</v>
      </c>
    </row>
    <row r="63" spans="3:5">
      <c r="C63" s="161" t="s">
        <v>624</v>
      </c>
      <c r="D63" s="160">
        <v>9334540</v>
      </c>
      <c r="E63" s="160">
        <v>0</v>
      </c>
    </row>
    <row r="64" spans="3:5">
      <c r="C64" s="161" t="s">
        <v>625</v>
      </c>
      <c r="D64" s="160">
        <v>15197105</v>
      </c>
      <c r="E64" s="160">
        <v>0</v>
      </c>
    </row>
    <row r="65" spans="3:5">
      <c r="C65" s="161" t="s">
        <v>443</v>
      </c>
      <c r="D65" s="160">
        <v>4298065</v>
      </c>
      <c r="E65" s="160">
        <v>0</v>
      </c>
    </row>
    <row r="66" spans="3:5">
      <c r="C66" s="161" t="s">
        <v>626</v>
      </c>
      <c r="D66" s="160">
        <v>9125326</v>
      </c>
      <c r="E66" s="160">
        <v>0</v>
      </c>
    </row>
    <row r="67" spans="3:5">
      <c r="C67" s="161" t="s">
        <v>627</v>
      </c>
      <c r="D67" s="160">
        <v>8116071</v>
      </c>
      <c r="E67" s="160">
        <v>0</v>
      </c>
    </row>
    <row r="68" spans="3:5">
      <c r="C68" s="161" t="s">
        <v>628</v>
      </c>
      <c r="D68" s="160">
        <v>365000353</v>
      </c>
      <c r="E68" s="160">
        <v>86400902.389999986</v>
      </c>
    </row>
    <row r="69" spans="3:5">
      <c r="C69" s="161" t="s">
        <v>629</v>
      </c>
      <c r="D69" s="160">
        <v>6000000</v>
      </c>
      <c r="E69" s="160">
        <v>75442500.010000005</v>
      </c>
    </row>
    <row r="70" spans="3:5">
      <c r="C70" s="161" t="s">
        <v>868</v>
      </c>
      <c r="D70" s="160">
        <v>73761343</v>
      </c>
      <c r="E70" s="160">
        <v>23296837.73</v>
      </c>
    </row>
    <row r="71" spans="3:5">
      <c r="C71" s="161" t="s">
        <v>559</v>
      </c>
      <c r="D71" s="160">
        <v>550727334</v>
      </c>
      <c r="E71" s="160">
        <v>369799767.13</v>
      </c>
    </row>
    <row r="72" spans="3:5">
      <c r="C72" s="161" t="s">
        <v>563</v>
      </c>
      <c r="D72" s="160">
        <v>12252984</v>
      </c>
      <c r="E72" s="160">
        <v>0</v>
      </c>
    </row>
    <row r="73" spans="3:5">
      <c r="C73" s="161" t="s">
        <v>869</v>
      </c>
      <c r="D73" s="160">
        <v>19017301</v>
      </c>
      <c r="E73" s="160">
        <v>0</v>
      </c>
    </row>
    <row r="74" spans="3:5">
      <c r="C74" s="161" t="s">
        <v>870</v>
      </c>
      <c r="D74" s="160">
        <v>4629558</v>
      </c>
      <c r="E74" s="160">
        <v>13070688.15</v>
      </c>
    </row>
    <row r="75" spans="3:5">
      <c r="C75" s="161" t="s">
        <v>871</v>
      </c>
      <c r="D75" s="160">
        <v>4358515</v>
      </c>
      <c r="E75" s="160">
        <v>4358515</v>
      </c>
    </row>
    <row r="76" spans="3:5">
      <c r="C76" s="161" t="s">
        <v>794</v>
      </c>
      <c r="D76" s="160">
        <v>113318935</v>
      </c>
      <c r="E76" s="160">
        <v>0</v>
      </c>
    </row>
    <row r="77" spans="3:5">
      <c r="C77" s="161" t="s">
        <v>872</v>
      </c>
      <c r="D77" s="160">
        <v>100000</v>
      </c>
      <c r="E77" s="160">
        <v>95295823.510000005</v>
      </c>
    </row>
    <row r="78" spans="3:5">
      <c r="C78" s="161" t="s">
        <v>795</v>
      </c>
      <c r="D78" s="160">
        <v>83908702</v>
      </c>
      <c r="E78" s="160">
        <v>30138806.759999998</v>
      </c>
    </row>
    <row r="79" spans="3:5">
      <c r="C79" s="161" t="s">
        <v>873</v>
      </c>
      <c r="D79" s="160">
        <v>165478160</v>
      </c>
      <c r="E79" s="160">
        <v>0</v>
      </c>
    </row>
    <row r="80" spans="3:5">
      <c r="C80" s="161" t="s">
        <v>874</v>
      </c>
      <c r="D80" s="160">
        <v>45109788</v>
      </c>
      <c r="E80" s="160">
        <v>0</v>
      </c>
    </row>
    <row r="81" spans="3:5">
      <c r="C81" s="161" t="s">
        <v>2179</v>
      </c>
      <c r="D81" s="160">
        <v>0</v>
      </c>
      <c r="E81" s="160">
        <v>0</v>
      </c>
    </row>
    <row r="82" spans="3:5">
      <c r="C82" s="161" t="s">
        <v>875</v>
      </c>
      <c r="D82" s="160">
        <v>0</v>
      </c>
      <c r="E82" s="160">
        <v>0</v>
      </c>
    </row>
    <row r="83" spans="3:5">
      <c r="C83" s="161" t="s">
        <v>876</v>
      </c>
      <c r="D83" s="160">
        <v>2945047</v>
      </c>
      <c r="E83" s="160">
        <v>0</v>
      </c>
    </row>
    <row r="84" spans="3:5">
      <c r="C84" s="161" t="s">
        <v>877</v>
      </c>
      <c r="D84" s="160">
        <v>5585530</v>
      </c>
      <c r="E84" s="160">
        <v>636950.11</v>
      </c>
    </row>
    <row r="85" spans="3:5">
      <c r="C85" s="161" t="s">
        <v>878</v>
      </c>
      <c r="D85" s="160">
        <v>181782167</v>
      </c>
      <c r="E85" s="160">
        <v>4752469.76</v>
      </c>
    </row>
    <row r="86" spans="3:5">
      <c r="C86" s="161" t="s">
        <v>258</v>
      </c>
      <c r="D86" s="160">
        <v>149999990</v>
      </c>
      <c r="E86" s="160">
        <v>12000000</v>
      </c>
    </row>
    <row r="87" spans="3:5">
      <c r="C87" s="161" t="s">
        <v>2184</v>
      </c>
      <c r="D87" s="160">
        <v>0</v>
      </c>
      <c r="E87" s="160">
        <v>0</v>
      </c>
    </row>
    <row r="88" spans="3:5">
      <c r="C88" s="161" t="s">
        <v>796</v>
      </c>
      <c r="D88" s="160">
        <v>587130926</v>
      </c>
      <c r="E88" s="160">
        <v>7324685.6699999999</v>
      </c>
    </row>
    <row r="89" spans="3:5">
      <c r="C89" s="161" t="s">
        <v>879</v>
      </c>
      <c r="D89" s="160">
        <v>1510244</v>
      </c>
      <c r="E89" s="160">
        <v>0</v>
      </c>
    </row>
    <row r="90" spans="3:5">
      <c r="C90" s="161" t="s">
        <v>880</v>
      </c>
      <c r="D90" s="160">
        <v>8913591</v>
      </c>
      <c r="E90" s="160">
        <v>0</v>
      </c>
    </row>
    <row r="91" spans="3:5">
      <c r="C91" s="161" t="s">
        <v>562</v>
      </c>
      <c r="D91" s="160">
        <v>225001054</v>
      </c>
      <c r="E91" s="160">
        <v>84524830</v>
      </c>
    </row>
    <row r="92" spans="3:5">
      <c r="C92" s="161" t="s">
        <v>350</v>
      </c>
      <c r="D92" s="160">
        <v>1751736</v>
      </c>
      <c r="E92" s="160">
        <v>0</v>
      </c>
    </row>
    <row r="93" spans="3:5">
      <c r="C93" s="161" t="s">
        <v>881</v>
      </c>
      <c r="D93" s="160">
        <v>9721548</v>
      </c>
      <c r="E93" s="160">
        <v>0</v>
      </c>
    </row>
    <row r="94" spans="3:5">
      <c r="C94" s="161" t="s">
        <v>561</v>
      </c>
      <c r="D94" s="160">
        <v>1751736</v>
      </c>
      <c r="E94" s="160">
        <v>0</v>
      </c>
    </row>
    <row r="95" spans="3:5">
      <c r="C95" s="161" t="s">
        <v>882</v>
      </c>
      <c r="D95" s="160">
        <v>7166189</v>
      </c>
      <c r="E95" s="160">
        <v>0</v>
      </c>
    </row>
    <row r="96" spans="3:5">
      <c r="C96" s="161" t="s">
        <v>883</v>
      </c>
      <c r="D96" s="160">
        <v>1823763</v>
      </c>
      <c r="E96" s="160">
        <v>0</v>
      </c>
    </row>
    <row r="97" spans="3:5">
      <c r="C97" s="161" t="s">
        <v>430</v>
      </c>
      <c r="D97" s="160">
        <v>636815744</v>
      </c>
      <c r="E97" s="160">
        <v>115111817.41999999</v>
      </c>
    </row>
    <row r="98" spans="3:5">
      <c r="C98" s="159" t="s">
        <v>242</v>
      </c>
      <c r="D98" s="160">
        <v>388060363</v>
      </c>
      <c r="E98" s="160">
        <v>14036374.030000001</v>
      </c>
    </row>
    <row r="99" spans="3:5">
      <c r="C99" s="161" t="s">
        <v>630</v>
      </c>
      <c r="D99" s="160">
        <v>4617718</v>
      </c>
      <c r="E99" s="160">
        <v>8869686.1400000006</v>
      </c>
    </row>
    <row r="100" spans="3:5">
      <c r="C100" s="161" t="s">
        <v>560</v>
      </c>
      <c r="D100" s="160">
        <v>364907209</v>
      </c>
      <c r="E100" s="160">
        <v>0</v>
      </c>
    </row>
    <row r="101" spans="3:5">
      <c r="C101" s="161" t="s">
        <v>631</v>
      </c>
      <c r="D101" s="160">
        <v>18535436</v>
      </c>
      <c r="E101" s="160">
        <v>5166687.8900000006</v>
      </c>
    </row>
    <row r="102" spans="3:5">
      <c r="C102" s="161" t="s">
        <v>779</v>
      </c>
      <c r="D102" s="160">
        <v>0</v>
      </c>
      <c r="E102" s="160">
        <v>0</v>
      </c>
    </row>
    <row r="103" spans="3:5">
      <c r="C103" s="159" t="s">
        <v>243</v>
      </c>
      <c r="D103" s="160">
        <v>3622575476</v>
      </c>
      <c r="E103" s="160">
        <v>1098513522.5599999</v>
      </c>
    </row>
    <row r="104" spans="3:5">
      <c r="C104" s="161" t="s">
        <v>259</v>
      </c>
      <c r="D104" s="160">
        <v>875699815</v>
      </c>
      <c r="E104" s="160">
        <v>164901646.86000001</v>
      </c>
    </row>
    <row r="105" spans="3:5">
      <c r="C105" s="161" t="s">
        <v>864</v>
      </c>
      <c r="D105" s="160">
        <v>2746875661</v>
      </c>
      <c r="E105" s="160">
        <v>933611875.70000005</v>
      </c>
    </row>
    <row r="106" spans="3:5">
      <c r="C106" s="157" t="s">
        <v>260</v>
      </c>
      <c r="D106" s="158">
        <v>2556203508</v>
      </c>
      <c r="E106" s="158">
        <v>976912027.22000003</v>
      </c>
    </row>
    <row r="107" spans="3:5">
      <c r="C107" s="159" t="s">
        <v>240</v>
      </c>
      <c r="D107" s="160">
        <v>1091905086</v>
      </c>
      <c r="E107" s="160">
        <v>558104453.47000003</v>
      </c>
    </row>
    <row r="108" spans="3:5">
      <c r="C108" s="161" t="s">
        <v>884</v>
      </c>
      <c r="D108" s="160">
        <v>20000000</v>
      </c>
      <c r="E108" s="160">
        <v>0</v>
      </c>
    </row>
    <row r="109" spans="3:5">
      <c r="C109" s="161" t="s">
        <v>885</v>
      </c>
      <c r="D109" s="160">
        <v>27300136</v>
      </c>
      <c r="E109" s="160">
        <v>27396216.57</v>
      </c>
    </row>
    <row r="110" spans="3:5">
      <c r="C110" s="161" t="s">
        <v>788</v>
      </c>
      <c r="D110" s="160">
        <v>10029688</v>
      </c>
      <c r="E110" s="160">
        <v>0</v>
      </c>
    </row>
    <row r="111" spans="3:5">
      <c r="C111" s="161" t="s">
        <v>886</v>
      </c>
      <c r="D111" s="160">
        <v>3977039</v>
      </c>
      <c r="E111" s="160">
        <v>1118434.6499999999</v>
      </c>
    </row>
    <row r="112" spans="3:5">
      <c r="C112" s="161" t="s">
        <v>558</v>
      </c>
      <c r="D112" s="160">
        <v>15662710</v>
      </c>
      <c r="E112" s="160">
        <v>690674.89</v>
      </c>
    </row>
    <row r="113" spans="3:5">
      <c r="C113" s="161" t="s">
        <v>887</v>
      </c>
      <c r="D113" s="160">
        <v>17228026</v>
      </c>
      <c r="E113" s="160">
        <v>0</v>
      </c>
    </row>
    <row r="114" spans="3:5">
      <c r="C114" s="161" t="s">
        <v>888</v>
      </c>
      <c r="D114" s="160">
        <v>6758426</v>
      </c>
      <c r="E114" s="160">
        <v>0</v>
      </c>
    </row>
    <row r="115" spans="3:5">
      <c r="C115" s="161" t="s">
        <v>2089</v>
      </c>
      <c r="D115" s="160">
        <v>12609788</v>
      </c>
      <c r="E115" s="160">
        <v>0</v>
      </c>
    </row>
    <row r="116" spans="3:5">
      <c r="C116" s="161" t="s">
        <v>379</v>
      </c>
      <c r="D116" s="160">
        <v>1148800</v>
      </c>
      <c r="E116" s="160">
        <v>0</v>
      </c>
    </row>
    <row r="117" spans="3:5">
      <c r="C117" s="161" t="s">
        <v>889</v>
      </c>
      <c r="D117" s="160">
        <v>12609788</v>
      </c>
      <c r="E117" s="160">
        <v>0</v>
      </c>
    </row>
    <row r="118" spans="3:5">
      <c r="C118" s="161" t="s">
        <v>890</v>
      </c>
      <c r="D118" s="160">
        <v>7572995</v>
      </c>
      <c r="E118" s="160">
        <v>0</v>
      </c>
    </row>
    <row r="119" spans="3:5">
      <c r="C119" s="161" t="s">
        <v>891</v>
      </c>
      <c r="D119" s="160">
        <v>1514599</v>
      </c>
      <c r="E119" s="160">
        <v>0</v>
      </c>
    </row>
    <row r="120" spans="3:5">
      <c r="C120" s="161" t="s">
        <v>892</v>
      </c>
      <c r="D120" s="160">
        <v>1128036</v>
      </c>
      <c r="E120" s="160">
        <v>0</v>
      </c>
    </row>
    <row r="121" spans="3:5">
      <c r="C121" s="161" t="s">
        <v>893</v>
      </c>
      <c r="D121" s="160">
        <v>12501268</v>
      </c>
      <c r="E121" s="160">
        <v>0</v>
      </c>
    </row>
    <row r="122" spans="3:5">
      <c r="C122" s="161" t="s">
        <v>2139</v>
      </c>
      <c r="D122" s="160">
        <v>0</v>
      </c>
      <c r="E122" s="160">
        <v>0</v>
      </c>
    </row>
    <row r="123" spans="3:5">
      <c r="C123" s="161" t="s">
        <v>894</v>
      </c>
      <c r="D123" s="160">
        <v>2552835</v>
      </c>
      <c r="E123" s="160">
        <v>0</v>
      </c>
    </row>
    <row r="124" spans="3:5">
      <c r="C124" s="161" t="s">
        <v>895</v>
      </c>
      <c r="D124" s="160">
        <v>13752270</v>
      </c>
      <c r="E124" s="160">
        <v>0</v>
      </c>
    </row>
    <row r="125" spans="3:5">
      <c r="C125" s="161" t="s">
        <v>896</v>
      </c>
      <c r="D125" s="160">
        <v>2552835</v>
      </c>
      <c r="E125" s="160">
        <v>0</v>
      </c>
    </row>
    <row r="126" spans="3:5">
      <c r="C126" s="161" t="s">
        <v>897</v>
      </c>
      <c r="D126" s="160">
        <v>1511940</v>
      </c>
      <c r="E126" s="160">
        <v>0</v>
      </c>
    </row>
    <row r="127" spans="3:5">
      <c r="C127" s="161" t="s">
        <v>898</v>
      </c>
      <c r="D127" s="160">
        <v>7572993</v>
      </c>
      <c r="E127" s="160">
        <v>0</v>
      </c>
    </row>
    <row r="128" spans="3:5">
      <c r="C128" s="161" t="s">
        <v>899</v>
      </c>
      <c r="D128" s="160">
        <v>2521958</v>
      </c>
      <c r="E128" s="160">
        <v>0</v>
      </c>
    </row>
    <row r="129" spans="3:5">
      <c r="C129" s="161" t="s">
        <v>900</v>
      </c>
      <c r="D129" s="160">
        <v>7572992</v>
      </c>
      <c r="E129" s="160">
        <v>0</v>
      </c>
    </row>
    <row r="130" spans="3:5">
      <c r="C130" s="161" t="s">
        <v>901</v>
      </c>
      <c r="D130" s="160">
        <v>12609788</v>
      </c>
      <c r="E130" s="160">
        <v>0</v>
      </c>
    </row>
    <row r="131" spans="3:5">
      <c r="C131" s="161" t="s">
        <v>902</v>
      </c>
      <c r="D131" s="160">
        <v>2207595</v>
      </c>
      <c r="E131" s="160">
        <v>319557.46000000002</v>
      </c>
    </row>
    <row r="132" spans="3:5">
      <c r="C132" s="161" t="s">
        <v>903</v>
      </c>
      <c r="D132" s="160">
        <v>3539457</v>
      </c>
      <c r="E132" s="160">
        <v>0</v>
      </c>
    </row>
    <row r="133" spans="3:5">
      <c r="C133" s="161" t="s">
        <v>904</v>
      </c>
      <c r="D133" s="160">
        <v>310431326</v>
      </c>
      <c r="E133" s="160">
        <v>0</v>
      </c>
    </row>
    <row r="134" spans="3:5">
      <c r="C134" s="161" t="s">
        <v>905</v>
      </c>
      <c r="D134" s="160">
        <v>2438632</v>
      </c>
      <c r="E134" s="160">
        <v>0</v>
      </c>
    </row>
    <row r="135" spans="3:5">
      <c r="C135" s="161" t="s">
        <v>906</v>
      </c>
      <c r="D135" s="160">
        <v>1513028</v>
      </c>
      <c r="E135" s="160">
        <v>0</v>
      </c>
    </row>
    <row r="136" spans="3:5">
      <c r="C136" s="161" t="s">
        <v>907</v>
      </c>
      <c r="D136" s="160">
        <v>2554706</v>
      </c>
      <c r="E136" s="160">
        <v>0</v>
      </c>
    </row>
    <row r="137" spans="3:5">
      <c r="C137" s="161" t="s">
        <v>908</v>
      </c>
      <c r="D137" s="160">
        <v>8652964</v>
      </c>
      <c r="E137" s="160">
        <v>31629545.82</v>
      </c>
    </row>
    <row r="138" spans="3:5">
      <c r="C138" s="161" t="s">
        <v>433</v>
      </c>
      <c r="D138" s="160">
        <v>75001372</v>
      </c>
      <c r="E138" s="160">
        <v>51310467.230000004</v>
      </c>
    </row>
    <row r="139" spans="3:5">
      <c r="C139" s="161" t="s">
        <v>909</v>
      </c>
      <c r="D139" s="160">
        <v>7800000</v>
      </c>
      <c r="E139" s="160">
        <v>0</v>
      </c>
    </row>
    <row r="140" spans="3:5">
      <c r="C140" s="161" t="s">
        <v>2140</v>
      </c>
      <c r="D140" s="160">
        <v>0</v>
      </c>
      <c r="E140" s="160">
        <v>0</v>
      </c>
    </row>
    <row r="141" spans="3:5">
      <c r="C141" s="161" t="s">
        <v>910</v>
      </c>
      <c r="D141" s="160">
        <v>22539134</v>
      </c>
      <c r="E141" s="160">
        <v>18000000</v>
      </c>
    </row>
    <row r="142" spans="3:5">
      <c r="C142" s="161" t="s">
        <v>591</v>
      </c>
      <c r="D142" s="160">
        <v>1000000</v>
      </c>
      <c r="E142" s="160">
        <v>0</v>
      </c>
    </row>
    <row r="143" spans="3:5">
      <c r="C143" s="161" t="s">
        <v>911</v>
      </c>
      <c r="D143" s="160">
        <v>37500001</v>
      </c>
      <c r="E143" s="160">
        <v>30000000</v>
      </c>
    </row>
    <row r="144" spans="3:5">
      <c r="C144" s="161" t="s">
        <v>912</v>
      </c>
      <c r="D144" s="160">
        <v>3955517</v>
      </c>
      <c r="E144" s="160">
        <v>0</v>
      </c>
    </row>
    <row r="145" spans="3:5">
      <c r="C145" s="161" t="s">
        <v>913</v>
      </c>
      <c r="D145" s="160">
        <v>0</v>
      </c>
      <c r="E145" s="160">
        <v>165592767.88</v>
      </c>
    </row>
    <row r="146" spans="3:5">
      <c r="C146" s="161" t="s">
        <v>914</v>
      </c>
      <c r="D146" s="160">
        <v>15112947</v>
      </c>
      <c r="E146" s="160">
        <v>0</v>
      </c>
    </row>
    <row r="147" spans="3:5">
      <c r="C147" s="161" t="s">
        <v>915</v>
      </c>
      <c r="D147" s="160">
        <v>30000000</v>
      </c>
      <c r="E147" s="160">
        <v>24000000</v>
      </c>
    </row>
    <row r="148" spans="3:5">
      <c r="C148" s="161" t="s">
        <v>916</v>
      </c>
      <c r="D148" s="160">
        <v>37500001</v>
      </c>
      <c r="E148" s="160">
        <v>18246799.850000001</v>
      </c>
    </row>
    <row r="149" spans="3:5">
      <c r="C149" s="161" t="s">
        <v>557</v>
      </c>
      <c r="D149" s="160">
        <v>18939334</v>
      </c>
      <c r="E149" s="160">
        <v>0</v>
      </c>
    </row>
    <row r="150" spans="3:5">
      <c r="C150" s="161" t="s">
        <v>917</v>
      </c>
      <c r="D150" s="160">
        <v>1824625</v>
      </c>
      <c r="E150" s="160">
        <v>0</v>
      </c>
    </row>
    <row r="151" spans="3:5">
      <c r="C151" s="161" t="s">
        <v>735</v>
      </c>
      <c r="D151" s="160">
        <v>0</v>
      </c>
      <c r="E151" s="160">
        <v>0</v>
      </c>
    </row>
    <row r="152" spans="3:5">
      <c r="C152" s="161" t="s">
        <v>736</v>
      </c>
      <c r="D152" s="160">
        <v>0</v>
      </c>
      <c r="E152" s="160">
        <v>0</v>
      </c>
    </row>
    <row r="153" spans="3:5">
      <c r="C153" s="161" t="s">
        <v>737</v>
      </c>
      <c r="D153" s="160">
        <v>0</v>
      </c>
      <c r="E153" s="160">
        <v>0</v>
      </c>
    </row>
    <row r="154" spans="3:5">
      <c r="C154" s="161" t="s">
        <v>918</v>
      </c>
      <c r="D154" s="160">
        <v>0</v>
      </c>
      <c r="E154" s="160">
        <v>0</v>
      </c>
    </row>
    <row r="155" spans="3:5">
      <c r="C155" s="161" t="s">
        <v>738</v>
      </c>
      <c r="D155" s="160">
        <v>0</v>
      </c>
      <c r="E155" s="160">
        <v>0</v>
      </c>
    </row>
    <row r="156" spans="3:5">
      <c r="C156" s="161" t="s">
        <v>261</v>
      </c>
      <c r="D156" s="160">
        <v>112500117</v>
      </c>
      <c r="E156" s="160">
        <v>85788533.460000008</v>
      </c>
    </row>
    <row r="157" spans="3:5">
      <c r="C157" s="161" t="s">
        <v>739</v>
      </c>
      <c r="D157" s="160">
        <v>0</v>
      </c>
      <c r="E157" s="160">
        <v>0</v>
      </c>
    </row>
    <row r="158" spans="3:5">
      <c r="C158" s="161" t="s">
        <v>262</v>
      </c>
      <c r="D158" s="160">
        <v>112500000</v>
      </c>
      <c r="E158" s="160">
        <v>39607815.629999995</v>
      </c>
    </row>
    <row r="159" spans="3:5">
      <c r="C159" s="161" t="s">
        <v>919</v>
      </c>
      <c r="D159" s="160">
        <v>1204728</v>
      </c>
      <c r="E159" s="160">
        <v>4403640.03</v>
      </c>
    </row>
    <row r="160" spans="3:5">
      <c r="C160" s="161" t="s">
        <v>920</v>
      </c>
      <c r="D160" s="160">
        <v>7500002</v>
      </c>
      <c r="E160" s="160">
        <v>0</v>
      </c>
    </row>
    <row r="161" spans="3:5">
      <c r="C161" s="161" t="s">
        <v>352</v>
      </c>
      <c r="D161" s="160">
        <v>75000690</v>
      </c>
      <c r="E161" s="160">
        <v>60000000</v>
      </c>
    </row>
    <row r="162" spans="3:5">
      <c r="C162" s="159" t="s">
        <v>242</v>
      </c>
      <c r="D162" s="160">
        <v>0</v>
      </c>
      <c r="E162" s="160">
        <v>4434400</v>
      </c>
    </row>
    <row r="163" spans="3:5">
      <c r="C163" s="161" t="s">
        <v>740</v>
      </c>
      <c r="D163" s="160">
        <v>0</v>
      </c>
      <c r="E163" s="160">
        <v>4434400</v>
      </c>
    </row>
    <row r="164" spans="3:5">
      <c r="C164" s="161" t="s">
        <v>780</v>
      </c>
      <c r="D164" s="160">
        <v>0</v>
      </c>
      <c r="E164" s="160">
        <v>0</v>
      </c>
    </row>
    <row r="165" spans="3:5">
      <c r="C165" s="159" t="s">
        <v>243</v>
      </c>
      <c r="D165" s="160">
        <v>1464298422</v>
      </c>
      <c r="E165" s="160">
        <v>414373173.75</v>
      </c>
    </row>
    <row r="166" spans="3:5">
      <c r="C166" s="161" t="s">
        <v>263</v>
      </c>
      <c r="D166" s="160">
        <v>958524574</v>
      </c>
      <c r="E166" s="160">
        <v>185419363.00999999</v>
      </c>
    </row>
    <row r="167" spans="3:5">
      <c r="C167" s="161" t="s">
        <v>921</v>
      </c>
      <c r="D167" s="160">
        <v>505773848</v>
      </c>
      <c r="E167" s="160">
        <v>228953810.74000001</v>
      </c>
    </row>
    <row r="168" spans="3:5">
      <c r="C168" s="157" t="s">
        <v>264</v>
      </c>
      <c r="D168" s="158">
        <v>629260886</v>
      </c>
      <c r="E168" s="158">
        <v>129699611.59999999</v>
      </c>
    </row>
    <row r="169" spans="3:5">
      <c r="C169" s="159" t="s">
        <v>240</v>
      </c>
      <c r="D169" s="160">
        <v>613907623</v>
      </c>
      <c r="E169" s="160">
        <v>115321938.66</v>
      </c>
    </row>
    <row r="170" spans="3:5">
      <c r="C170" s="161" t="s">
        <v>922</v>
      </c>
      <c r="D170" s="160">
        <v>1157222</v>
      </c>
      <c r="E170" s="160">
        <v>0</v>
      </c>
    </row>
    <row r="171" spans="3:5">
      <c r="C171" s="161" t="s">
        <v>923</v>
      </c>
      <c r="D171" s="160">
        <v>29890837</v>
      </c>
      <c r="E171" s="160">
        <v>6193832.7300000004</v>
      </c>
    </row>
    <row r="172" spans="3:5">
      <c r="C172" s="161" t="s">
        <v>924</v>
      </c>
      <c r="D172" s="160">
        <v>1157222</v>
      </c>
      <c r="E172" s="160">
        <v>0</v>
      </c>
    </row>
    <row r="173" spans="3:5">
      <c r="C173" s="161" t="s">
        <v>925</v>
      </c>
      <c r="D173" s="160">
        <v>1226851</v>
      </c>
      <c r="E173" s="160">
        <v>0</v>
      </c>
    </row>
    <row r="174" spans="3:5">
      <c r="C174" s="161" t="s">
        <v>926</v>
      </c>
      <c r="D174" s="160">
        <v>3507580</v>
      </c>
      <c r="E174" s="160">
        <v>0</v>
      </c>
    </row>
    <row r="175" spans="3:5">
      <c r="C175" s="161" t="s">
        <v>556</v>
      </c>
      <c r="D175" s="160">
        <v>30000017</v>
      </c>
      <c r="E175" s="160">
        <v>0</v>
      </c>
    </row>
    <row r="176" spans="3:5">
      <c r="C176" s="161" t="s">
        <v>927</v>
      </c>
      <c r="D176" s="160">
        <v>8222423</v>
      </c>
      <c r="E176" s="160">
        <v>2150270.0299999998</v>
      </c>
    </row>
    <row r="177" spans="3:5">
      <c r="C177" s="161" t="s">
        <v>928</v>
      </c>
      <c r="D177" s="160">
        <v>30000000</v>
      </c>
      <c r="E177" s="160">
        <v>0</v>
      </c>
    </row>
    <row r="178" spans="3:5">
      <c r="C178" s="161" t="s">
        <v>929</v>
      </c>
      <c r="D178" s="160">
        <v>21004245</v>
      </c>
      <c r="E178" s="160">
        <v>16424424.73</v>
      </c>
    </row>
    <row r="179" spans="3:5">
      <c r="C179" s="161" t="s">
        <v>2141</v>
      </c>
      <c r="D179" s="160">
        <v>0</v>
      </c>
      <c r="E179" s="160">
        <v>0</v>
      </c>
    </row>
    <row r="180" spans="3:5">
      <c r="C180" s="161" t="s">
        <v>930</v>
      </c>
      <c r="D180" s="160">
        <v>1136823</v>
      </c>
      <c r="E180" s="160">
        <v>5684116.5199999996</v>
      </c>
    </row>
    <row r="181" spans="3:5">
      <c r="C181" s="161" t="s">
        <v>2142</v>
      </c>
      <c r="D181" s="160">
        <v>0</v>
      </c>
      <c r="E181" s="160">
        <v>0</v>
      </c>
    </row>
    <row r="182" spans="3:5">
      <c r="C182" s="161" t="s">
        <v>931</v>
      </c>
      <c r="D182" s="160">
        <v>2822494</v>
      </c>
      <c r="E182" s="160">
        <v>2822494</v>
      </c>
    </row>
    <row r="183" spans="3:5">
      <c r="C183" s="161" t="s">
        <v>932</v>
      </c>
      <c r="D183" s="160">
        <v>1066744</v>
      </c>
      <c r="E183" s="160">
        <v>1066744</v>
      </c>
    </row>
    <row r="184" spans="3:5">
      <c r="C184" s="161" t="s">
        <v>933</v>
      </c>
      <c r="D184" s="160">
        <v>4964252</v>
      </c>
      <c r="E184" s="160">
        <v>4964252</v>
      </c>
    </row>
    <row r="185" spans="3:5">
      <c r="C185" s="161" t="s">
        <v>2143</v>
      </c>
      <c r="D185" s="160">
        <v>0</v>
      </c>
      <c r="E185" s="160">
        <v>0</v>
      </c>
    </row>
    <row r="186" spans="3:5">
      <c r="C186" s="161" t="s">
        <v>934</v>
      </c>
      <c r="D186" s="160">
        <v>4881403</v>
      </c>
      <c r="E186" s="160">
        <v>0</v>
      </c>
    </row>
    <row r="187" spans="3:5">
      <c r="C187" s="161" t="s">
        <v>935</v>
      </c>
      <c r="D187" s="160">
        <v>1147210</v>
      </c>
      <c r="E187" s="160">
        <v>0</v>
      </c>
    </row>
    <row r="188" spans="3:5">
      <c r="C188" s="161" t="s">
        <v>936</v>
      </c>
      <c r="D188" s="160">
        <v>2520504</v>
      </c>
      <c r="E188" s="160">
        <v>0</v>
      </c>
    </row>
    <row r="189" spans="3:5">
      <c r="C189" s="161" t="s">
        <v>937</v>
      </c>
      <c r="D189" s="160">
        <v>24466094</v>
      </c>
      <c r="E189" s="160">
        <v>0</v>
      </c>
    </row>
    <row r="190" spans="3:5">
      <c r="C190" s="161" t="s">
        <v>938</v>
      </c>
      <c r="D190" s="160">
        <v>9005866</v>
      </c>
      <c r="E190" s="160">
        <v>0</v>
      </c>
    </row>
    <row r="191" spans="3:5">
      <c r="C191" s="161" t="s">
        <v>939</v>
      </c>
      <c r="D191" s="160">
        <v>0</v>
      </c>
      <c r="E191" s="160">
        <v>67105896.770000003</v>
      </c>
    </row>
    <row r="192" spans="3:5">
      <c r="C192" s="161" t="s">
        <v>265</v>
      </c>
      <c r="D192" s="160">
        <v>97357823</v>
      </c>
      <c r="E192" s="160">
        <v>0</v>
      </c>
    </row>
    <row r="193" spans="3:5">
      <c r="C193" s="161" t="s">
        <v>940</v>
      </c>
      <c r="D193" s="160">
        <v>3140743</v>
      </c>
      <c r="E193" s="160">
        <v>0</v>
      </c>
    </row>
    <row r="194" spans="3:5">
      <c r="C194" s="161" t="s">
        <v>941</v>
      </c>
      <c r="D194" s="160">
        <v>2779218</v>
      </c>
      <c r="E194" s="160">
        <v>0</v>
      </c>
    </row>
    <row r="195" spans="3:5">
      <c r="C195" s="161" t="s">
        <v>741</v>
      </c>
      <c r="D195" s="160">
        <v>0</v>
      </c>
      <c r="E195" s="160">
        <v>0</v>
      </c>
    </row>
    <row r="196" spans="3:5">
      <c r="C196" s="161" t="s">
        <v>942</v>
      </c>
      <c r="D196" s="160">
        <v>7245649</v>
      </c>
      <c r="E196" s="160">
        <v>0</v>
      </c>
    </row>
    <row r="197" spans="3:5">
      <c r="C197" s="161" t="s">
        <v>943</v>
      </c>
      <c r="D197" s="160">
        <v>34836443</v>
      </c>
      <c r="E197" s="160">
        <v>0</v>
      </c>
    </row>
    <row r="198" spans="3:5">
      <c r="C198" s="161" t="s">
        <v>944</v>
      </c>
      <c r="D198" s="160">
        <v>10338573</v>
      </c>
      <c r="E198" s="160">
        <v>0</v>
      </c>
    </row>
    <row r="199" spans="3:5">
      <c r="C199" s="161" t="s">
        <v>945</v>
      </c>
      <c r="D199" s="160">
        <v>0</v>
      </c>
      <c r="E199" s="160">
        <v>0</v>
      </c>
    </row>
    <row r="200" spans="3:5">
      <c r="C200" s="161" t="s">
        <v>946</v>
      </c>
      <c r="D200" s="160">
        <v>56757953</v>
      </c>
      <c r="E200" s="160">
        <v>0</v>
      </c>
    </row>
    <row r="201" spans="3:5">
      <c r="C201" s="161" t="s">
        <v>947</v>
      </c>
      <c r="D201" s="160">
        <v>5882044</v>
      </c>
      <c r="E201" s="160">
        <v>0</v>
      </c>
    </row>
    <row r="202" spans="3:5">
      <c r="C202" s="161" t="s">
        <v>632</v>
      </c>
      <c r="D202" s="160">
        <v>42518868</v>
      </c>
      <c r="E202" s="160">
        <v>2034358.88</v>
      </c>
    </row>
    <row r="203" spans="3:5">
      <c r="C203" s="161" t="s">
        <v>948</v>
      </c>
      <c r="D203" s="160">
        <v>37532576</v>
      </c>
      <c r="E203" s="160">
        <v>0</v>
      </c>
    </row>
    <row r="204" spans="3:5">
      <c r="C204" s="161" t="s">
        <v>949</v>
      </c>
      <c r="D204" s="160">
        <v>22500001</v>
      </c>
      <c r="E204" s="160">
        <v>0</v>
      </c>
    </row>
    <row r="205" spans="3:5">
      <c r="C205" s="161" t="s">
        <v>353</v>
      </c>
      <c r="D205" s="160">
        <v>30001015</v>
      </c>
      <c r="E205" s="160">
        <v>0</v>
      </c>
    </row>
    <row r="206" spans="3:5">
      <c r="C206" s="161" t="s">
        <v>950</v>
      </c>
      <c r="D206" s="160">
        <v>77963381</v>
      </c>
      <c r="E206" s="160">
        <v>0</v>
      </c>
    </row>
    <row r="207" spans="3:5">
      <c r="C207" s="161" t="s">
        <v>592</v>
      </c>
      <c r="D207" s="160">
        <v>6875549</v>
      </c>
      <c r="E207" s="160">
        <v>6875549</v>
      </c>
    </row>
    <row r="208" spans="3:5">
      <c r="C208" s="159" t="s">
        <v>242</v>
      </c>
      <c r="D208" s="160">
        <v>15353263</v>
      </c>
      <c r="E208" s="160">
        <v>14377672.939999999</v>
      </c>
    </row>
    <row r="209" spans="3:5">
      <c r="C209" s="161" t="s">
        <v>742</v>
      </c>
      <c r="D209" s="160">
        <v>0</v>
      </c>
      <c r="E209" s="160">
        <v>14377672.939999999</v>
      </c>
    </row>
    <row r="210" spans="3:5">
      <c r="C210" s="161" t="s">
        <v>950</v>
      </c>
      <c r="D210" s="160">
        <v>15353263</v>
      </c>
      <c r="E210" s="160">
        <v>0</v>
      </c>
    </row>
    <row r="211" spans="3:5">
      <c r="C211" s="159" t="s">
        <v>243</v>
      </c>
      <c r="D211" s="160">
        <v>0</v>
      </c>
      <c r="E211" s="160">
        <v>0</v>
      </c>
    </row>
    <row r="212" spans="3:5">
      <c r="C212" s="161" t="s">
        <v>939</v>
      </c>
      <c r="D212" s="160">
        <v>0</v>
      </c>
      <c r="E212" s="160">
        <v>0</v>
      </c>
    </row>
    <row r="213" spans="3:5">
      <c r="C213" s="157" t="s">
        <v>245</v>
      </c>
      <c r="D213" s="158">
        <v>2154789967</v>
      </c>
      <c r="E213" s="158">
        <v>280625758.18000001</v>
      </c>
    </row>
    <row r="214" spans="3:5">
      <c r="C214" s="159" t="s">
        <v>240</v>
      </c>
      <c r="D214" s="160">
        <v>1812383704</v>
      </c>
      <c r="E214" s="160">
        <v>280625758.18000001</v>
      </c>
    </row>
    <row r="215" spans="3:5">
      <c r="C215" s="161" t="s">
        <v>951</v>
      </c>
      <c r="D215" s="160">
        <v>70729961</v>
      </c>
      <c r="E215" s="160">
        <v>0</v>
      </c>
    </row>
    <row r="216" spans="3:5">
      <c r="C216" s="161" t="s">
        <v>952</v>
      </c>
      <c r="D216" s="160">
        <v>80027982</v>
      </c>
      <c r="E216" s="160">
        <v>24585196.870000001</v>
      </c>
    </row>
    <row r="217" spans="3:5">
      <c r="C217" s="161" t="s">
        <v>953</v>
      </c>
      <c r="D217" s="160">
        <v>7500000</v>
      </c>
      <c r="E217" s="160">
        <v>0</v>
      </c>
    </row>
    <row r="218" spans="3:5">
      <c r="C218" s="161" t="s">
        <v>954</v>
      </c>
      <c r="D218" s="160">
        <v>5990582</v>
      </c>
      <c r="E218" s="160">
        <v>0</v>
      </c>
    </row>
    <row r="219" spans="3:5">
      <c r="C219" s="161" t="s">
        <v>555</v>
      </c>
      <c r="D219" s="160">
        <v>106500000</v>
      </c>
      <c r="E219" s="160">
        <v>39283889.700000003</v>
      </c>
    </row>
    <row r="220" spans="3:5">
      <c r="C220" s="161" t="s">
        <v>955</v>
      </c>
      <c r="D220" s="160">
        <v>82480910</v>
      </c>
      <c r="E220" s="160">
        <v>18119943.599999998</v>
      </c>
    </row>
    <row r="221" spans="3:5">
      <c r="C221" s="161" t="s">
        <v>444</v>
      </c>
      <c r="D221" s="160">
        <v>25009724</v>
      </c>
      <c r="E221" s="160">
        <v>0</v>
      </c>
    </row>
    <row r="222" spans="3:5">
      <c r="C222" s="161" t="s">
        <v>956</v>
      </c>
      <c r="D222" s="160">
        <v>36826601</v>
      </c>
      <c r="E222" s="160">
        <v>0</v>
      </c>
    </row>
    <row r="223" spans="3:5">
      <c r="C223" s="161" t="s">
        <v>957</v>
      </c>
      <c r="D223" s="160">
        <v>15604233</v>
      </c>
      <c r="E223" s="160">
        <v>0</v>
      </c>
    </row>
    <row r="224" spans="3:5">
      <c r="C224" s="161" t="s">
        <v>958</v>
      </c>
      <c r="D224" s="160">
        <v>6846774</v>
      </c>
      <c r="E224" s="160">
        <v>1128785.95</v>
      </c>
    </row>
    <row r="225" spans="3:5">
      <c r="C225" s="161" t="s">
        <v>959</v>
      </c>
      <c r="D225" s="160">
        <v>2779045</v>
      </c>
      <c r="E225" s="160">
        <v>0</v>
      </c>
    </row>
    <row r="226" spans="3:5">
      <c r="C226" s="161" t="s">
        <v>960</v>
      </c>
      <c r="D226" s="160">
        <v>2779045</v>
      </c>
      <c r="E226" s="160">
        <v>0</v>
      </c>
    </row>
    <row r="227" spans="3:5">
      <c r="C227" s="161" t="s">
        <v>961</v>
      </c>
      <c r="D227" s="160">
        <v>2779043</v>
      </c>
      <c r="E227" s="160">
        <v>0</v>
      </c>
    </row>
    <row r="228" spans="3:5">
      <c r="C228" s="161" t="s">
        <v>962</v>
      </c>
      <c r="D228" s="160">
        <v>6487327</v>
      </c>
      <c r="E228" s="160">
        <v>3390770.5</v>
      </c>
    </row>
    <row r="229" spans="3:5">
      <c r="C229" s="161" t="s">
        <v>963</v>
      </c>
      <c r="D229" s="160">
        <v>1390220</v>
      </c>
      <c r="E229" s="160">
        <v>0</v>
      </c>
    </row>
    <row r="230" spans="3:5">
      <c r="C230" s="161" t="s">
        <v>964</v>
      </c>
      <c r="D230" s="160">
        <v>3475551</v>
      </c>
      <c r="E230" s="160">
        <v>1825748.23</v>
      </c>
    </row>
    <row r="231" spans="3:5">
      <c r="C231" s="161" t="s">
        <v>965</v>
      </c>
      <c r="D231" s="160">
        <v>1266283</v>
      </c>
      <c r="E231" s="160">
        <v>0</v>
      </c>
    </row>
    <row r="232" spans="3:5">
      <c r="C232" s="161" t="s">
        <v>966</v>
      </c>
      <c r="D232" s="160">
        <v>5490542</v>
      </c>
      <c r="E232" s="160">
        <v>0</v>
      </c>
    </row>
    <row r="233" spans="3:5">
      <c r="C233" s="161" t="s">
        <v>967</v>
      </c>
      <c r="D233" s="160">
        <v>1539962</v>
      </c>
      <c r="E233" s="160">
        <v>0</v>
      </c>
    </row>
    <row r="234" spans="3:5">
      <c r="C234" s="161" t="s">
        <v>968</v>
      </c>
      <c r="D234" s="160">
        <v>12410285</v>
      </c>
      <c r="E234" s="160">
        <v>0</v>
      </c>
    </row>
    <row r="235" spans="3:5">
      <c r="C235" s="161" t="s">
        <v>266</v>
      </c>
      <c r="D235" s="160">
        <v>3001000</v>
      </c>
      <c r="E235" s="160">
        <v>0</v>
      </c>
    </row>
    <row r="236" spans="3:5">
      <c r="C236" s="161" t="s">
        <v>969</v>
      </c>
      <c r="D236" s="160">
        <v>1778073</v>
      </c>
      <c r="E236" s="160">
        <v>0</v>
      </c>
    </row>
    <row r="237" spans="3:5">
      <c r="C237" s="161" t="s">
        <v>970</v>
      </c>
      <c r="D237" s="160">
        <v>2540104</v>
      </c>
      <c r="E237" s="160">
        <v>0</v>
      </c>
    </row>
    <row r="238" spans="3:5">
      <c r="C238" s="161" t="s">
        <v>267</v>
      </c>
      <c r="D238" s="160">
        <v>4500000</v>
      </c>
      <c r="E238" s="160">
        <v>0</v>
      </c>
    </row>
    <row r="239" spans="3:5">
      <c r="C239" s="161" t="s">
        <v>387</v>
      </c>
      <c r="D239" s="160">
        <v>2540104</v>
      </c>
      <c r="E239" s="160">
        <v>0</v>
      </c>
    </row>
    <row r="240" spans="3:5">
      <c r="C240" s="161" t="s">
        <v>388</v>
      </c>
      <c r="D240" s="160">
        <v>2540104</v>
      </c>
      <c r="E240" s="160">
        <v>0</v>
      </c>
    </row>
    <row r="241" spans="3:5">
      <c r="C241" s="161" t="s">
        <v>971</v>
      </c>
      <c r="D241" s="160">
        <v>1087290</v>
      </c>
      <c r="E241" s="160">
        <v>0</v>
      </c>
    </row>
    <row r="242" spans="3:5">
      <c r="C242" s="161" t="s">
        <v>268</v>
      </c>
      <c r="D242" s="160">
        <v>9096288</v>
      </c>
      <c r="E242" s="160">
        <v>0</v>
      </c>
    </row>
    <row r="243" spans="3:5">
      <c r="C243" s="161" t="s">
        <v>972</v>
      </c>
      <c r="D243" s="160">
        <v>6219972</v>
      </c>
      <c r="E243" s="160">
        <v>0</v>
      </c>
    </row>
    <row r="244" spans="3:5">
      <c r="C244" s="161" t="s">
        <v>554</v>
      </c>
      <c r="D244" s="160">
        <v>1294237</v>
      </c>
      <c r="E244" s="160">
        <v>0</v>
      </c>
    </row>
    <row r="245" spans="3:5">
      <c r="C245" s="161" t="s">
        <v>973</v>
      </c>
      <c r="D245" s="160">
        <v>1697132</v>
      </c>
      <c r="E245" s="160">
        <v>0</v>
      </c>
    </row>
    <row r="246" spans="3:5">
      <c r="C246" s="161" t="s">
        <v>553</v>
      </c>
      <c r="D246" s="160">
        <v>4348252</v>
      </c>
      <c r="E246" s="160">
        <v>0</v>
      </c>
    </row>
    <row r="247" spans="3:5">
      <c r="C247" s="161" t="s">
        <v>974</v>
      </c>
      <c r="D247" s="160">
        <v>1000000</v>
      </c>
      <c r="E247" s="160">
        <v>4321302.0199999996</v>
      </c>
    </row>
    <row r="248" spans="3:5">
      <c r="C248" s="161" t="s">
        <v>389</v>
      </c>
      <c r="D248" s="160">
        <v>2209319</v>
      </c>
      <c r="E248" s="160">
        <v>0</v>
      </c>
    </row>
    <row r="249" spans="3:5">
      <c r="C249" s="161" t="s">
        <v>975</v>
      </c>
      <c r="D249" s="160">
        <v>0</v>
      </c>
      <c r="E249" s="160">
        <v>185037170.34999999</v>
      </c>
    </row>
    <row r="250" spans="3:5">
      <c r="C250" s="161" t="s">
        <v>976</v>
      </c>
      <c r="D250" s="160">
        <v>150000000</v>
      </c>
      <c r="E250" s="160">
        <v>0</v>
      </c>
    </row>
    <row r="251" spans="3:5">
      <c r="C251" s="161" t="s">
        <v>977</v>
      </c>
      <c r="D251" s="160">
        <v>56087877</v>
      </c>
      <c r="E251" s="160">
        <v>0</v>
      </c>
    </row>
    <row r="252" spans="3:5">
      <c r="C252" s="161" t="s">
        <v>978</v>
      </c>
      <c r="D252" s="160">
        <v>450068</v>
      </c>
      <c r="E252" s="160">
        <v>0</v>
      </c>
    </row>
    <row r="253" spans="3:5">
      <c r="C253" s="161" t="s">
        <v>743</v>
      </c>
      <c r="D253" s="160">
        <v>0</v>
      </c>
      <c r="E253" s="160">
        <v>0</v>
      </c>
    </row>
    <row r="254" spans="3:5">
      <c r="C254" s="161" t="s">
        <v>269</v>
      </c>
      <c r="D254" s="160">
        <v>985000000</v>
      </c>
      <c r="E254" s="160">
        <v>0</v>
      </c>
    </row>
    <row r="255" spans="3:5">
      <c r="C255" s="161" t="s">
        <v>979</v>
      </c>
      <c r="D255" s="160">
        <v>3000000</v>
      </c>
      <c r="E255" s="160">
        <v>0</v>
      </c>
    </row>
    <row r="256" spans="3:5">
      <c r="C256" s="161" t="s">
        <v>798</v>
      </c>
      <c r="D256" s="160">
        <v>18131803</v>
      </c>
      <c r="E256" s="160">
        <v>0</v>
      </c>
    </row>
    <row r="257" spans="3:5">
      <c r="C257" s="161" t="s">
        <v>980</v>
      </c>
      <c r="D257" s="160">
        <v>4114300</v>
      </c>
      <c r="E257" s="160">
        <v>2932950.96</v>
      </c>
    </row>
    <row r="258" spans="3:5">
      <c r="C258" s="161" t="s">
        <v>744</v>
      </c>
      <c r="D258" s="160">
        <v>0</v>
      </c>
      <c r="E258" s="160">
        <v>0</v>
      </c>
    </row>
    <row r="259" spans="3:5">
      <c r="C259" s="161" t="s">
        <v>981</v>
      </c>
      <c r="D259" s="160">
        <v>4500000</v>
      </c>
      <c r="E259" s="160">
        <v>0</v>
      </c>
    </row>
    <row r="260" spans="3:5">
      <c r="C260" s="161" t="s">
        <v>982</v>
      </c>
      <c r="D260" s="160">
        <v>5000000</v>
      </c>
      <c r="E260" s="160">
        <v>0</v>
      </c>
    </row>
    <row r="261" spans="3:5">
      <c r="C261" s="161" t="s">
        <v>983</v>
      </c>
      <c r="D261" s="160">
        <v>16842797</v>
      </c>
      <c r="E261" s="160">
        <v>0</v>
      </c>
    </row>
    <row r="262" spans="3:5">
      <c r="C262" s="161" t="s">
        <v>984</v>
      </c>
      <c r="D262" s="160">
        <v>20594048</v>
      </c>
      <c r="E262" s="160">
        <v>0</v>
      </c>
    </row>
    <row r="263" spans="3:5">
      <c r="C263" s="161" t="s">
        <v>270</v>
      </c>
      <c r="D263" s="160">
        <v>7500000</v>
      </c>
      <c r="E263" s="160">
        <v>0</v>
      </c>
    </row>
    <row r="264" spans="3:5">
      <c r="C264" s="161" t="s">
        <v>745</v>
      </c>
      <c r="D264" s="160">
        <v>0</v>
      </c>
      <c r="E264" s="160">
        <v>0</v>
      </c>
    </row>
    <row r="265" spans="3:5">
      <c r="C265" s="161" t="s">
        <v>271</v>
      </c>
      <c r="D265" s="160">
        <v>3000000</v>
      </c>
      <c r="E265" s="160">
        <v>0</v>
      </c>
    </row>
    <row r="266" spans="3:5">
      <c r="C266" s="161" t="s">
        <v>354</v>
      </c>
      <c r="D266" s="160">
        <v>7500000</v>
      </c>
      <c r="E266" s="160">
        <v>0</v>
      </c>
    </row>
    <row r="267" spans="3:5">
      <c r="C267" s="161" t="s">
        <v>985</v>
      </c>
      <c r="D267" s="160">
        <v>5109366</v>
      </c>
      <c r="E267" s="160">
        <v>0</v>
      </c>
    </row>
    <row r="268" spans="3:5">
      <c r="C268" s="161" t="s">
        <v>919</v>
      </c>
      <c r="D268" s="160">
        <v>3787500</v>
      </c>
      <c r="E268" s="160">
        <v>0</v>
      </c>
    </row>
    <row r="269" spans="3:5">
      <c r="C269" s="159" t="s">
        <v>242</v>
      </c>
      <c r="D269" s="160">
        <v>342406263</v>
      </c>
      <c r="E269" s="160">
        <v>0</v>
      </c>
    </row>
    <row r="270" spans="3:5">
      <c r="C270" s="161" t="s">
        <v>269</v>
      </c>
      <c r="D270" s="160">
        <v>15000000</v>
      </c>
      <c r="E270" s="160">
        <v>0</v>
      </c>
    </row>
    <row r="271" spans="3:5">
      <c r="C271" s="161" t="s">
        <v>487</v>
      </c>
      <c r="D271" s="160">
        <v>327406263</v>
      </c>
      <c r="E271" s="160">
        <v>0</v>
      </c>
    </row>
    <row r="272" spans="3:5">
      <c r="C272" s="161" t="s">
        <v>746</v>
      </c>
      <c r="D272" s="160">
        <v>0</v>
      </c>
      <c r="E272" s="160">
        <v>0</v>
      </c>
    </row>
    <row r="273" spans="3:5">
      <c r="C273" s="159" t="s">
        <v>243</v>
      </c>
      <c r="D273" s="160">
        <v>0</v>
      </c>
      <c r="E273" s="160">
        <v>0</v>
      </c>
    </row>
    <row r="274" spans="3:5">
      <c r="C274" s="161" t="s">
        <v>975</v>
      </c>
      <c r="D274" s="160">
        <v>0</v>
      </c>
      <c r="E274" s="160">
        <v>0</v>
      </c>
    </row>
    <row r="275" spans="3:5">
      <c r="C275" s="157" t="s">
        <v>272</v>
      </c>
      <c r="D275" s="158">
        <v>3238249486</v>
      </c>
      <c r="E275" s="158">
        <v>234806174.38999996</v>
      </c>
    </row>
    <row r="276" spans="3:5">
      <c r="C276" s="159" t="s">
        <v>240</v>
      </c>
      <c r="D276" s="160">
        <v>2962249486</v>
      </c>
      <c r="E276" s="160">
        <v>234806174.38999996</v>
      </c>
    </row>
    <row r="277" spans="3:5">
      <c r="C277" s="161" t="s">
        <v>593</v>
      </c>
      <c r="D277" s="160">
        <v>1214590</v>
      </c>
      <c r="E277" s="160">
        <v>0</v>
      </c>
    </row>
    <row r="278" spans="3:5">
      <c r="C278" s="161" t="s">
        <v>445</v>
      </c>
      <c r="D278" s="160">
        <v>1500000000</v>
      </c>
      <c r="E278" s="160">
        <v>126565362.28</v>
      </c>
    </row>
    <row r="279" spans="3:5">
      <c r="C279" s="161" t="s">
        <v>633</v>
      </c>
      <c r="D279" s="160">
        <v>20487441</v>
      </c>
      <c r="E279" s="160">
        <v>19668426.199999999</v>
      </c>
    </row>
    <row r="280" spans="3:5">
      <c r="C280" s="161" t="s">
        <v>341</v>
      </c>
      <c r="D280" s="160">
        <v>1100000000</v>
      </c>
      <c r="E280" s="160">
        <v>0</v>
      </c>
    </row>
    <row r="281" spans="3:5">
      <c r="C281" s="161" t="s">
        <v>986</v>
      </c>
      <c r="D281" s="160">
        <v>44763887</v>
      </c>
      <c r="E281" s="160">
        <v>45574077.479999997</v>
      </c>
    </row>
    <row r="282" spans="3:5">
      <c r="C282" s="161" t="s">
        <v>987</v>
      </c>
      <c r="D282" s="160">
        <v>0</v>
      </c>
      <c r="E282" s="160">
        <v>0</v>
      </c>
    </row>
    <row r="283" spans="3:5">
      <c r="C283" s="161" t="s">
        <v>988</v>
      </c>
      <c r="D283" s="160">
        <v>30000000</v>
      </c>
      <c r="E283" s="160">
        <v>0</v>
      </c>
    </row>
    <row r="284" spans="3:5">
      <c r="C284" s="161" t="s">
        <v>989</v>
      </c>
      <c r="D284" s="160">
        <v>0</v>
      </c>
      <c r="E284" s="160">
        <v>2837659.06</v>
      </c>
    </row>
    <row r="285" spans="3:5">
      <c r="C285" s="161" t="s">
        <v>990</v>
      </c>
      <c r="D285" s="160">
        <v>3337895</v>
      </c>
      <c r="E285" s="160">
        <v>2586995.63</v>
      </c>
    </row>
    <row r="286" spans="3:5">
      <c r="C286" s="161" t="s">
        <v>552</v>
      </c>
      <c r="D286" s="160">
        <v>52500001</v>
      </c>
      <c r="E286" s="160">
        <v>0</v>
      </c>
    </row>
    <row r="287" spans="3:5">
      <c r="C287" s="161" t="s">
        <v>991</v>
      </c>
      <c r="D287" s="160">
        <v>1200000</v>
      </c>
      <c r="E287" s="160">
        <v>0</v>
      </c>
    </row>
    <row r="288" spans="3:5">
      <c r="C288" s="161" t="s">
        <v>992</v>
      </c>
      <c r="D288" s="160">
        <v>3779637</v>
      </c>
      <c r="E288" s="160">
        <v>0</v>
      </c>
    </row>
    <row r="289" spans="3:5">
      <c r="C289" s="161" t="s">
        <v>993</v>
      </c>
      <c r="D289" s="160">
        <v>15021140</v>
      </c>
      <c r="E289" s="160">
        <v>0</v>
      </c>
    </row>
    <row r="290" spans="3:5">
      <c r="C290" s="161" t="s">
        <v>994</v>
      </c>
      <c r="D290" s="160">
        <v>22515376</v>
      </c>
      <c r="E290" s="160">
        <v>0</v>
      </c>
    </row>
    <row r="291" spans="3:5">
      <c r="C291" s="161" t="s">
        <v>995</v>
      </c>
      <c r="D291" s="160">
        <v>0</v>
      </c>
      <c r="E291" s="160">
        <v>502187.76</v>
      </c>
    </row>
    <row r="292" spans="3:5">
      <c r="C292" s="161" t="s">
        <v>704</v>
      </c>
      <c r="D292" s="160">
        <v>0</v>
      </c>
      <c r="E292" s="160">
        <v>372215.67</v>
      </c>
    </row>
    <row r="293" spans="3:5">
      <c r="C293" s="161" t="s">
        <v>705</v>
      </c>
      <c r="D293" s="160">
        <v>0</v>
      </c>
      <c r="E293" s="160">
        <v>417647.69</v>
      </c>
    </row>
    <row r="294" spans="3:5">
      <c r="C294" s="161" t="s">
        <v>996</v>
      </c>
      <c r="D294" s="160">
        <v>5568297</v>
      </c>
      <c r="E294" s="160">
        <v>0</v>
      </c>
    </row>
    <row r="295" spans="3:5">
      <c r="C295" s="161" t="s">
        <v>799</v>
      </c>
      <c r="D295" s="160">
        <v>0</v>
      </c>
      <c r="E295" s="160">
        <v>0</v>
      </c>
    </row>
    <row r="296" spans="3:5">
      <c r="C296" s="161" t="s">
        <v>997</v>
      </c>
      <c r="D296" s="160">
        <v>5054925</v>
      </c>
      <c r="E296" s="160">
        <v>0</v>
      </c>
    </row>
    <row r="297" spans="3:5">
      <c r="C297" s="161" t="s">
        <v>747</v>
      </c>
      <c r="D297" s="160">
        <v>0</v>
      </c>
      <c r="E297" s="160">
        <v>0</v>
      </c>
    </row>
    <row r="298" spans="3:5">
      <c r="C298" s="161" t="s">
        <v>998</v>
      </c>
      <c r="D298" s="160">
        <v>4228542</v>
      </c>
      <c r="E298" s="160">
        <v>0</v>
      </c>
    </row>
    <row r="299" spans="3:5">
      <c r="C299" s="161" t="s">
        <v>999</v>
      </c>
      <c r="D299" s="160">
        <v>10259585</v>
      </c>
      <c r="E299" s="160">
        <v>0</v>
      </c>
    </row>
    <row r="300" spans="3:5">
      <c r="C300" s="161" t="s">
        <v>1000</v>
      </c>
      <c r="D300" s="160">
        <v>4017656</v>
      </c>
      <c r="E300" s="160">
        <v>0</v>
      </c>
    </row>
    <row r="301" spans="3:5">
      <c r="C301" s="161" t="s">
        <v>1001</v>
      </c>
      <c r="D301" s="160">
        <v>2844650</v>
      </c>
      <c r="E301" s="160">
        <v>0</v>
      </c>
    </row>
    <row r="302" spans="3:5">
      <c r="C302" s="161" t="s">
        <v>1002</v>
      </c>
      <c r="D302" s="160">
        <v>1095012</v>
      </c>
      <c r="E302" s="160">
        <v>0</v>
      </c>
    </row>
    <row r="303" spans="3:5">
      <c r="C303" s="161" t="s">
        <v>1003</v>
      </c>
      <c r="D303" s="160">
        <v>39493497</v>
      </c>
      <c r="E303" s="160">
        <v>0</v>
      </c>
    </row>
    <row r="304" spans="3:5">
      <c r="C304" s="161" t="s">
        <v>470</v>
      </c>
      <c r="D304" s="160">
        <v>12480334</v>
      </c>
      <c r="E304" s="160">
        <v>12227177.779999999</v>
      </c>
    </row>
    <row r="305" spans="3:5">
      <c r="C305" s="161" t="s">
        <v>355</v>
      </c>
      <c r="D305" s="160">
        <v>29773058</v>
      </c>
      <c r="E305" s="160">
        <v>22000000</v>
      </c>
    </row>
    <row r="306" spans="3:5">
      <c r="C306" s="161" t="s">
        <v>273</v>
      </c>
      <c r="D306" s="160">
        <v>52613963</v>
      </c>
      <c r="E306" s="160">
        <v>2054424.84</v>
      </c>
    </row>
    <row r="307" spans="3:5">
      <c r="C307" s="159" t="s">
        <v>243</v>
      </c>
      <c r="D307" s="160">
        <v>276000000</v>
      </c>
      <c r="E307" s="160">
        <v>0</v>
      </c>
    </row>
    <row r="308" spans="3:5">
      <c r="C308" s="161" t="s">
        <v>921</v>
      </c>
      <c r="D308" s="160">
        <v>276000000</v>
      </c>
      <c r="E308" s="160">
        <v>0</v>
      </c>
    </row>
    <row r="309" spans="3:5">
      <c r="C309" s="157" t="s">
        <v>246</v>
      </c>
      <c r="D309" s="158">
        <v>3319558086</v>
      </c>
      <c r="E309" s="158">
        <v>537192307.35000002</v>
      </c>
    </row>
    <row r="310" spans="3:5">
      <c r="C310" s="159" t="s">
        <v>240</v>
      </c>
      <c r="D310" s="160">
        <v>2270614511</v>
      </c>
      <c r="E310" s="160">
        <v>537192307.35000002</v>
      </c>
    </row>
    <row r="311" spans="3:5">
      <c r="C311" s="161" t="s">
        <v>1004</v>
      </c>
      <c r="D311" s="160">
        <v>5740696</v>
      </c>
      <c r="E311" s="160">
        <v>0</v>
      </c>
    </row>
    <row r="312" spans="3:5">
      <c r="C312" s="161" t="s">
        <v>634</v>
      </c>
      <c r="D312" s="160">
        <v>2725489</v>
      </c>
      <c r="E312" s="160">
        <v>0</v>
      </c>
    </row>
    <row r="313" spans="3:5">
      <c r="C313" s="161" t="s">
        <v>1005</v>
      </c>
      <c r="D313" s="160">
        <v>25006973</v>
      </c>
      <c r="E313" s="160">
        <v>11060624.949999999</v>
      </c>
    </row>
    <row r="314" spans="3:5">
      <c r="C314" s="161" t="s">
        <v>1006</v>
      </c>
      <c r="D314" s="160">
        <v>1931173</v>
      </c>
      <c r="E314" s="160">
        <v>0</v>
      </c>
    </row>
    <row r="315" spans="3:5">
      <c r="C315" s="161" t="s">
        <v>1007</v>
      </c>
      <c r="D315" s="160">
        <v>10945349</v>
      </c>
      <c r="E315" s="160">
        <v>0</v>
      </c>
    </row>
    <row r="316" spans="3:5">
      <c r="C316" s="161" t="s">
        <v>1008</v>
      </c>
      <c r="D316" s="160">
        <v>5744000</v>
      </c>
      <c r="E316" s="160">
        <v>0</v>
      </c>
    </row>
    <row r="317" spans="3:5">
      <c r="C317" s="161" t="s">
        <v>1009</v>
      </c>
      <c r="D317" s="160">
        <v>12640275</v>
      </c>
      <c r="E317" s="160">
        <v>0</v>
      </c>
    </row>
    <row r="318" spans="3:5">
      <c r="C318" s="161" t="s">
        <v>1075</v>
      </c>
      <c r="D318" s="160">
        <v>0</v>
      </c>
      <c r="E318" s="160">
        <v>3751500</v>
      </c>
    </row>
    <row r="319" spans="3:5">
      <c r="C319" s="161" t="s">
        <v>446</v>
      </c>
      <c r="D319" s="160">
        <v>29237609</v>
      </c>
      <c r="E319" s="160">
        <v>0</v>
      </c>
    </row>
    <row r="320" spans="3:5">
      <c r="C320" s="161" t="s">
        <v>1010</v>
      </c>
      <c r="D320" s="160">
        <v>0</v>
      </c>
      <c r="E320" s="160">
        <v>537002.41</v>
      </c>
    </row>
    <row r="321" spans="3:5">
      <c r="C321" s="161" t="s">
        <v>1011</v>
      </c>
      <c r="D321" s="160">
        <v>33077394</v>
      </c>
      <c r="E321" s="160">
        <v>0</v>
      </c>
    </row>
    <row r="322" spans="3:5">
      <c r="C322" s="161" t="s">
        <v>2144</v>
      </c>
      <c r="D322" s="160">
        <v>0</v>
      </c>
      <c r="E322" s="160">
        <v>0</v>
      </c>
    </row>
    <row r="323" spans="3:5">
      <c r="C323" s="161" t="s">
        <v>1012</v>
      </c>
      <c r="D323" s="160">
        <v>21462414</v>
      </c>
      <c r="E323" s="160">
        <v>0</v>
      </c>
    </row>
    <row r="324" spans="3:5">
      <c r="C324" s="161" t="s">
        <v>724</v>
      </c>
      <c r="D324" s="160">
        <v>0</v>
      </c>
      <c r="E324" s="160">
        <v>0</v>
      </c>
    </row>
    <row r="325" spans="3:5">
      <c r="C325" s="161" t="s">
        <v>1013</v>
      </c>
      <c r="D325" s="160">
        <v>37510000</v>
      </c>
      <c r="E325" s="160">
        <v>29888531.140000001</v>
      </c>
    </row>
    <row r="326" spans="3:5">
      <c r="C326" s="161" t="s">
        <v>2090</v>
      </c>
      <c r="D326" s="160">
        <v>3700000</v>
      </c>
      <c r="E326" s="160">
        <v>0</v>
      </c>
    </row>
    <row r="327" spans="3:5">
      <c r="C327" s="161" t="s">
        <v>1014</v>
      </c>
      <c r="D327" s="160">
        <v>37500029</v>
      </c>
      <c r="E327" s="160">
        <v>29883672.190000001</v>
      </c>
    </row>
    <row r="328" spans="3:5">
      <c r="C328" s="161" t="s">
        <v>1015</v>
      </c>
      <c r="D328" s="160">
        <v>7596315</v>
      </c>
      <c r="E328" s="160">
        <v>2584156.96</v>
      </c>
    </row>
    <row r="329" spans="3:5">
      <c r="C329" s="161" t="s">
        <v>1016</v>
      </c>
      <c r="D329" s="160">
        <v>5645883</v>
      </c>
      <c r="E329" s="160">
        <v>0</v>
      </c>
    </row>
    <row r="330" spans="3:5">
      <c r="C330" s="161" t="s">
        <v>1017</v>
      </c>
      <c r="D330" s="160">
        <v>7656660</v>
      </c>
      <c r="E330" s="160">
        <v>4399886.91</v>
      </c>
    </row>
    <row r="331" spans="3:5">
      <c r="C331" s="161" t="s">
        <v>1018</v>
      </c>
      <c r="D331" s="160">
        <v>6917773</v>
      </c>
      <c r="E331" s="160">
        <v>3816060.73</v>
      </c>
    </row>
    <row r="332" spans="3:5">
      <c r="C332" s="161" t="s">
        <v>1019</v>
      </c>
      <c r="D332" s="160">
        <v>26204967</v>
      </c>
      <c r="E332" s="160">
        <v>12405900.880000001</v>
      </c>
    </row>
    <row r="333" spans="3:5">
      <c r="C333" s="161" t="s">
        <v>1020</v>
      </c>
      <c r="D333" s="160">
        <v>8273439</v>
      </c>
      <c r="E333" s="160">
        <v>0</v>
      </c>
    </row>
    <row r="334" spans="3:5">
      <c r="C334" s="161" t="s">
        <v>1021</v>
      </c>
      <c r="D334" s="160">
        <v>4516773</v>
      </c>
      <c r="E334" s="160">
        <v>0</v>
      </c>
    </row>
    <row r="335" spans="3:5">
      <c r="C335" s="161" t="s">
        <v>1022</v>
      </c>
      <c r="D335" s="160">
        <v>1088833</v>
      </c>
      <c r="E335" s="160">
        <v>0</v>
      </c>
    </row>
    <row r="336" spans="3:5">
      <c r="C336" s="161" t="s">
        <v>1023</v>
      </c>
      <c r="D336" s="160">
        <v>1088833</v>
      </c>
      <c r="E336" s="160">
        <v>0</v>
      </c>
    </row>
    <row r="337" spans="3:5">
      <c r="C337" s="161" t="s">
        <v>1024</v>
      </c>
      <c r="D337" s="160">
        <v>2506068</v>
      </c>
      <c r="E337" s="160">
        <v>0</v>
      </c>
    </row>
    <row r="338" spans="3:5">
      <c r="C338" s="161" t="s">
        <v>1025</v>
      </c>
      <c r="D338" s="160">
        <v>6902575</v>
      </c>
      <c r="E338" s="160">
        <v>6504683.3700000001</v>
      </c>
    </row>
    <row r="339" spans="3:5">
      <c r="C339" s="161" t="s">
        <v>1026</v>
      </c>
      <c r="D339" s="160">
        <v>2506068</v>
      </c>
      <c r="E339" s="160">
        <v>0</v>
      </c>
    </row>
    <row r="340" spans="3:5">
      <c r="C340" s="161" t="s">
        <v>1027</v>
      </c>
      <c r="D340" s="160">
        <v>1519414</v>
      </c>
      <c r="E340" s="160">
        <v>0</v>
      </c>
    </row>
    <row r="341" spans="3:5">
      <c r="C341" s="161" t="s">
        <v>1028</v>
      </c>
      <c r="D341" s="160">
        <v>7597070</v>
      </c>
      <c r="E341" s="160">
        <v>0</v>
      </c>
    </row>
    <row r="342" spans="3:5">
      <c r="C342" s="161" t="s">
        <v>342</v>
      </c>
      <c r="D342" s="160">
        <v>196433820</v>
      </c>
      <c r="E342" s="160">
        <v>19435201.289999999</v>
      </c>
    </row>
    <row r="343" spans="3:5">
      <c r="C343" s="161" t="s">
        <v>2091</v>
      </c>
      <c r="D343" s="160">
        <v>2884427</v>
      </c>
      <c r="E343" s="160">
        <v>0</v>
      </c>
    </row>
    <row r="344" spans="3:5">
      <c r="C344" s="161" t="s">
        <v>1029</v>
      </c>
      <c r="D344" s="160">
        <v>1310000</v>
      </c>
      <c r="E344" s="160">
        <v>0</v>
      </c>
    </row>
    <row r="345" spans="3:5">
      <c r="C345" s="161" t="s">
        <v>2145</v>
      </c>
      <c r="D345" s="160">
        <v>0</v>
      </c>
      <c r="E345" s="160">
        <v>0</v>
      </c>
    </row>
    <row r="346" spans="3:5">
      <c r="C346" s="161" t="s">
        <v>1030</v>
      </c>
      <c r="D346" s="160">
        <v>2437449</v>
      </c>
      <c r="E346" s="160">
        <v>0</v>
      </c>
    </row>
    <row r="347" spans="3:5">
      <c r="C347" s="161" t="s">
        <v>2146</v>
      </c>
      <c r="D347" s="160">
        <v>0</v>
      </c>
      <c r="E347" s="160">
        <v>0</v>
      </c>
    </row>
    <row r="348" spans="3:5">
      <c r="C348" s="161" t="s">
        <v>1031</v>
      </c>
      <c r="D348" s="160">
        <v>1596112</v>
      </c>
      <c r="E348" s="160">
        <v>0</v>
      </c>
    </row>
    <row r="349" spans="3:5">
      <c r="C349" s="161" t="s">
        <v>1032</v>
      </c>
      <c r="D349" s="160">
        <v>3754097</v>
      </c>
      <c r="E349" s="160">
        <v>0</v>
      </c>
    </row>
    <row r="350" spans="3:5">
      <c r="C350" s="161" t="s">
        <v>1033</v>
      </c>
      <c r="D350" s="160">
        <v>1595760</v>
      </c>
      <c r="E350" s="160">
        <v>0</v>
      </c>
    </row>
    <row r="351" spans="3:5">
      <c r="C351" s="161" t="s">
        <v>1034</v>
      </c>
      <c r="D351" s="160">
        <v>1117032</v>
      </c>
      <c r="E351" s="160">
        <v>0</v>
      </c>
    </row>
    <row r="352" spans="3:5">
      <c r="C352" s="161" t="s">
        <v>343</v>
      </c>
      <c r="D352" s="160">
        <v>10850043</v>
      </c>
      <c r="E352" s="160">
        <v>0</v>
      </c>
    </row>
    <row r="353" spans="3:5">
      <c r="C353" s="161" t="s">
        <v>1035</v>
      </c>
      <c r="D353" s="160">
        <v>3401093</v>
      </c>
      <c r="E353" s="160">
        <v>0</v>
      </c>
    </row>
    <row r="354" spans="3:5">
      <c r="C354" s="161" t="s">
        <v>1036</v>
      </c>
      <c r="D354" s="160">
        <v>3059076</v>
      </c>
      <c r="E354" s="160">
        <v>0</v>
      </c>
    </row>
    <row r="355" spans="3:5">
      <c r="C355" s="161" t="s">
        <v>1037</v>
      </c>
      <c r="D355" s="160">
        <v>44901865</v>
      </c>
      <c r="E355" s="160">
        <v>0</v>
      </c>
    </row>
    <row r="356" spans="3:5">
      <c r="C356" s="161" t="s">
        <v>1038</v>
      </c>
      <c r="D356" s="160">
        <v>1559024</v>
      </c>
      <c r="E356" s="160">
        <v>0</v>
      </c>
    </row>
    <row r="357" spans="3:5">
      <c r="C357" s="161" t="s">
        <v>1039</v>
      </c>
      <c r="D357" s="160">
        <v>16509137</v>
      </c>
      <c r="E357" s="160">
        <v>0</v>
      </c>
    </row>
    <row r="358" spans="3:5">
      <c r="C358" s="161" t="s">
        <v>1040</v>
      </c>
      <c r="D358" s="160">
        <v>1559024</v>
      </c>
      <c r="E358" s="160">
        <v>0</v>
      </c>
    </row>
    <row r="359" spans="3:5">
      <c r="C359" s="161" t="s">
        <v>1041</v>
      </c>
      <c r="D359" s="160">
        <v>1989693</v>
      </c>
      <c r="E359" s="160">
        <v>0</v>
      </c>
    </row>
    <row r="360" spans="3:5">
      <c r="C360" s="161" t="s">
        <v>1042</v>
      </c>
      <c r="D360" s="160">
        <v>50121296</v>
      </c>
      <c r="E360" s="160">
        <v>0</v>
      </c>
    </row>
    <row r="361" spans="3:5">
      <c r="C361" s="161" t="s">
        <v>1043</v>
      </c>
      <c r="D361" s="160">
        <v>5295987</v>
      </c>
      <c r="E361" s="160">
        <v>0</v>
      </c>
    </row>
    <row r="362" spans="3:5">
      <c r="C362" s="161" t="s">
        <v>1044</v>
      </c>
      <c r="D362" s="160">
        <v>1072941</v>
      </c>
      <c r="E362" s="160">
        <v>0</v>
      </c>
    </row>
    <row r="363" spans="3:5">
      <c r="C363" s="161" t="s">
        <v>1045</v>
      </c>
      <c r="D363" s="160">
        <v>11597000</v>
      </c>
      <c r="E363" s="160">
        <v>0</v>
      </c>
    </row>
    <row r="364" spans="3:5">
      <c r="C364" s="161" t="s">
        <v>748</v>
      </c>
      <c r="D364" s="160">
        <v>0</v>
      </c>
      <c r="E364" s="160">
        <v>0</v>
      </c>
    </row>
    <row r="365" spans="3:5">
      <c r="C365" s="161" t="s">
        <v>1046</v>
      </c>
      <c r="D365" s="160">
        <v>1514599</v>
      </c>
      <c r="E365" s="160">
        <v>0</v>
      </c>
    </row>
    <row r="366" spans="3:5">
      <c r="C366" s="161" t="s">
        <v>1047</v>
      </c>
      <c r="D366" s="160">
        <v>1514599</v>
      </c>
      <c r="E366" s="160">
        <v>0</v>
      </c>
    </row>
    <row r="367" spans="3:5">
      <c r="C367" s="161" t="s">
        <v>1048</v>
      </c>
      <c r="D367" s="160">
        <v>0</v>
      </c>
      <c r="E367" s="160">
        <v>0</v>
      </c>
    </row>
    <row r="368" spans="3:5">
      <c r="C368" s="161" t="s">
        <v>1049</v>
      </c>
      <c r="D368" s="160">
        <v>1516038</v>
      </c>
      <c r="E368" s="160">
        <v>0</v>
      </c>
    </row>
    <row r="369" spans="3:5">
      <c r="C369" s="161" t="s">
        <v>1050</v>
      </c>
      <c r="D369" s="160">
        <v>1516038</v>
      </c>
      <c r="E369" s="160">
        <v>0</v>
      </c>
    </row>
    <row r="370" spans="3:5">
      <c r="C370" s="161" t="s">
        <v>1051</v>
      </c>
      <c r="D370" s="160">
        <v>5222496</v>
      </c>
      <c r="E370" s="160">
        <v>0</v>
      </c>
    </row>
    <row r="371" spans="3:5">
      <c r="C371" s="161" t="s">
        <v>1052</v>
      </c>
      <c r="D371" s="160">
        <v>1516038</v>
      </c>
      <c r="E371" s="160">
        <v>0</v>
      </c>
    </row>
    <row r="372" spans="3:5">
      <c r="C372" s="161" t="s">
        <v>1053</v>
      </c>
      <c r="D372" s="160">
        <v>8388626</v>
      </c>
      <c r="E372" s="160">
        <v>0</v>
      </c>
    </row>
    <row r="373" spans="3:5">
      <c r="C373" s="161" t="s">
        <v>1054</v>
      </c>
      <c r="D373" s="160">
        <v>2489491</v>
      </c>
      <c r="E373" s="160">
        <v>0</v>
      </c>
    </row>
    <row r="374" spans="3:5">
      <c r="C374" s="161" t="s">
        <v>1055</v>
      </c>
      <c r="D374" s="160">
        <v>5000000</v>
      </c>
      <c r="E374" s="160">
        <v>0</v>
      </c>
    </row>
    <row r="375" spans="3:5">
      <c r="C375" s="161" t="s">
        <v>1056</v>
      </c>
      <c r="D375" s="160">
        <v>2489491</v>
      </c>
      <c r="E375" s="160">
        <v>0</v>
      </c>
    </row>
    <row r="376" spans="3:5">
      <c r="C376" s="161" t="s">
        <v>1057</v>
      </c>
      <c r="D376" s="160">
        <v>2489491</v>
      </c>
      <c r="E376" s="160">
        <v>0</v>
      </c>
    </row>
    <row r="377" spans="3:5">
      <c r="C377" s="161" t="s">
        <v>1058</v>
      </c>
      <c r="D377" s="160">
        <v>1077476</v>
      </c>
      <c r="E377" s="160">
        <v>24883.84</v>
      </c>
    </row>
    <row r="378" spans="3:5">
      <c r="C378" s="161" t="s">
        <v>1059</v>
      </c>
      <c r="D378" s="160">
        <v>28060354</v>
      </c>
      <c r="E378" s="160">
        <v>0</v>
      </c>
    </row>
    <row r="379" spans="3:5">
      <c r="C379" s="161" t="s">
        <v>1060</v>
      </c>
      <c r="D379" s="160">
        <v>1077476</v>
      </c>
      <c r="E379" s="160">
        <v>24883.84</v>
      </c>
    </row>
    <row r="380" spans="3:5">
      <c r="C380" s="161" t="s">
        <v>1061</v>
      </c>
      <c r="D380" s="160">
        <v>1508467</v>
      </c>
      <c r="E380" s="160">
        <v>2475683.7200000002</v>
      </c>
    </row>
    <row r="381" spans="3:5">
      <c r="C381" s="161" t="s">
        <v>800</v>
      </c>
      <c r="D381" s="160">
        <v>755258653</v>
      </c>
      <c r="E381" s="160">
        <v>166732470.14999998</v>
      </c>
    </row>
    <row r="382" spans="3:5">
      <c r="C382" s="161" t="s">
        <v>1062</v>
      </c>
      <c r="D382" s="160">
        <v>42431165</v>
      </c>
      <c r="E382" s="160">
        <v>0</v>
      </c>
    </row>
    <row r="383" spans="3:5">
      <c r="C383" s="161" t="s">
        <v>635</v>
      </c>
      <c r="D383" s="160">
        <v>1466207</v>
      </c>
      <c r="E383" s="160">
        <v>0</v>
      </c>
    </row>
    <row r="384" spans="3:5">
      <c r="C384" s="161" t="s">
        <v>2092</v>
      </c>
      <c r="D384" s="160">
        <v>96907025</v>
      </c>
      <c r="E384" s="160">
        <v>0</v>
      </c>
    </row>
    <row r="385" spans="3:5">
      <c r="C385" s="161" t="s">
        <v>1063</v>
      </c>
      <c r="D385" s="160">
        <v>15000031</v>
      </c>
      <c r="E385" s="160">
        <v>12000031</v>
      </c>
    </row>
    <row r="386" spans="3:5">
      <c r="C386" s="161" t="s">
        <v>1064</v>
      </c>
      <c r="D386" s="160">
        <v>75000000</v>
      </c>
      <c r="E386" s="160">
        <v>66279877.890000001</v>
      </c>
    </row>
    <row r="387" spans="3:5">
      <c r="C387" s="161" t="s">
        <v>1065</v>
      </c>
      <c r="D387" s="160">
        <v>1514599</v>
      </c>
      <c r="E387" s="160">
        <v>0</v>
      </c>
    </row>
    <row r="388" spans="3:5">
      <c r="C388" s="161" t="s">
        <v>1066</v>
      </c>
      <c r="D388" s="160">
        <v>112920651</v>
      </c>
      <c r="E388" s="160">
        <v>90420651</v>
      </c>
    </row>
    <row r="389" spans="3:5">
      <c r="C389" s="161" t="s">
        <v>1067</v>
      </c>
      <c r="D389" s="160">
        <v>10356939</v>
      </c>
      <c r="E389" s="160">
        <v>0</v>
      </c>
    </row>
    <row r="390" spans="3:5">
      <c r="C390" s="161" t="s">
        <v>1068</v>
      </c>
      <c r="D390" s="160">
        <v>38372329</v>
      </c>
      <c r="E390" s="160">
        <v>0</v>
      </c>
    </row>
    <row r="391" spans="3:5">
      <c r="C391" s="161" t="s">
        <v>1069</v>
      </c>
      <c r="D391" s="160">
        <v>46052778</v>
      </c>
      <c r="E391" s="160">
        <v>0</v>
      </c>
    </row>
    <row r="392" spans="3:5">
      <c r="C392" s="161" t="s">
        <v>1070</v>
      </c>
      <c r="D392" s="160">
        <v>12246282</v>
      </c>
      <c r="E392" s="160">
        <v>0</v>
      </c>
    </row>
    <row r="393" spans="3:5">
      <c r="C393" s="161" t="s">
        <v>2093</v>
      </c>
      <c r="D393" s="160">
        <v>35000000</v>
      </c>
      <c r="E393" s="160">
        <v>0</v>
      </c>
    </row>
    <row r="394" spans="3:5">
      <c r="C394" s="161" t="s">
        <v>1071</v>
      </c>
      <c r="D394" s="160">
        <v>59360662</v>
      </c>
      <c r="E394" s="160">
        <v>0</v>
      </c>
    </row>
    <row r="395" spans="3:5">
      <c r="C395" s="161" t="s">
        <v>1072</v>
      </c>
      <c r="D395" s="160">
        <v>125547191</v>
      </c>
      <c r="E395" s="160">
        <v>0</v>
      </c>
    </row>
    <row r="396" spans="3:5">
      <c r="C396" s="161" t="s">
        <v>1073</v>
      </c>
      <c r="D396" s="160">
        <v>97512371</v>
      </c>
      <c r="E396" s="160">
        <v>74966605.079999998</v>
      </c>
    </row>
    <row r="397" spans="3:5">
      <c r="C397" s="159" t="s">
        <v>242</v>
      </c>
      <c r="D397" s="160">
        <v>8757016</v>
      </c>
      <c r="E397" s="160">
        <v>0</v>
      </c>
    </row>
    <row r="398" spans="3:5">
      <c r="C398" s="161" t="s">
        <v>2094</v>
      </c>
      <c r="D398" s="160">
        <v>6599199</v>
      </c>
      <c r="E398" s="160">
        <v>0</v>
      </c>
    </row>
    <row r="399" spans="3:5">
      <c r="C399" s="161" t="s">
        <v>1074</v>
      </c>
      <c r="D399" s="160">
        <v>2157817</v>
      </c>
      <c r="E399" s="160">
        <v>0</v>
      </c>
    </row>
    <row r="400" spans="3:5">
      <c r="C400" s="159" t="s">
        <v>243</v>
      </c>
      <c r="D400" s="160">
        <v>550959819</v>
      </c>
      <c r="E400" s="160">
        <v>0</v>
      </c>
    </row>
    <row r="401" spans="3:5">
      <c r="C401" s="161" t="s">
        <v>636</v>
      </c>
      <c r="D401" s="160">
        <v>127829819</v>
      </c>
      <c r="E401" s="160">
        <v>0</v>
      </c>
    </row>
    <row r="402" spans="3:5">
      <c r="C402" s="161" t="s">
        <v>1075</v>
      </c>
      <c r="D402" s="160">
        <v>423130000</v>
      </c>
      <c r="E402" s="160">
        <v>0</v>
      </c>
    </row>
    <row r="403" spans="3:5">
      <c r="C403" s="159" t="s">
        <v>244</v>
      </c>
      <c r="D403" s="160">
        <v>489226740</v>
      </c>
      <c r="E403" s="160">
        <v>0</v>
      </c>
    </row>
    <row r="404" spans="3:5">
      <c r="C404" s="161" t="s">
        <v>274</v>
      </c>
      <c r="D404" s="160">
        <v>96929844</v>
      </c>
      <c r="E404" s="160">
        <v>0</v>
      </c>
    </row>
    <row r="405" spans="3:5">
      <c r="C405" s="161" t="s">
        <v>1075</v>
      </c>
      <c r="D405" s="160">
        <v>392296896</v>
      </c>
      <c r="E405" s="160">
        <v>0</v>
      </c>
    </row>
    <row r="406" spans="3:5">
      <c r="C406" s="157" t="s">
        <v>275</v>
      </c>
      <c r="D406" s="158">
        <v>1125980738</v>
      </c>
      <c r="E406" s="158">
        <v>417232464.59000003</v>
      </c>
    </row>
    <row r="407" spans="3:5">
      <c r="C407" s="159" t="s">
        <v>240</v>
      </c>
      <c r="D407" s="160">
        <v>1109087269</v>
      </c>
      <c r="E407" s="160">
        <v>417232464.59000003</v>
      </c>
    </row>
    <row r="408" spans="3:5">
      <c r="C408" s="161" t="s">
        <v>637</v>
      </c>
      <c r="D408" s="160">
        <v>5765056</v>
      </c>
      <c r="E408" s="160">
        <v>0</v>
      </c>
    </row>
    <row r="409" spans="3:5">
      <c r="C409" s="161" t="s">
        <v>1076</v>
      </c>
      <c r="D409" s="160">
        <v>15000000</v>
      </c>
      <c r="E409" s="160">
        <v>6948028.25</v>
      </c>
    </row>
    <row r="410" spans="3:5">
      <c r="C410" s="161" t="s">
        <v>1077</v>
      </c>
      <c r="D410" s="160">
        <v>4966671</v>
      </c>
      <c r="E410" s="160">
        <v>6660678.7300000004</v>
      </c>
    </row>
    <row r="411" spans="3:5">
      <c r="C411" s="161" t="s">
        <v>1078</v>
      </c>
      <c r="D411" s="160">
        <v>0</v>
      </c>
      <c r="E411" s="160">
        <v>2040943.13</v>
      </c>
    </row>
    <row r="412" spans="3:5">
      <c r="C412" s="161" t="s">
        <v>1079</v>
      </c>
      <c r="D412" s="160">
        <v>15038680</v>
      </c>
      <c r="E412" s="160">
        <v>6924367.0599999996</v>
      </c>
    </row>
    <row r="413" spans="3:5">
      <c r="C413" s="161" t="s">
        <v>1080</v>
      </c>
      <c r="D413" s="160">
        <v>0</v>
      </c>
      <c r="E413" s="160">
        <v>2179574.4500000002</v>
      </c>
    </row>
    <row r="414" spans="3:5">
      <c r="C414" s="161" t="s">
        <v>1081</v>
      </c>
      <c r="D414" s="160">
        <v>0</v>
      </c>
      <c r="E414" s="160">
        <v>1671365.71</v>
      </c>
    </row>
    <row r="415" spans="3:5">
      <c r="C415" s="161" t="s">
        <v>1082</v>
      </c>
      <c r="D415" s="160">
        <v>1077369</v>
      </c>
      <c r="E415" s="160">
        <v>0</v>
      </c>
    </row>
    <row r="416" spans="3:5">
      <c r="C416" s="161" t="s">
        <v>1083</v>
      </c>
      <c r="D416" s="160">
        <v>1539099</v>
      </c>
      <c r="E416" s="160">
        <v>0</v>
      </c>
    </row>
    <row r="417" spans="3:5">
      <c r="C417" s="161" t="s">
        <v>1084</v>
      </c>
      <c r="D417" s="160">
        <v>5417029</v>
      </c>
      <c r="E417" s="160">
        <v>0</v>
      </c>
    </row>
    <row r="418" spans="3:5">
      <c r="C418" s="161" t="s">
        <v>1085</v>
      </c>
      <c r="D418" s="160">
        <v>1494129</v>
      </c>
      <c r="E418" s="160">
        <v>0</v>
      </c>
    </row>
    <row r="419" spans="3:5">
      <c r="C419" s="161" t="s">
        <v>706</v>
      </c>
      <c r="D419" s="160">
        <v>0</v>
      </c>
      <c r="E419" s="160">
        <v>509604.06</v>
      </c>
    </row>
    <row r="420" spans="3:5">
      <c r="C420" s="161" t="s">
        <v>1086</v>
      </c>
      <c r="D420" s="160">
        <v>1063369</v>
      </c>
      <c r="E420" s="160">
        <v>0</v>
      </c>
    </row>
    <row r="421" spans="3:5">
      <c r="C421" s="161" t="s">
        <v>1087</v>
      </c>
      <c r="D421" s="160">
        <v>1632035</v>
      </c>
      <c r="E421" s="160">
        <v>0</v>
      </c>
    </row>
    <row r="422" spans="3:5">
      <c r="C422" s="161" t="s">
        <v>1088</v>
      </c>
      <c r="D422" s="160">
        <v>1750953</v>
      </c>
      <c r="E422" s="160">
        <v>0</v>
      </c>
    </row>
    <row r="423" spans="3:5">
      <c r="C423" s="161" t="s">
        <v>707</v>
      </c>
      <c r="D423" s="160">
        <v>0</v>
      </c>
      <c r="E423" s="160">
        <v>543107.55000000005</v>
      </c>
    </row>
    <row r="424" spans="3:5">
      <c r="C424" s="161" t="s">
        <v>1089</v>
      </c>
      <c r="D424" s="160">
        <v>1750953</v>
      </c>
      <c r="E424" s="160">
        <v>0</v>
      </c>
    </row>
    <row r="425" spans="3:5">
      <c r="C425" s="161" t="s">
        <v>1090</v>
      </c>
      <c r="D425" s="160">
        <v>1750953</v>
      </c>
      <c r="E425" s="160">
        <v>0</v>
      </c>
    </row>
    <row r="426" spans="3:5">
      <c r="C426" s="161" t="s">
        <v>708</v>
      </c>
      <c r="D426" s="160">
        <v>0</v>
      </c>
      <c r="E426" s="160">
        <v>2159858.9700000002</v>
      </c>
    </row>
    <row r="427" spans="3:5">
      <c r="C427" s="161" t="s">
        <v>1091</v>
      </c>
      <c r="D427" s="160">
        <v>1510897</v>
      </c>
      <c r="E427" s="160">
        <v>0</v>
      </c>
    </row>
    <row r="428" spans="3:5">
      <c r="C428" s="161" t="s">
        <v>709</v>
      </c>
      <c r="D428" s="160">
        <v>0</v>
      </c>
      <c r="E428" s="160">
        <v>3415044.81</v>
      </c>
    </row>
    <row r="429" spans="3:5">
      <c r="C429" s="161" t="s">
        <v>710</v>
      </c>
      <c r="D429" s="160">
        <v>0</v>
      </c>
      <c r="E429" s="160">
        <v>2174825.85</v>
      </c>
    </row>
    <row r="430" spans="3:5">
      <c r="C430" s="161" t="s">
        <v>1092</v>
      </c>
      <c r="D430" s="160">
        <v>0</v>
      </c>
      <c r="E430" s="160">
        <v>5579061.5700000003</v>
      </c>
    </row>
    <row r="431" spans="3:5">
      <c r="C431" s="161" t="s">
        <v>1093</v>
      </c>
      <c r="D431" s="160">
        <v>4907476</v>
      </c>
      <c r="E431" s="160">
        <v>8954414.25</v>
      </c>
    </row>
    <row r="432" spans="3:5">
      <c r="C432" s="161" t="s">
        <v>2147</v>
      </c>
      <c r="D432" s="160">
        <v>0</v>
      </c>
      <c r="E432" s="160">
        <v>0</v>
      </c>
    </row>
    <row r="433" spans="3:5">
      <c r="C433" s="161" t="s">
        <v>1094</v>
      </c>
      <c r="D433" s="160">
        <v>700000000</v>
      </c>
      <c r="E433" s="160">
        <v>96473158.959999993</v>
      </c>
    </row>
    <row r="434" spans="3:5">
      <c r="C434" s="161" t="s">
        <v>276</v>
      </c>
      <c r="D434" s="160">
        <v>155926163</v>
      </c>
      <c r="E434" s="160">
        <v>16572399.539999999</v>
      </c>
    </row>
    <row r="435" spans="3:5">
      <c r="C435" s="161" t="s">
        <v>1095</v>
      </c>
      <c r="D435" s="160">
        <v>8856691</v>
      </c>
      <c r="E435" s="160">
        <v>0</v>
      </c>
    </row>
    <row r="436" spans="3:5">
      <c r="C436" s="161" t="s">
        <v>749</v>
      </c>
      <c r="D436" s="160">
        <v>0</v>
      </c>
      <c r="E436" s="160">
        <v>0</v>
      </c>
    </row>
    <row r="437" spans="3:5">
      <c r="C437" s="161" t="s">
        <v>750</v>
      </c>
      <c r="D437" s="160">
        <v>0</v>
      </c>
      <c r="E437" s="160">
        <v>0</v>
      </c>
    </row>
    <row r="438" spans="3:5">
      <c r="C438" s="161" t="s">
        <v>638</v>
      </c>
      <c r="D438" s="160">
        <v>1075882</v>
      </c>
      <c r="E438" s="160">
        <v>0</v>
      </c>
    </row>
    <row r="439" spans="3:5">
      <c r="C439" s="161" t="s">
        <v>390</v>
      </c>
      <c r="D439" s="160">
        <v>1543101</v>
      </c>
      <c r="E439" s="160">
        <v>0</v>
      </c>
    </row>
    <row r="440" spans="3:5">
      <c r="C440" s="161" t="s">
        <v>1096</v>
      </c>
      <c r="D440" s="160">
        <v>108520676</v>
      </c>
      <c r="E440" s="160">
        <v>0</v>
      </c>
    </row>
    <row r="441" spans="3:5">
      <c r="C441" s="161" t="s">
        <v>1097</v>
      </c>
      <c r="D441" s="160">
        <v>15000020</v>
      </c>
      <c r="E441" s="160">
        <v>0</v>
      </c>
    </row>
    <row r="442" spans="3:5">
      <c r="C442" s="161" t="s">
        <v>751</v>
      </c>
      <c r="D442" s="160">
        <v>0</v>
      </c>
      <c r="E442" s="160">
        <v>0</v>
      </c>
    </row>
    <row r="443" spans="3:5">
      <c r="C443" s="161" t="s">
        <v>1098</v>
      </c>
      <c r="D443" s="160">
        <v>15000000</v>
      </c>
      <c r="E443" s="160">
        <v>0</v>
      </c>
    </row>
    <row r="444" spans="3:5">
      <c r="C444" s="161" t="s">
        <v>1099</v>
      </c>
      <c r="D444" s="160">
        <v>15000008</v>
      </c>
      <c r="E444" s="160">
        <v>0</v>
      </c>
    </row>
    <row r="445" spans="3:5">
      <c r="C445" s="161" t="s">
        <v>356</v>
      </c>
      <c r="D445" s="160">
        <v>22500059</v>
      </c>
      <c r="E445" s="160">
        <v>12393840.68</v>
      </c>
    </row>
    <row r="446" spans="3:5">
      <c r="C446" s="161" t="s">
        <v>277</v>
      </c>
      <c r="D446" s="160">
        <v>1000000</v>
      </c>
      <c r="E446" s="160">
        <v>242032191.02000001</v>
      </c>
    </row>
    <row r="447" spans="3:5">
      <c r="C447" s="159" t="s">
        <v>242</v>
      </c>
      <c r="D447" s="160">
        <v>1288795</v>
      </c>
      <c r="E447" s="160">
        <v>0</v>
      </c>
    </row>
    <row r="448" spans="3:5">
      <c r="C448" s="161" t="s">
        <v>804</v>
      </c>
      <c r="D448" s="160">
        <v>1288795</v>
      </c>
      <c r="E448" s="160">
        <v>0</v>
      </c>
    </row>
    <row r="449" spans="3:5">
      <c r="C449" s="159" t="s">
        <v>244</v>
      </c>
      <c r="D449" s="160">
        <v>15604674</v>
      </c>
      <c r="E449" s="160">
        <v>0</v>
      </c>
    </row>
    <row r="450" spans="3:5">
      <c r="C450" s="161" t="s">
        <v>805</v>
      </c>
      <c r="D450" s="160">
        <v>15604674</v>
      </c>
      <c r="E450" s="160">
        <v>0</v>
      </c>
    </row>
    <row r="451" spans="3:5">
      <c r="C451" s="157" t="s">
        <v>247</v>
      </c>
      <c r="D451" s="158">
        <v>1499067987</v>
      </c>
      <c r="E451" s="158">
        <v>366199573.29999995</v>
      </c>
    </row>
    <row r="452" spans="3:5">
      <c r="C452" s="159" t="s">
        <v>240</v>
      </c>
      <c r="D452" s="160">
        <v>1226801580</v>
      </c>
      <c r="E452" s="160">
        <v>336240345.25999999</v>
      </c>
    </row>
    <row r="453" spans="3:5">
      <c r="C453" s="161" t="s">
        <v>1100</v>
      </c>
      <c r="D453" s="160">
        <v>89766549</v>
      </c>
      <c r="E453" s="160">
        <v>0</v>
      </c>
    </row>
    <row r="454" spans="3:5">
      <c r="C454" s="161" t="s">
        <v>1101</v>
      </c>
      <c r="D454" s="160">
        <v>43243245</v>
      </c>
      <c r="E454" s="160">
        <v>0</v>
      </c>
    </row>
    <row r="455" spans="3:5">
      <c r="C455" s="161" t="s">
        <v>1102</v>
      </c>
      <c r="D455" s="160">
        <v>27085583</v>
      </c>
      <c r="E455" s="160">
        <v>0</v>
      </c>
    </row>
    <row r="456" spans="3:5">
      <c r="C456" s="161" t="s">
        <v>1103</v>
      </c>
      <c r="D456" s="160">
        <v>1341855</v>
      </c>
      <c r="E456" s="160">
        <v>0</v>
      </c>
    </row>
    <row r="457" spans="3:5">
      <c r="C457" s="161" t="s">
        <v>1104</v>
      </c>
      <c r="D457" s="160">
        <v>49432876</v>
      </c>
      <c r="E457" s="160">
        <v>0</v>
      </c>
    </row>
    <row r="458" spans="3:5">
      <c r="C458" s="161" t="s">
        <v>594</v>
      </c>
      <c r="D458" s="160">
        <v>30000000</v>
      </c>
      <c r="E458" s="160">
        <v>20181022.539999999</v>
      </c>
    </row>
    <row r="459" spans="3:5">
      <c r="C459" s="161" t="s">
        <v>1105</v>
      </c>
      <c r="D459" s="160">
        <v>78000000</v>
      </c>
      <c r="E459" s="160">
        <v>0</v>
      </c>
    </row>
    <row r="460" spans="3:5">
      <c r="C460" s="161" t="s">
        <v>1106</v>
      </c>
      <c r="D460" s="160">
        <v>39000000</v>
      </c>
      <c r="E460" s="160">
        <v>0</v>
      </c>
    </row>
    <row r="461" spans="3:5">
      <c r="C461" s="161" t="s">
        <v>711</v>
      </c>
      <c r="D461" s="160">
        <v>0</v>
      </c>
      <c r="E461" s="160">
        <v>879841.59</v>
      </c>
    </row>
    <row r="462" spans="3:5">
      <c r="C462" s="161" t="s">
        <v>1107</v>
      </c>
      <c r="D462" s="160">
        <v>36157505</v>
      </c>
      <c r="E462" s="160">
        <v>0</v>
      </c>
    </row>
    <row r="463" spans="3:5">
      <c r="C463" s="161" t="s">
        <v>1108</v>
      </c>
      <c r="D463" s="160">
        <v>102553368</v>
      </c>
      <c r="E463" s="160">
        <v>0</v>
      </c>
    </row>
    <row r="464" spans="3:5">
      <c r="C464" s="161" t="s">
        <v>381</v>
      </c>
      <c r="D464" s="160">
        <v>10932847</v>
      </c>
      <c r="E464" s="160">
        <v>4147127.83</v>
      </c>
    </row>
    <row r="465" spans="3:5">
      <c r="C465" s="161" t="s">
        <v>639</v>
      </c>
      <c r="D465" s="160">
        <v>4120981</v>
      </c>
      <c r="E465" s="160">
        <v>1338655.31</v>
      </c>
    </row>
    <row r="466" spans="3:5">
      <c r="C466" s="161" t="s">
        <v>1109</v>
      </c>
      <c r="D466" s="160">
        <v>0</v>
      </c>
      <c r="E466" s="160">
        <v>1056776.08</v>
      </c>
    </row>
    <row r="467" spans="3:5">
      <c r="C467" s="161" t="s">
        <v>752</v>
      </c>
      <c r="D467" s="160">
        <v>0</v>
      </c>
      <c r="E467" s="160">
        <v>483191.5</v>
      </c>
    </row>
    <row r="468" spans="3:5">
      <c r="C468" s="161" t="s">
        <v>1110</v>
      </c>
      <c r="D468" s="160">
        <v>5765056</v>
      </c>
      <c r="E468" s="160">
        <v>0</v>
      </c>
    </row>
    <row r="469" spans="3:5">
      <c r="C469" s="161" t="s">
        <v>382</v>
      </c>
      <c r="D469" s="160">
        <v>5081906</v>
      </c>
      <c r="E469" s="160">
        <v>0</v>
      </c>
    </row>
    <row r="470" spans="3:5">
      <c r="C470" s="161" t="s">
        <v>640</v>
      </c>
      <c r="D470" s="160">
        <v>3268867</v>
      </c>
      <c r="E470" s="160">
        <v>0</v>
      </c>
    </row>
    <row r="471" spans="3:5">
      <c r="C471" s="161" t="s">
        <v>1111</v>
      </c>
      <c r="D471" s="160">
        <v>10564353</v>
      </c>
      <c r="E471" s="160">
        <v>0</v>
      </c>
    </row>
    <row r="472" spans="3:5">
      <c r="C472" s="161" t="s">
        <v>383</v>
      </c>
      <c r="D472" s="160">
        <v>1938252</v>
      </c>
      <c r="E472" s="160">
        <v>0</v>
      </c>
    </row>
    <row r="473" spans="3:5">
      <c r="C473" s="161" t="s">
        <v>1112</v>
      </c>
      <c r="D473" s="160">
        <v>1193330</v>
      </c>
      <c r="E473" s="160">
        <v>0</v>
      </c>
    </row>
    <row r="474" spans="3:5">
      <c r="C474" s="161" t="s">
        <v>1113</v>
      </c>
      <c r="D474" s="160">
        <v>1516906</v>
      </c>
      <c r="E474" s="160">
        <v>0</v>
      </c>
    </row>
    <row r="475" spans="3:5">
      <c r="C475" s="161" t="s">
        <v>1114</v>
      </c>
      <c r="D475" s="160">
        <v>1067870</v>
      </c>
      <c r="E475" s="160">
        <v>0</v>
      </c>
    </row>
    <row r="476" spans="3:5">
      <c r="C476" s="161" t="s">
        <v>725</v>
      </c>
      <c r="D476" s="160">
        <v>0</v>
      </c>
      <c r="E476" s="160">
        <v>218595328.11000001</v>
      </c>
    </row>
    <row r="477" spans="3:5">
      <c r="C477" s="161" t="s">
        <v>1115</v>
      </c>
      <c r="D477" s="160">
        <v>3027128</v>
      </c>
      <c r="E477" s="160">
        <v>0</v>
      </c>
    </row>
    <row r="478" spans="3:5">
      <c r="C478" s="161" t="s">
        <v>1116</v>
      </c>
      <c r="D478" s="160">
        <v>2557771</v>
      </c>
      <c r="E478" s="160">
        <v>0</v>
      </c>
    </row>
    <row r="479" spans="3:5">
      <c r="C479" s="161" t="s">
        <v>1117</v>
      </c>
      <c r="D479" s="160">
        <v>92391513</v>
      </c>
      <c r="E479" s="160">
        <v>0</v>
      </c>
    </row>
    <row r="480" spans="3:5">
      <c r="C480" s="161" t="s">
        <v>1118</v>
      </c>
      <c r="D480" s="160">
        <v>1310000</v>
      </c>
      <c r="E480" s="160">
        <v>0</v>
      </c>
    </row>
    <row r="481" spans="3:5">
      <c r="C481" s="161" t="s">
        <v>1119</v>
      </c>
      <c r="D481" s="160">
        <v>19500000</v>
      </c>
      <c r="E481" s="160">
        <v>0</v>
      </c>
    </row>
    <row r="482" spans="3:5">
      <c r="C482" s="161" t="s">
        <v>1120</v>
      </c>
      <c r="D482" s="160">
        <v>23400000</v>
      </c>
      <c r="E482" s="160">
        <v>0</v>
      </c>
    </row>
    <row r="483" spans="3:5">
      <c r="C483" s="161" t="s">
        <v>1121</v>
      </c>
      <c r="D483" s="160">
        <v>23400000</v>
      </c>
      <c r="E483" s="160">
        <v>0</v>
      </c>
    </row>
    <row r="484" spans="3:5">
      <c r="C484" s="161" t="s">
        <v>1122</v>
      </c>
      <c r="D484" s="160">
        <v>15612348</v>
      </c>
      <c r="E484" s="160">
        <v>9378813.4700000007</v>
      </c>
    </row>
    <row r="485" spans="3:5">
      <c r="C485" s="161" t="s">
        <v>344</v>
      </c>
      <c r="D485" s="160">
        <v>55658568</v>
      </c>
      <c r="E485" s="160">
        <v>7675353.7699999996</v>
      </c>
    </row>
    <row r="486" spans="3:5">
      <c r="C486" s="161" t="s">
        <v>1123</v>
      </c>
      <c r="D486" s="160">
        <v>105000000</v>
      </c>
      <c r="E486" s="160">
        <v>64647861.060000002</v>
      </c>
    </row>
    <row r="487" spans="3:5">
      <c r="C487" s="161" t="s">
        <v>1124</v>
      </c>
      <c r="D487" s="160">
        <v>15856374</v>
      </c>
      <c r="E487" s="160">
        <v>7856374</v>
      </c>
    </row>
    <row r="488" spans="3:5">
      <c r="C488" s="161" t="s">
        <v>1125</v>
      </c>
      <c r="D488" s="160">
        <v>50600000</v>
      </c>
      <c r="E488" s="160">
        <v>0</v>
      </c>
    </row>
    <row r="489" spans="3:5">
      <c r="C489" s="161" t="s">
        <v>1126</v>
      </c>
      <c r="D489" s="160">
        <v>48322864</v>
      </c>
      <c r="E489" s="160">
        <v>0</v>
      </c>
    </row>
    <row r="490" spans="3:5">
      <c r="C490" s="161" t="s">
        <v>1127</v>
      </c>
      <c r="D490" s="160">
        <v>3003940</v>
      </c>
      <c r="E490" s="160">
        <v>0</v>
      </c>
    </row>
    <row r="491" spans="3:5">
      <c r="C491" s="161" t="s">
        <v>1128</v>
      </c>
      <c r="D491" s="160">
        <v>16503395</v>
      </c>
      <c r="E491" s="160">
        <v>0</v>
      </c>
    </row>
    <row r="492" spans="3:5">
      <c r="C492" s="161" t="s">
        <v>1129</v>
      </c>
      <c r="D492" s="160">
        <v>67851384</v>
      </c>
      <c r="E492" s="160">
        <v>0</v>
      </c>
    </row>
    <row r="493" spans="3:5">
      <c r="C493" s="161" t="s">
        <v>1130</v>
      </c>
      <c r="D493" s="160">
        <v>54574367</v>
      </c>
      <c r="E493" s="160">
        <v>0</v>
      </c>
    </row>
    <row r="494" spans="3:5">
      <c r="C494" s="161" t="s">
        <v>1131</v>
      </c>
      <c r="D494" s="160">
        <v>11661687</v>
      </c>
      <c r="E494" s="160">
        <v>0</v>
      </c>
    </row>
    <row r="495" spans="3:5">
      <c r="C495" s="161" t="s">
        <v>1132</v>
      </c>
      <c r="D495" s="160">
        <v>23879729</v>
      </c>
      <c r="E495" s="160">
        <v>0</v>
      </c>
    </row>
    <row r="496" spans="3:5">
      <c r="C496" s="161" t="s">
        <v>278</v>
      </c>
      <c r="D496" s="160">
        <v>50659163</v>
      </c>
      <c r="E496" s="160">
        <v>0</v>
      </c>
    </row>
    <row r="497" spans="3:5">
      <c r="C497" s="159" t="s">
        <v>242</v>
      </c>
      <c r="D497" s="160">
        <v>39715907</v>
      </c>
      <c r="E497" s="160">
        <v>29959228.039999999</v>
      </c>
    </row>
    <row r="498" spans="3:5">
      <c r="C498" s="161" t="s">
        <v>551</v>
      </c>
      <c r="D498" s="160">
        <v>19720001</v>
      </c>
      <c r="E498" s="160">
        <v>12876567.710000001</v>
      </c>
    </row>
    <row r="499" spans="3:5">
      <c r="C499" s="161" t="s">
        <v>806</v>
      </c>
      <c r="D499" s="160">
        <v>19995906</v>
      </c>
      <c r="E499" s="160">
        <v>17082660.329999998</v>
      </c>
    </row>
    <row r="500" spans="3:5">
      <c r="C500" s="159" t="s">
        <v>243</v>
      </c>
      <c r="D500" s="160">
        <v>232550500</v>
      </c>
      <c r="E500" s="160">
        <v>0</v>
      </c>
    </row>
    <row r="501" spans="3:5">
      <c r="C501" s="161" t="s">
        <v>921</v>
      </c>
      <c r="D501" s="160">
        <v>232550500</v>
      </c>
      <c r="E501" s="160">
        <v>0</v>
      </c>
    </row>
    <row r="502" spans="3:5">
      <c r="C502" s="161" t="s">
        <v>725</v>
      </c>
      <c r="D502" s="160">
        <v>0</v>
      </c>
      <c r="E502" s="160">
        <v>0</v>
      </c>
    </row>
    <row r="503" spans="3:5">
      <c r="C503" s="157" t="s">
        <v>279</v>
      </c>
      <c r="D503" s="158">
        <v>1728965020</v>
      </c>
      <c r="E503" s="158">
        <v>236273504.28000003</v>
      </c>
    </row>
    <row r="504" spans="3:5">
      <c r="C504" s="159" t="s">
        <v>240</v>
      </c>
      <c r="D504" s="160">
        <v>1728965020</v>
      </c>
      <c r="E504" s="160">
        <v>236273504.28000003</v>
      </c>
    </row>
    <row r="505" spans="3:5">
      <c r="C505" s="161" t="s">
        <v>1133</v>
      </c>
      <c r="D505" s="160">
        <v>8772492</v>
      </c>
      <c r="E505" s="160">
        <v>5910553.7300000004</v>
      </c>
    </row>
    <row r="506" spans="3:5">
      <c r="C506" s="161" t="s">
        <v>1134</v>
      </c>
      <c r="D506" s="160">
        <v>64305821</v>
      </c>
      <c r="E506" s="160">
        <v>0</v>
      </c>
    </row>
    <row r="507" spans="3:5">
      <c r="C507" s="161" t="s">
        <v>1135</v>
      </c>
      <c r="D507" s="160">
        <v>1712376</v>
      </c>
      <c r="E507" s="160">
        <v>909769.28</v>
      </c>
    </row>
    <row r="508" spans="3:5">
      <c r="C508" s="161" t="s">
        <v>1136</v>
      </c>
      <c r="D508" s="160">
        <v>8197657</v>
      </c>
      <c r="E508" s="160">
        <v>1369518.75</v>
      </c>
    </row>
    <row r="509" spans="3:5">
      <c r="C509" s="161" t="s">
        <v>1137</v>
      </c>
      <c r="D509" s="160">
        <v>137311858</v>
      </c>
      <c r="E509" s="160">
        <v>9465139.1999999993</v>
      </c>
    </row>
    <row r="510" spans="3:5">
      <c r="C510" s="161" t="s">
        <v>1138</v>
      </c>
      <c r="D510" s="160">
        <v>2940444</v>
      </c>
      <c r="E510" s="160">
        <v>0</v>
      </c>
    </row>
    <row r="511" spans="3:5">
      <c r="C511" s="161" t="s">
        <v>1139</v>
      </c>
      <c r="D511" s="160">
        <v>1148800</v>
      </c>
      <c r="E511" s="160">
        <v>0</v>
      </c>
    </row>
    <row r="512" spans="3:5">
      <c r="C512" s="161" t="s">
        <v>1140</v>
      </c>
      <c r="D512" s="160">
        <v>1148800</v>
      </c>
      <c r="E512" s="160">
        <v>0</v>
      </c>
    </row>
    <row r="513" spans="3:5">
      <c r="C513" s="161" t="s">
        <v>1141</v>
      </c>
      <c r="D513" s="160">
        <v>2154855</v>
      </c>
      <c r="E513" s="160">
        <v>0</v>
      </c>
    </row>
    <row r="514" spans="3:5">
      <c r="C514" s="161" t="s">
        <v>1142</v>
      </c>
      <c r="D514" s="160">
        <v>7492480</v>
      </c>
      <c r="E514" s="160">
        <v>3255292.4</v>
      </c>
    </row>
    <row r="515" spans="3:5">
      <c r="C515" s="161" t="s">
        <v>1143</v>
      </c>
      <c r="D515" s="160">
        <v>0</v>
      </c>
      <c r="E515" s="160">
        <v>536010.93999999994</v>
      </c>
    </row>
    <row r="516" spans="3:5">
      <c r="C516" s="161" t="s">
        <v>1144</v>
      </c>
      <c r="D516" s="160">
        <v>5524318</v>
      </c>
      <c r="E516" s="160">
        <v>0</v>
      </c>
    </row>
    <row r="517" spans="3:5">
      <c r="C517" s="161" t="s">
        <v>1145</v>
      </c>
      <c r="D517" s="160">
        <v>268235</v>
      </c>
      <c r="E517" s="160">
        <v>0</v>
      </c>
    </row>
    <row r="518" spans="3:5">
      <c r="C518" s="161" t="s">
        <v>1146</v>
      </c>
      <c r="D518" s="160">
        <v>3895164</v>
      </c>
      <c r="E518" s="160">
        <v>0</v>
      </c>
    </row>
    <row r="519" spans="3:5">
      <c r="C519" s="161" t="s">
        <v>1147</v>
      </c>
      <c r="D519" s="160">
        <v>1072941</v>
      </c>
      <c r="E519" s="160">
        <v>0</v>
      </c>
    </row>
    <row r="520" spans="3:5">
      <c r="C520" s="161" t="s">
        <v>1148</v>
      </c>
      <c r="D520" s="160">
        <v>1390181</v>
      </c>
      <c r="E520" s="160">
        <v>0</v>
      </c>
    </row>
    <row r="521" spans="3:5">
      <c r="C521" s="161" t="s">
        <v>1149</v>
      </c>
      <c r="D521" s="160">
        <v>1103829</v>
      </c>
      <c r="E521" s="160">
        <v>0</v>
      </c>
    </row>
    <row r="522" spans="3:5">
      <c r="C522" s="161" t="s">
        <v>1150</v>
      </c>
      <c r="D522" s="160">
        <v>5203875</v>
      </c>
      <c r="E522" s="160">
        <v>0</v>
      </c>
    </row>
    <row r="523" spans="3:5">
      <c r="C523" s="161" t="s">
        <v>1151</v>
      </c>
      <c r="D523" s="160">
        <v>1103829</v>
      </c>
      <c r="E523" s="160">
        <v>0</v>
      </c>
    </row>
    <row r="524" spans="3:5">
      <c r="C524" s="161" t="s">
        <v>1152</v>
      </c>
      <c r="D524" s="160">
        <v>29947984</v>
      </c>
      <c r="E524" s="160">
        <v>0</v>
      </c>
    </row>
    <row r="525" spans="3:5">
      <c r="C525" s="161" t="s">
        <v>1153</v>
      </c>
      <c r="D525" s="160">
        <v>6107332</v>
      </c>
      <c r="E525" s="160">
        <v>489908.56</v>
      </c>
    </row>
    <row r="526" spans="3:5">
      <c r="C526" s="161" t="s">
        <v>1154</v>
      </c>
      <c r="D526" s="160">
        <v>12690749</v>
      </c>
      <c r="E526" s="160">
        <v>34090.720000000001</v>
      </c>
    </row>
    <row r="527" spans="3:5">
      <c r="C527" s="161" t="s">
        <v>550</v>
      </c>
      <c r="D527" s="160">
        <v>75009959</v>
      </c>
      <c r="E527" s="160">
        <v>25499888.359999999</v>
      </c>
    </row>
    <row r="528" spans="3:5">
      <c r="C528" s="161" t="s">
        <v>1155</v>
      </c>
      <c r="D528" s="160">
        <v>1816559</v>
      </c>
      <c r="E528" s="160">
        <v>0</v>
      </c>
    </row>
    <row r="529" spans="3:5">
      <c r="C529" s="161" t="s">
        <v>1156</v>
      </c>
      <c r="D529" s="160">
        <v>105000032</v>
      </c>
      <c r="E529" s="160">
        <v>27058217.439999998</v>
      </c>
    </row>
    <row r="530" spans="3:5">
      <c r="C530" s="161" t="s">
        <v>1157</v>
      </c>
      <c r="D530" s="160">
        <v>8165286</v>
      </c>
      <c r="E530" s="160">
        <v>5971028.5099999998</v>
      </c>
    </row>
    <row r="531" spans="3:5">
      <c r="C531" s="161" t="s">
        <v>1158</v>
      </c>
      <c r="D531" s="160">
        <v>19621021</v>
      </c>
      <c r="E531" s="160">
        <v>0</v>
      </c>
    </row>
    <row r="532" spans="3:5">
      <c r="C532" s="161" t="s">
        <v>1159</v>
      </c>
      <c r="D532" s="160">
        <v>4357440</v>
      </c>
      <c r="E532" s="160">
        <v>0</v>
      </c>
    </row>
    <row r="533" spans="3:5">
      <c r="C533" s="161" t="s">
        <v>1160</v>
      </c>
      <c r="D533" s="160">
        <v>28670626</v>
      </c>
      <c r="E533" s="160">
        <v>8410012.3499999996</v>
      </c>
    </row>
    <row r="534" spans="3:5">
      <c r="C534" s="161" t="s">
        <v>1161</v>
      </c>
      <c r="D534" s="160">
        <v>43866429</v>
      </c>
      <c r="E534" s="160">
        <v>0</v>
      </c>
    </row>
    <row r="535" spans="3:5">
      <c r="C535" s="161" t="s">
        <v>753</v>
      </c>
      <c r="D535" s="160">
        <v>0</v>
      </c>
      <c r="E535" s="160">
        <v>0</v>
      </c>
    </row>
    <row r="536" spans="3:5">
      <c r="C536" s="161" t="s">
        <v>280</v>
      </c>
      <c r="D536" s="160">
        <v>90000000</v>
      </c>
      <c r="E536" s="160">
        <v>0</v>
      </c>
    </row>
    <row r="537" spans="3:5">
      <c r="C537" s="161" t="s">
        <v>754</v>
      </c>
      <c r="D537" s="160">
        <v>0</v>
      </c>
      <c r="E537" s="160">
        <v>0</v>
      </c>
    </row>
    <row r="538" spans="3:5">
      <c r="C538" s="161" t="s">
        <v>808</v>
      </c>
      <c r="D538" s="160">
        <v>0</v>
      </c>
      <c r="E538" s="160">
        <v>0</v>
      </c>
    </row>
    <row r="539" spans="3:5">
      <c r="C539" s="161" t="s">
        <v>1162</v>
      </c>
      <c r="D539" s="160">
        <v>1430268</v>
      </c>
      <c r="E539" s="160">
        <v>0</v>
      </c>
    </row>
    <row r="540" spans="3:5">
      <c r="C540" s="161" t="s">
        <v>1163</v>
      </c>
      <c r="D540" s="160">
        <v>52500000</v>
      </c>
      <c r="E540" s="160">
        <v>0</v>
      </c>
    </row>
    <row r="541" spans="3:5">
      <c r="C541" s="161" t="s">
        <v>1164</v>
      </c>
      <c r="D541" s="160">
        <v>88963550</v>
      </c>
      <c r="E541" s="160">
        <v>68164140</v>
      </c>
    </row>
    <row r="542" spans="3:5">
      <c r="C542" s="161" t="s">
        <v>489</v>
      </c>
      <c r="D542" s="160">
        <v>6069830</v>
      </c>
      <c r="E542" s="160">
        <v>0</v>
      </c>
    </row>
    <row r="543" spans="3:5">
      <c r="C543" s="161" t="s">
        <v>1165</v>
      </c>
      <c r="D543" s="160">
        <v>900000000</v>
      </c>
      <c r="E543" s="160">
        <v>79199934.040000007</v>
      </c>
    </row>
    <row r="544" spans="3:5">
      <c r="C544" s="157" t="s">
        <v>248</v>
      </c>
      <c r="D544" s="158">
        <v>347739571</v>
      </c>
      <c r="E544" s="158">
        <v>184400778.27999994</v>
      </c>
    </row>
    <row r="545" spans="3:5">
      <c r="C545" s="159" t="s">
        <v>240</v>
      </c>
      <c r="D545" s="160">
        <v>347739571</v>
      </c>
      <c r="E545" s="160">
        <v>184400778.27999994</v>
      </c>
    </row>
    <row r="546" spans="3:5">
      <c r="C546" s="161" t="s">
        <v>1166</v>
      </c>
      <c r="D546" s="160">
        <v>1605717</v>
      </c>
      <c r="E546" s="160">
        <v>0</v>
      </c>
    </row>
    <row r="547" spans="3:5">
      <c r="C547" s="161" t="s">
        <v>384</v>
      </c>
      <c r="D547" s="160">
        <v>5276700</v>
      </c>
      <c r="E547" s="160">
        <v>0</v>
      </c>
    </row>
    <row r="548" spans="3:5">
      <c r="C548" s="161" t="s">
        <v>1167</v>
      </c>
      <c r="D548" s="160">
        <v>1651551</v>
      </c>
      <c r="E548" s="160">
        <v>0</v>
      </c>
    </row>
    <row r="549" spans="3:5">
      <c r="C549" s="161" t="s">
        <v>2148</v>
      </c>
      <c r="D549" s="160">
        <v>0</v>
      </c>
      <c r="E549" s="160">
        <v>0</v>
      </c>
    </row>
    <row r="550" spans="3:5">
      <c r="C550" s="161" t="s">
        <v>1168</v>
      </c>
      <c r="D550" s="160">
        <v>0</v>
      </c>
      <c r="E550" s="160">
        <v>4111202.68</v>
      </c>
    </row>
    <row r="551" spans="3:5">
      <c r="C551" s="161" t="s">
        <v>712</v>
      </c>
      <c r="D551" s="160">
        <v>0</v>
      </c>
      <c r="E551" s="160">
        <v>996873.49</v>
      </c>
    </row>
    <row r="552" spans="3:5">
      <c r="C552" s="161" t="s">
        <v>1169</v>
      </c>
      <c r="D552" s="160">
        <v>0</v>
      </c>
      <c r="E552" s="160">
        <v>52763761.759999998</v>
      </c>
    </row>
    <row r="553" spans="3:5">
      <c r="C553" s="161" t="s">
        <v>1170</v>
      </c>
      <c r="D553" s="160">
        <v>0</v>
      </c>
      <c r="E553" s="160">
        <v>0</v>
      </c>
    </row>
    <row r="554" spans="3:5">
      <c r="C554" s="161" t="s">
        <v>713</v>
      </c>
      <c r="D554" s="160">
        <v>0</v>
      </c>
      <c r="E554" s="160">
        <v>2131800.9900000002</v>
      </c>
    </row>
    <row r="555" spans="3:5">
      <c r="C555" s="161" t="s">
        <v>434</v>
      </c>
      <c r="D555" s="160">
        <v>15000000</v>
      </c>
      <c r="E555" s="160">
        <v>12000000</v>
      </c>
    </row>
    <row r="556" spans="3:5">
      <c r="C556" s="161" t="s">
        <v>1171</v>
      </c>
      <c r="D556" s="160">
        <v>0</v>
      </c>
      <c r="E556" s="160">
        <v>4738359.7300000004</v>
      </c>
    </row>
    <row r="557" spans="3:5">
      <c r="C557" s="161" t="s">
        <v>1172</v>
      </c>
      <c r="D557" s="160">
        <v>101349917</v>
      </c>
      <c r="E557" s="160">
        <v>59370641.299999997</v>
      </c>
    </row>
    <row r="558" spans="3:5">
      <c r="C558" s="161" t="s">
        <v>1173</v>
      </c>
      <c r="D558" s="160">
        <v>2829816</v>
      </c>
      <c r="E558" s="160">
        <v>0</v>
      </c>
    </row>
    <row r="559" spans="3:5">
      <c r="C559" s="161" t="s">
        <v>1174</v>
      </c>
      <c r="D559" s="160">
        <v>23693954</v>
      </c>
      <c r="E559" s="160">
        <v>0</v>
      </c>
    </row>
    <row r="560" spans="3:5">
      <c r="C560" s="161" t="s">
        <v>1175</v>
      </c>
      <c r="D560" s="160">
        <v>1446529</v>
      </c>
      <c r="E560" s="160">
        <v>0</v>
      </c>
    </row>
    <row r="561" spans="3:5">
      <c r="C561" s="161" t="s">
        <v>1176</v>
      </c>
      <c r="D561" s="160">
        <v>4164146</v>
      </c>
      <c r="E561" s="160">
        <v>1584741.89</v>
      </c>
    </row>
    <row r="562" spans="3:5">
      <c r="C562" s="161" t="s">
        <v>1177</v>
      </c>
      <c r="D562" s="160">
        <v>4982491</v>
      </c>
      <c r="E562" s="160">
        <v>1089109.8899999999</v>
      </c>
    </row>
    <row r="563" spans="3:5">
      <c r="C563" s="161" t="s">
        <v>1178</v>
      </c>
      <c r="D563" s="160">
        <v>2829816</v>
      </c>
      <c r="E563" s="160">
        <v>0</v>
      </c>
    </row>
    <row r="564" spans="3:5">
      <c r="C564" s="161" t="s">
        <v>1179</v>
      </c>
      <c r="D564" s="160">
        <v>1780595</v>
      </c>
      <c r="E564" s="160">
        <v>0</v>
      </c>
    </row>
    <row r="565" spans="3:5">
      <c r="C565" s="161" t="s">
        <v>1180</v>
      </c>
      <c r="D565" s="160">
        <v>8766131</v>
      </c>
      <c r="E565" s="160">
        <v>1644330.85</v>
      </c>
    </row>
    <row r="566" spans="3:5">
      <c r="C566" s="161" t="s">
        <v>1181</v>
      </c>
      <c r="D566" s="160">
        <v>1512666</v>
      </c>
      <c r="E566" s="160">
        <v>0</v>
      </c>
    </row>
    <row r="567" spans="3:5">
      <c r="C567" s="161" t="s">
        <v>755</v>
      </c>
      <c r="D567" s="160">
        <v>0</v>
      </c>
      <c r="E567" s="160">
        <v>0</v>
      </c>
    </row>
    <row r="568" spans="3:5">
      <c r="C568" s="161" t="s">
        <v>1182</v>
      </c>
      <c r="D568" s="160">
        <v>4928521</v>
      </c>
      <c r="E568" s="160">
        <v>0</v>
      </c>
    </row>
    <row r="569" spans="3:5">
      <c r="C569" s="161" t="s">
        <v>756</v>
      </c>
      <c r="D569" s="160">
        <v>0</v>
      </c>
      <c r="E569" s="160">
        <v>0</v>
      </c>
    </row>
    <row r="570" spans="3:5">
      <c r="C570" s="161" t="s">
        <v>1183</v>
      </c>
      <c r="D570" s="160">
        <v>44525856</v>
      </c>
      <c r="E570" s="160">
        <v>0</v>
      </c>
    </row>
    <row r="571" spans="3:5">
      <c r="C571" s="161" t="s">
        <v>797</v>
      </c>
      <c r="D571" s="160">
        <v>1293193</v>
      </c>
      <c r="E571" s="160">
        <v>0</v>
      </c>
    </row>
    <row r="572" spans="3:5">
      <c r="C572" s="161" t="s">
        <v>1184</v>
      </c>
      <c r="D572" s="160">
        <v>22500000</v>
      </c>
      <c r="E572" s="160">
        <v>13969955.699999999</v>
      </c>
    </row>
    <row r="573" spans="3:5">
      <c r="C573" s="161" t="s">
        <v>357</v>
      </c>
      <c r="D573" s="160">
        <v>60101972</v>
      </c>
      <c r="E573" s="160">
        <v>30000000</v>
      </c>
    </row>
    <row r="574" spans="3:5">
      <c r="C574" s="161" t="s">
        <v>1185</v>
      </c>
      <c r="D574" s="160">
        <v>37500000</v>
      </c>
      <c r="E574" s="160">
        <v>0</v>
      </c>
    </row>
    <row r="575" spans="3:5">
      <c r="C575" s="157" t="s">
        <v>249</v>
      </c>
      <c r="D575" s="158">
        <v>2658987011</v>
      </c>
      <c r="E575" s="158">
        <v>522464941.81</v>
      </c>
    </row>
    <row r="576" spans="3:5">
      <c r="C576" s="159" t="s">
        <v>240</v>
      </c>
      <c r="D576" s="160">
        <v>2451534484</v>
      </c>
      <c r="E576" s="160">
        <v>371495496.00999999</v>
      </c>
    </row>
    <row r="577" spans="3:5">
      <c r="C577" s="161" t="s">
        <v>1186</v>
      </c>
      <c r="D577" s="160">
        <v>1598529</v>
      </c>
      <c r="E577" s="160">
        <v>0</v>
      </c>
    </row>
    <row r="578" spans="3:5">
      <c r="C578" s="161" t="s">
        <v>1187</v>
      </c>
      <c r="D578" s="160">
        <v>736699</v>
      </c>
      <c r="E578" s="160">
        <v>0</v>
      </c>
    </row>
    <row r="579" spans="3:5">
      <c r="C579" s="161" t="s">
        <v>1188</v>
      </c>
      <c r="D579" s="160">
        <v>1073335</v>
      </c>
      <c r="E579" s="160">
        <v>0</v>
      </c>
    </row>
    <row r="580" spans="3:5">
      <c r="C580" s="161" t="s">
        <v>1189</v>
      </c>
      <c r="D580" s="160">
        <v>278808</v>
      </c>
      <c r="E580" s="160">
        <v>0</v>
      </c>
    </row>
    <row r="581" spans="3:5">
      <c r="C581" s="161" t="s">
        <v>1190</v>
      </c>
      <c r="D581" s="160">
        <v>1645541</v>
      </c>
      <c r="E581" s="160">
        <v>0</v>
      </c>
    </row>
    <row r="582" spans="3:5">
      <c r="C582" s="161" t="s">
        <v>810</v>
      </c>
      <c r="D582" s="160">
        <v>26419072</v>
      </c>
      <c r="E582" s="160">
        <v>14864197.66</v>
      </c>
    </row>
    <row r="583" spans="3:5">
      <c r="C583" s="161" t="s">
        <v>1191</v>
      </c>
      <c r="D583" s="160">
        <v>1873679</v>
      </c>
      <c r="E583" s="160">
        <v>0</v>
      </c>
    </row>
    <row r="584" spans="3:5">
      <c r="C584" s="161" t="s">
        <v>1192</v>
      </c>
      <c r="D584" s="160">
        <v>596092630</v>
      </c>
      <c r="E584" s="160">
        <v>0</v>
      </c>
    </row>
    <row r="585" spans="3:5">
      <c r="C585" s="161" t="s">
        <v>1193</v>
      </c>
      <c r="D585" s="160">
        <v>1153011</v>
      </c>
      <c r="E585" s="160">
        <v>1409915.9</v>
      </c>
    </row>
    <row r="586" spans="3:5">
      <c r="C586" s="161" t="s">
        <v>1194</v>
      </c>
      <c r="D586" s="160">
        <v>145445</v>
      </c>
      <c r="E586" s="160">
        <v>0</v>
      </c>
    </row>
    <row r="587" spans="3:5">
      <c r="C587" s="161" t="s">
        <v>1195</v>
      </c>
      <c r="D587" s="160">
        <v>29336</v>
      </c>
      <c r="E587" s="160">
        <v>0</v>
      </c>
    </row>
    <row r="588" spans="3:5">
      <c r="C588" s="161" t="s">
        <v>1196</v>
      </c>
      <c r="D588" s="160">
        <v>77963381</v>
      </c>
      <c r="E588" s="160">
        <v>0</v>
      </c>
    </row>
    <row r="589" spans="3:5">
      <c r="C589" s="161" t="s">
        <v>811</v>
      </c>
      <c r="D589" s="160">
        <v>32077889</v>
      </c>
      <c r="E589" s="160">
        <v>0</v>
      </c>
    </row>
    <row r="590" spans="3:5">
      <c r="C590" s="161" t="s">
        <v>2095</v>
      </c>
      <c r="D590" s="160">
        <v>3488681</v>
      </c>
      <c r="E590" s="160">
        <v>0</v>
      </c>
    </row>
    <row r="591" spans="3:5">
      <c r="C591" s="161" t="s">
        <v>1197</v>
      </c>
      <c r="D591" s="160">
        <v>4096176</v>
      </c>
      <c r="E591" s="160">
        <v>0</v>
      </c>
    </row>
    <row r="592" spans="3:5">
      <c r="C592" s="161" t="s">
        <v>1198</v>
      </c>
      <c r="D592" s="160">
        <v>91053295</v>
      </c>
      <c r="E592" s="160">
        <v>43225217.490000002</v>
      </c>
    </row>
    <row r="593" spans="3:5">
      <c r="C593" s="161" t="s">
        <v>1199</v>
      </c>
      <c r="D593" s="160">
        <v>1153011</v>
      </c>
      <c r="E593" s="160">
        <v>0</v>
      </c>
    </row>
    <row r="594" spans="3:5">
      <c r="C594" s="161" t="s">
        <v>1200</v>
      </c>
      <c r="D594" s="160">
        <v>38330024</v>
      </c>
      <c r="E594" s="160">
        <v>20745812.07</v>
      </c>
    </row>
    <row r="595" spans="3:5">
      <c r="C595" s="161" t="s">
        <v>549</v>
      </c>
      <c r="D595" s="160">
        <v>24764983</v>
      </c>
      <c r="E595" s="160">
        <v>0</v>
      </c>
    </row>
    <row r="596" spans="3:5">
      <c r="C596" s="161" t="s">
        <v>1201</v>
      </c>
      <c r="D596" s="160">
        <v>38981691</v>
      </c>
      <c r="E596" s="160">
        <v>0</v>
      </c>
    </row>
    <row r="597" spans="3:5">
      <c r="C597" s="161" t="s">
        <v>1202</v>
      </c>
      <c r="D597" s="160">
        <v>1567033</v>
      </c>
      <c r="E597" s="160">
        <v>0</v>
      </c>
    </row>
    <row r="598" spans="3:5">
      <c r="C598" s="161" t="s">
        <v>1203</v>
      </c>
      <c r="D598" s="160">
        <v>27000000</v>
      </c>
      <c r="E598" s="160">
        <v>0</v>
      </c>
    </row>
    <row r="599" spans="3:5">
      <c r="C599" s="161" t="s">
        <v>1204</v>
      </c>
      <c r="D599" s="160">
        <v>1645541</v>
      </c>
      <c r="E599" s="160">
        <v>0</v>
      </c>
    </row>
    <row r="600" spans="3:5">
      <c r="C600" s="161" t="s">
        <v>1205</v>
      </c>
      <c r="D600" s="160">
        <v>36635288</v>
      </c>
      <c r="E600" s="160">
        <v>0</v>
      </c>
    </row>
    <row r="601" spans="3:5">
      <c r="C601" s="161" t="s">
        <v>641</v>
      </c>
      <c r="D601" s="160">
        <v>1214621</v>
      </c>
      <c r="E601" s="160">
        <v>0</v>
      </c>
    </row>
    <row r="602" spans="3:5">
      <c r="C602" s="161" t="s">
        <v>1206</v>
      </c>
      <c r="D602" s="160">
        <v>108432711</v>
      </c>
      <c r="E602" s="160">
        <v>0</v>
      </c>
    </row>
    <row r="603" spans="3:5">
      <c r="C603" s="161" t="s">
        <v>1207</v>
      </c>
      <c r="D603" s="160">
        <v>117351080</v>
      </c>
      <c r="E603" s="160">
        <v>0</v>
      </c>
    </row>
    <row r="604" spans="3:5">
      <c r="C604" s="161" t="s">
        <v>1208</v>
      </c>
      <c r="D604" s="160">
        <v>6799536</v>
      </c>
      <c r="E604" s="160">
        <v>9319385.7100000009</v>
      </c>
    </row>
    <row r="605" spans="3:5">
      <c r="C605" s="161" t="s">
        <v>1209</v>
      </c>
      <c r="D605" s="160">
        <v>3266605</v>
      </c>
      <c r="E605" s="160">
        <v>911041.23</v>
      </c>
    </row>
    <row r="606" spans="3:5">
      <c r="C606" s="161" t="s">
        <v>1210</v>
      </c>
      <c r="D606" s="160">
        <v>29017934</v>
      </c>
      <c r="E606" s="160">
        <v>0</v>
      </c>
    </row>
    <row r="607" spans="3:5">
      <c r="C607" s="161" t="s">
        <v>1211</v>
      </c>
      <c r="D607" s="160">
        <v>571540169</v>
      </c>
      <c r="E607" s="160">
        <v>0</v>
      </c>
    </row>
    <row r="608" spans="3:5">
      <c r="C608" s="161" t="s">
        <v>1212</v>
      </c>
      <c r="D608" s="160">
        <v>27275430</v>
      </c>
      <c r="E608" s="160">
        <v>27275091.829999998</v>
      </c>
    </row>
    <row r="609" spans="3:5">
      <c r="C609" s="161" t="s">
        <v>1213</v>
      </c>
      <c r="D609" s="160">
        <v>22527651</v>
      </c>
      <c r="E609" s="160">
        <v>0</v>
      </c>
    </row>
    <row r="610" spans="3:5">
      <c r="C610" s="161" t="s">
        <v>1214</v>
      </c>
      <c r="D610" s="160">
        <v>0</v>
      </c>
      <c r="E610" s="160">
        <v>0</v>
      </c>
    </row>
    <row r="611" spans="3:5">
      <c r="C611" s="161" t="s">
        <v>1215</v>
      </c>
      <c r="D611" s="160">
        <v>14181836</v>
      </c>
      <c r="E611" s="160">
        <v>0</v>
      </c>
    </row>
    <row r="612" spans="3:5">
      <c r="C612" s="161" t="s">
        <v>1216</v>
      </c>
      <c r="D612" s="160">
        <v>22401178</v>
      </c>
      <c r="E612" s="160">
        <v>0</v>
      </c>
    </row>
    <row r="613" spans="3:5">
      <c r="C613" s="161" t="s">
        <v>1217</v>
      </c>
      <c r="D613" s="160">
        <v>20000000</v>
      </c>
      <c r="E613" s="160">
        <v>17934445.109999999</v>
      </c>
    </row>
    <row r="614" spans="3:5">
      <c r="C614" s="161" t="s">
        <v>1218</v>
      </c>
      <c r="D614" s="160">
        <v>47149424</v>
      </c>
      <c r="E614" s="160">
        <v>8932597.5099999998</v>
      </c>
    </row>
    <row r="615" spans="3:5">
      <c r="C615" s="161" t="s">
        <v>281</v>
      </c>
      <c r="D615" s="160">
        <v>135624299</v>
      </c>
      <c r="E615" s="160">
        <v>23416694.240000002</v>
      </c>
    </row>
    <row r="616" spans="3:5">
      <c r="C616" s="161" t="s">
        <v>1219</v>
      </c>
      <c r="D616" s="160">
        <v>75094907</v>
      </c>
      <c r="E616" s="160">
        <v>59648060.240000002</v>
      </c>
    </row>
    <row r="617" spans="3:5">
      <c r="C617" s="161" t="s">
        <v>1220</v>
      </c>
      <c r="D617" s="160">
        <v>19500000</v>
      </c>
      <c r="E617" s="160">
        <v>0</v>
      </c>
    </row>
    <row r="618" spans="3:5">
      <c r="C618" s="161" t="s">
        <v>1221</v>
      </c>
      <c r="D618" s="160">
        <v>7851038</v>
      </c>
      <c r="E618" s="160">
        <v>0</v>
      </c>
    </row>
    <row r="619" spans="3:5">
      <c r="C619" s="161" t="s">
        <v>1222</v>
      </c>
      <c r="D619" s="160">
        <v>75000000</v>
      </c>
      <c r="E619" s="160">
        <v>51209624.520000003</v>
      </c>
    </row>
    <row r="620" spans="3:5">
      <c r="C620" s="161" t="s">
        <v>1223</v>
      </c>
      <c r="D620" s="160">
        <v>7210700</v>
      </c>
      <c r="E620" s="160">
        <v>0</v>
      </c>
    </row>
    <row r="621" spans="3:5">
      <c r="C621" s="161" t="s">
        <v>1224</v>
      </c>
      <c r="D621" s="160">
        <v>15000000</v>
      </c>
      <c r="E621" s="160">
        <v>0</v>
      </c>
    </row>
    <row r="622" spans="3:5">
      <c r="C622" s="161" t="s">
        <v>488</v>
      </c>
      <c r="D622" s="160">
        <v>11214818</v>
      </c>
      <c r="E622" s="160">
        <v>0</v>
      </c>
    </row>
    <row r="623" spans="3:5">
      <c r="C623" s="161" t="s">
        <v>1225</v>
      </c>
      <c r="D623" s="160">
        <v>19490000</v>
      </c>
      <c r="E623" s="160">
        <v>0</v>
      </c>
    </row>
    <row r="624" spans="3:5">
      <c r="C624" s="161" t="s">
        <v>1226</v>
      </c>
      <c r="D624" s="160">
        <v>20048421</v>
      </c>
      <c r="E624" s="160">
        <v>64062759.75</v>
      </c>
    </row>
    <row r="625" spans="3:5">
      <c r="C625" s="161" t="s">
        <v>1227</v>
      </c>
      <c r="D625" s="160">
        <v>16776034</v>
      </c>
      <c r="E625" s="160">
        <v>0</v>
      </c>
    </row>
    <row r="626" spans="3:5">
      <c r="C626" s="161" t="s">
        <v>1228</v>
      </c>
      <c r="D626" s="160">
        <v>8763014</v>
      </c>
      <c r="E626" s="160">
        <v>0</v>
      </c>
    </row>
    <row r="627" spans="3:5">
      <c r="C627" s="161" t="s">
        <v>1229</v>
      </c>
      <c r="D627" s="160">
        <v>39000000</v>
      </c>
      <c r="E627" s="160">
        <v>28540652.75</v>
      </c>
    </row>
    <row r="628" spans="3:5">
      <c r="C628" s="159" t="s">
        <v>242</v>
      </c>
      <c r="D628" s="160">
        <v>53126209</v>
      </c>
      <c r="E628" s="160">
        <v>150969445.79999998</v>
      </c>
    </row>
    <row r="629" spans="3:5">
      <c r="C629" s="161" t="s">
        <v>548</v>
      </c>
      <c r="D629" s="160">
        <v>35064886</v>
      </c>
      <c r="E629" s="160">
        <v>3695996.16</v>
      </c>
    </row>
    <row r="630" spans="3:5">
      <c r="C630" s="161" t="s">
        <v>642</v>
      </c>
      <c r="D630" s="160">
        <v>3277787</v>
      </c>
      <c r="E630" s="160">
        <v>0</v>
      </c>
    </row>
    <row r="631" spans="3:5">
      <c r="C631" s="161" t="s">
        <v>643</v>
      </c>
      <c r="D631" s="160">
        <v>3414420</v>
      </c>
      <c r="E631" s="160">
        <v>1198243.48</v>
      </c>
    </row>
    <row r="632" spans="3:5">
      <c r="C632" s="161" t="s">
        <v>644</v>
      </c>
      <c r="D632" s="160">
        <v>11369116</v>
      </c>
      <c r="E632" s="160">
        <v>3875043.2</v>
      </c>
    </row>
    <row r="633" spans="3:5">
      <c r="C633" s="161" t="s">
        <v>757</v>
      </c>
      <c r="D633" s="160">
        <v>0</v>
      </c>
      <c r="E633" s="160">
        <v>142200162.95999998</v>
      </c>
    </row>
    <row r="634" spans="3:5">
      <c r="C634" s="161" t="s">
        <v>2096</v>
      </c>
      <c r="D634" s="160">
        <v>0</v>
      </c>
      <c r="E634" s="160">
        <v>0</v>
      </c>
    </row>
    <row r="635" spans="3:5">
      <c r="C635" s="159" t="s">
        <v>243</v>
      </c>
      <c r="D635" s="160">
        <v>154326318</v>
      </c>
      <c r="E635" s="160">
        <v>0</v>
      </c>
    </row>
    <row r="636" spans="3:5">
      <c r="C636" s="161" t="s">
        <v>645</v>
      </c>
      <c r="D636" s="160">
        <v>154326318</v>
      </c>
      <c r="E636" s="160">
        <v>0</v>
      </c>
    </row>
    <row r="637" spans="3:5">
      <c r="C637" s="157" t="s">
        <v>282</v>
      </c>
      <c r="D637" s="158">
        <v>503279228</v>
      </c>
      <c r="E637" s="158">
        <v>162018835.60000002</v>
      </c>
    </row>
    <row r="638" spans="3:5">
      <c r="C638" s="159" t="s">
        <v>240</v>
      </c>
      <c r="D638" s="160">
        <v>246028728</v>
      </c>
      <c r="E638" s="160">
        <v>123504897.90000001</v>
      </c>
    </row>
    <row r="639" spans="3:5">
      <c r="C639" s="161" t="s">
        <v>595</v>
      </c>
      <c r="D639" s="160">
        <v>37092875</v>
      </c>
      <c r="E639" s="160">
        <v>16456527.189999999</v>
      </c>
    </row>
    <row r="640" spans="3:5">
      <c r="C640" s="161" t="s">
        <v>283</v>
      </c>
      <c r="D640" s="160">
        <v>6006277</v>
      </c>
      <c r="E640" s="160">
        <v>0</v>
      </c>
    </row>
    <row r="641" spans="3:5">
      <c r="C641" s="161" t="s">
        <v>1230</v>
      </c>
      <c r="D641" s="160">
        <v>6867626</v>
      </c>
      <c r="E641" s="160">
        <v>0</v>
      </c>
    </row>
    <row r="642" spans="3:5">
      <c r="C642" s="161" t="s">
        <v>385</v>
      </c>
      <c r="D642" s="160">
        <v>3744980</v>
      </c>
      <c r="E642" s="160">
        <v>1766964.03</v>
      </c>
    </row>
    <row r="643" spans="3:5">
      <c r="C643" s="161" t="s">
        <v>1231</v>
      </c>
      <c r="D643" s="160">
        <v>5720142</v>
      </c>
      <c r="E643" s="160">
        <v>2420401.1</v>
      </c>
    </row>
    <row r="644" spans="3:5">
      <c r="C644" s="161" t="s">
        <v>1232</v>
      </c>
      <c r="D644" s="160">
        <v>2435609</v>
      </c>
      <c r="E644" s="160">
        <v>0</v>
      </c>
    </row>
    <row r="645" spans="3:5">
      <c r="C645" s="161" t="s">
        <v>1233</v>
      </c>
      <c r="D645" s="160">
        <v>1094942</v>
      </c>
      <c r="E645" s="160">
        <v>0</v>
      </c>
    </row>
    <row r="646" spans="3:5">
      <c r="C646" s="161" t="s">
        <v>1234</v>
      </c>
      <c r="D646" s="160">
        <v>2728480</v>
      </c>
      <c r="E646" s="160">
        <v>0</v>
      </c>
    </row>
    <row r="647" spans="3:5">
      <c r="C647" s="161" t="s">
        <v>1235</v>
      </c>
      <c r="D647" s="160">
        <v>4014618</v>
      </c>
      <c r="E647" s="160">
        <v>780483.23</v>
      </c>
    </row>
    <row r="648" spans="3:5">
      <c r="C648" s="161" t="s">
        <v>1236</v>
      </c>
      <c r="D648" s="160">
        <v>6802266</v>
      </c>
      <c r="E648" s="160">
        <v>2035612.1</v>
      </c>
    </row>
    <row r="649" spans="3:5">
      <c r="C649" s="161" t="s">
        <v>1237</v>
      </c>
      <c r="D649" s="160">
        <v>6465909</v>
      </c>
      <c r="E649" s="160">
        <v>846636.08</v>
      </c>
    </row>
    <row r="650" spans="3:5">
      <c r="C650" s="161" t="s">
        <v>1238</v>
      </c>
      <c r="D650" s="160">
        <v>2489978</v>
      </c>
      <c r="E650" s="160">
        <v>0</v>
      </c>
    </row>
    <row r="651" spans="3:5">
      <c r="C651" s="161" t="s">
        <v>1239</v>
      </c>
      <c r="D651" s="160">
        <v>5336258</v>
      </c>
      <c r="E651" s="160">
        <v>2722545.86</v>
      </c>
    </row>
    <row r="652" spans="3:5">
      <c r="C652" s="161" t="s">
        <v>1240</v>
      </c>
      <c r="D652" s="160">
        <v>2131423</v>
      </c>
      <c r="E652" s="160">
        <v>0</v>
      </c>
    </row>
    <row r="653" spans="3:5">
      <c r="C653" s="161" t="s">
        <v>447</v>
      </c>
      <c r="D653" s="160">
        <v>7846034</v>
      </c>
      <c r="E653" s="160">
        <v>4922695.58</v>
      </c>
    </row>
    <row r="654" spans="3:5">
      <c r="C654" s="161" t="s">
        <v>1241</v>
      </c>
      <c r="D654" s="160">
        <v>2131423</v>
      </c>
      <c r="E654" s="160">
        <v>0</v>
      </c>
    </row>
    <row r="655" spans="3:5">
      <c r="C655" s="161" t="s">
        <v>1242</v>
      </c>
      <c r="D655" s="160">
        <v>2131423</v>
      </c>
      <c r="E655" s="160">
        <v>0</v>
      </c>
    </row>
    <row r="656" spans="3:5">
      <c r="C656" s="161" t="s">
        <v>1243</v>
      </c>
      <c r="D656" s="160">
        <v>4853794</v>
      </c>
      <c r="E656" s="160">
        <v>0</v>
      </c>
    </row>
    <row r="657" spans="3:5">
      <c r="C657" s="161" t="s">
        <v>1244</v>
      </c>
      <c r="D657" s="160">
        <v>7970896</v>
      </c>
      <c r="E657" s="160">
        <v>0</v>
      </c>
    </row>
    <row r="658" spans="3:5">
      <c r="C658" s="161" t="s">
        <v>758</v>
      </c>
      <c r="D658" s="160">
        <v>0</v>
      </c>
      <c r="E658" s="160">
        <v>0</v>
      </c>
    </row>
    <row r="659" spans="3:5">
      <c r="C659" s="161" t="s">
        <v>358</v>
      </c>
      <c r="D659" s="160">
        <v>112501775</v>
      </c>
      <c r="E659" s="160">
        <v>89999348.620000005</v>
      </c>
    </row>
    <row r="660" spans="3:5">
      <c r="C660" s="161" t="s">
        <v>1245</v>
      </c>
      <c r="D660" s="160">
        <v>7500000</v>
      </c>
      <c r="E660" s="160">
        <v>1553684.11</v>
      </c>
    </row>
    <row r="661" spans="3:5">
      <c r="C661" s="161" t="s">
        <v>1246</v>
      </c>
      <c r="D661" s="160">
        <v>8162000</v>
      </c>
      <c r="E661" s="160">
        <v>0</v>
      </c>
    </row>
    <row r="662" spans="3:5">
      <c r="C662" s="159" t="s">
        <v>242</v>
      </c>
      <c r="D662" s="160">
        <v>210520000</v>
      </c>
      <c r="E662" s="160">
        <v>0</v>
      </c>
    </row>
    <row r="663" spans="3:5">
      <c r="C663" s="161" t="s">
        <v>759</v>
      </c>
      <c r="D663" s="160">
        <v>0</v>
      </c>
      <c r="E663" s="160">
        <v>0</v>
      </c>
    </row>
    <row r="664" spans="3:5">
      <c r="C664" s="161" t="s">
        <v>493</v>
      </c>
      <c r="D664" s="160">
        <v>210520000</v>
      </c>
      <c r="E664" s="160">
        <v>0</v>
      </c>
    </row>
    <row r="665" spans="3:5">
      <c r="C665" s="159" t="s">
        <v>243</v>
      </c>
      <c r="D665" s="160">
        <v>46730500</v>
      </c>
      <c r="E665" s="160">
        <v>38513937.700000003</v>
      </c>
    </row>
    <row r="666" spans="3:5">
      <c r="C666" s="161" t="s">
        <v>921</v>
      </c>
      <c r="D666" s="160">
        <v>46730500</v>
      </c>
      <c r="E666" s="160">
        <v>38513937.700000003</v>
      </c>
    </row>
    <row r="667" spans="3:5">
      <c r="C667" s="157" t="s">
        <v>250</v>
      </c>
      <c r="D667" s="158">
        <v>1902986790</v>
      </c>
      <c r="E667" s="158">
        <v>691507758.69999993</v>
      </c>
    </row>
    <row r="668" spans="3:5">
      <c r="C668" s="159" t="s">
        <v>240</v>
      </c>
      <c r="D668" s="160">
        <v>1748848673</v>
      </c>
      <c r="E668" s="160">
        <v>667345387.03999996</v>
      </c>
    </row>
    <row r="669" spans="3:5">
      <c r="C669" s="161" t="s">
        <v>1247</v>
      </c>
      <c r="D669" s="160">
        <v>0</v>
      </c>
      <c r="E669" s="160">
        <v>4432774.3</v>
      </c>
    </row>
    <row r="670" spans="3:5">
      <c r="C670" s="161" t="s">
        <v>1248</v>
      </c>
      <c r="D670" s="160">
        <v>1198141</v>
      </c>
      <c r="E670" s="160">
        <v>0</v>
      </c>
    </row>
    <row r="671" spans="3:5">
      <c r="C671" s="161" t="s">
        <v>1249</v>
      </c>
      <c r="D671" s="160">
        <v>1665504</v>
      </c>
      <c r="E671" s="160">
        <v>0</v>
      </c>
    </row>
    <row r="672" spans="3:5">
      <c r="C672" s="161" t="s">
        <v>1250</v>
      </c>
      <c r="D672" s="160">
        <v>0</v>
      </c>
      <c r="E672" s="160">
        <v>0</v>
      </c>
    </row>
    <row r="673" spans="3:5">
      <c r="C673" s="161" t="s">
        <v>1251</v>
      </c>
      <c r="D673" s="160">
        <v>0</v>
      </c>
      <c r="E673" s="160">
        <v>0</v>
      </c>
    </row>
    <row r="674" spans="3:5">
      <c r="C674" s="161" t="s">
        <v>1252</v>
      </c>
      <c r="D674" s="160">
        <v>1544123</v>
      </c>
      <c r="E674" s="160">
        <v>0</v>
      </c>
    </row>
    <row r="675" spans="3:5">
      <c r="C675" s="161" t="s">
        <v>1253</v>
      </c>
      <c r="D675" s="160">
        <v>1610100</v>
      </c>
      <c r="E675" s="160">
        <v>0</v>
      </c>
    </row>
    <row r="676" spans="3:5">
      <c r="C676" s="161" t="s">
        <v>1254</v>
      </c>
      <c r="D676" s="160">
        <v>27415214</v>
      </c>
      <c r="E676" s="160">
        <v>0</v>
      </c>
    </row>
    <row r="677" spans="3:5">
      <c r="C677" s="161" t="s">
        <v>1255</v>
      </c>
      <c r="D677" s="160">
        <v>1357119</v>
      </c>
      <c r="E677" s="160">
        <v>0</v>
      </c>
    </row>
    <row r="678" spans="3:5">
      <c r="C678" s="161" t="s">
        <v>1256</v>
      </c>
      <c r="D678" s="160">
        <v>857855</v>
      </c>
      <c r="E678" s="160">
        <v>0</v>
      </c>
    </row>
    <row r="679" spans="3:5">
      <c r="C679" s="161" t="s">
        <v>1257</v>
      </c>
      <c r="D679" s="160">
        <v>1418116</v>
      </c>
      <c r="E679" s="160">
        <v>0</v>
      </c>
    </row>
    <row r="680" spans="3:5">
      <c r="C680" s="161" t="s">
        <v>1258</v>
      </c>
      <c r="D680" s="160">
        <v>678615</v>
      </c>
      <c r="E680" s="160">
        <v>0</v>
      </c>
    </row>
    <row r="681" spans="3:5">
      <c r="C681" s="161" t="s">
        <v>1259</v>
      </c>
      <c r="D681" s="160">
        <v>4658128</v>
      </c>
      <c r="E681" s="160">
        <v>0</v>
      </c>
    </row>
    <row r="682" spans="3:5">
      <c r="C682" s="161" t="s">
        <v>2185</v>
      </c>
      <c r="D682" s="160">
        <v>0</v>
      </c>
      <c r="E682" s="160">
        <v>0</v>
      </c>
    </row>
    <row r="683" spans="3:5">
      <c r="C683" s="161" t="s">
        <v>1260</v>
      </c>
      <c r="D683" s="160">
        <v>6588908</v>
      </c>
      <c r="E683" s="160">
        <v>34185745.909999996</v>
      </c>
    </row>
    <row r="684" spans="3:5">
      <c r="C684" s="161" t="s">
        <v>2097</v>
      </c>
      <c r="D684" s="160">
        <v>1342713</v>
      </c>
      <c r="E684" s="160">
        <v>0</v>
      </c>
    </row>
    <row r="685" spans="3:5">
      <c r="C685" s="161" t="s">
        <v>1261</v>
      </c>
      <c r="D685" s="160">
        <v>22570732</v>
      </c>
      <c r="E685" s="160">
        <v>0</v>
      </c>
    </row>
    <row r="686" spans="3:5">
      <c r="C686" s="161" t="s">
        <v>1262</v>
      </c>
      <c r="D686" s="160">
        <v>21666254</v>
      </c>
      <c r="E686" s="160">
        <v>30333775.059999995</v>
      </c>
    </row>
    <row r="687" spans="3:5">
      <c r="C687" s="161" t="s">
        <v>1263</v>
      </c>
      <c r="D687" s="160">
        <v>1518414</v>
      </c>
      <c r="E687" s="160">
        <v>0</v>
      </c>
    </row>
    <row r="688" spans="3:5">
      <c r="C688" s="161" t="s">
        <v>1264</v>
      </c>
      <c r="D688" s="160">
        <v>1000000</v>
      </c>
      <c r="E688" s="160">
        <v>0</v>
      </c>
    </row>
    <row r="689" spans="3:5">
      <c r="C689" s="161" t="s">
        <v>1265</v>
      </c>
      <c r="D689" s="160">
        <v>1516439</v>
      </c>
      <c r="E689" s="160">
        <v>0</v>
      </c>
    </row>
    <row r="690" spans="3:5">
      <c r="C690" s="161" t="s">
        <v>646</v>
      </c>
      <c r="D690" s="160">
        <v>56615845</v>
      </c>
      <c r="E690" s="160">
        <v>0</v>
      </c>
    </row>
    <row r="691" spans="3:5">
      <c r="C691" s="161" t="s">
        <v>1266</v>
      </c>
      <c r="D691" s="160">
        <v>1342713</v>
      </c>
      <c r="E691" s="160">
        <v>0</v>
      </c>
    </row>
    <row r="692" spans="3:5">
      <c r="C692" s="161" t="s">
        <v>1267</v>
      </c>
      <c r="D692" s="160">
        <v>1769549</v>
      </c>
      <c r="E692" s="160">
        <v>1011185.59</v>
      </c>
    </row>
    <row r="693" spans="3:5">
      <c r="C693" s="161" t="s">
        <v>1268</v>
      </c>
      <c r="D693" s="160">
        <v>1073078</v>
      </c>
      <c r="E693" s="160">
        <v>0</v>
      </c>
    </row>
    <row r="694" spans="3:5">
      <c r="C694" s="161" t="s">
        <v>1269</v>
      </c>
      <c r="D694" s="160">
        <v>1794317</v>
      </c>
      <c r="E694" s="160">
        <v>0</v>
      </c>
    </row>
    <row r="695" spans="3:5">
      <c r="C695" s="161" t="s">
        <v>1270</v>
      </c>
      <c r="D695" s="160">
        <v>886055</v>
      </c>
      <c r="E695" s="160">
        <v>359561.77</v>
      </c>
    </row>
    <row r="696" spans="3:5">
      <c r="C696" s="161" t="s">
        <v>1271</v>
      </c>
      <c r="D696" s="160">
        <v>1073078</v>
      </c>
      <c r="E696" s="160">
        <v>0</v>
      </c>
    </row>
    <row r="697" spans="3:5">
      <c r="C697" s="161" t="s">
        <v>1272</v>
      </c>
      <c r="D697" s="160">
        <v>1514393</v>
      </c>
      <c r="E697" s="160">
        <v>0</v>
      </c>
    </row>
    <row r="698" spans="3:5">
      <c r="C698" s="161" t="s">
        <v>1273</v>
      </c>
      <c r="D698" s="160">
        <v>21819316</v>
      </c>
      <c r="E698" s="160">
        <v>6638674.3200000003</v>
      </c>
    </row>
    <row r="699" spans="3:5">
      <c r="C699" s="161" t="s">
        <v>1274</v>
      </c>
      <c r="D699" s="160">
        <v>1104864</v>
      </c>
      <c r="E699" s="160">
        <v>0</v>
      </c>
    </row>
    <row r="700" spans="3:5">
      <c r="C700" s="161" t="s">
        <v>1275</v>
      </c>
      <c r="D700" s="160">
        <v>1104864</v>
      </c>
      <c r="E700" s="160">
        <v>0</v>
      </c>
    </row>
    <row r="701" spans="3:5">
      <c r="C701" s="161" t="s">
        <v>1276</v>
      </c>
      <c r="D701" s="160">
        <v>1513231</v>
      </c>
      <c r="E701" s="160">
        <v>0</v>
      </c>
    </row>
    <row r="702" spans="3:5">
      <c r="C702" s="161" t="s">
        <v>1277</v>
      </c>
      <c r="D702" s="160">
        <v>2427558</v>
      </c>
      <c r="E702" s="160">
        <v>0</v>
      </c>
    </row>
    <row r="703" spans="3:5">
      <c r="C703" s="161" t="s">
        <v>1278</v>
      </c>
      <c r="D703" s="160">
        <v>1816559</v>
      </c>
      <c r="E703" s="160">
        <v>0</v>
      </c>
    </row>
    <row r="704" spans="3:5">
      <c r="C704" s="161" t="s">
        <v>1279</v>
      </c>
      <c r="D704" s="160">
        <v>0</v>
      </c>
      <c r="E704" s="160">
        <v>476386.1</v>
      </c>
    </row>
    <row r="705" spans="3:5">
      <c r="C705" s="161" t="s">
        <v>1280</v>
      </c>
      <c r="D705" s="160">
        <v>95358654</v>
      </c>
      <c r="E705" s="160">
        <v>87358654</v>
      </c>
    </row>
    <row r="706" spans="3:5">
      <c r="C706" s="161" t="s">
        <v>1281</v>
      </c>
      <c r="D706" s="160">
        <v>1072941</v>
      </c>
      <c r="E706" s="160">
        <v>0</v>
      </c>
    </row>
    <row r="707" spans="3:5">
      <c r="C707" s="161" t="s">
        <v>647</v>
      </c>
      <c r="D707" s="160">
        <v>68640266</v>
      </c>
      <c r="E707" s="160">
        <v>0</v>
      </c>
    </row>
    <row r="708" spans="3:5">
      <c r="C708" s="161" t="s">
        <v>1282</v>
      </c>
      <c r="D708" s="160">
        <v>3099995</v>
      </c>
      <c r="E708" s="160">
        <v>5734315.0899999999</v>
      </c>
    </row>
    <row r="709" spans="3:5">
      <c r="C709" s="161" t="s">
        <v>1283</v>
      </c>
      <c r="D709" s="160">
        <v>7800000</v>
      </c>
      <c r="E709" s="160">
        <v>0</v>
      </c>
    </row>
    <row r="710" spans="3:5">
      <c r="C710" s="161" t="s">
        <v>1284</v>
      </c>
      <c r="D710" s="160">
        <v>0</v>
      </c>
      <c r="E710" s="160">
        <v>1879912.31</v>
      </c>
    </row>
    <row r="711" spans="3:5">
      <c r="C711" s="161" t="s">
        <v>2149</v>
      </c>
      <c r="D711" s="160">
        <v>0</v>
      </c>
      <c r="E711" s="160">
        <v>0</v>
      </c>
    </row>
    <row r="712" spans="3:5">
      <c r="C712" s="161" t="s">
        <v>1285</v>
      </c>
      <c r="D712" s="160">
        <v>7668693</v>
      </c>
      <c r="E712" s="160">
        <v>0</v>
      </c>
    </row>
    <row r="713" spans="3:5">
      <c r="C713" s="161" t="s">
        <v>2150</v>
      </c>
      <c r="D713" s="160">
        <v>0</v>
      </c>
      <c r="E713" s="160">
        <v>0</v>
      </c>
    </row>
    <row r="714" spans="3:5">
      <c r="C714" s="161" t="s">
        <v>1286</v>
      </c>
      <c r="D714" s="160">
        <v>22544962</v>
      </c>
      <c r="E714" s="160">
        <v>0</v>
      </c>
    </row>
    <row r="715" spans="3:5">
      <c r="C715" s="161" t="s">
        <v>1287</v>
      </c>
      <c r="D715" s="160">
        <v>3900000</v>
      </c>
      <c r="E715" s="160">
        <v>0</v>
      </c>
    </row>
    <row r="716" spans="3:5">
      <c r="C716" s="161" t="s">
        <v>812</v>
      </c>
      <c r="D716" s="160">
        <v>0</v>
      </c>
      <c r="E716" s="160">
        <v>0</v>
      </c>
    </row>
    <row r="717" spans="3:5">
      <c r="C717" s="161" t="s">
        <v>1288</v>
      </c>
      <c r="D717" s="160">
        <v>4777562</v>
      </c>
      <c r="E717" s="160">
        <v>0</v>
      </c>
    </row>
    <row r="718" spans="3:5">
      <c r="C718" s="161" t="s">
        <v>471</v>
      </c>
      <c r="D718" s="160">
        <v>6428097</v>
      </c>
      <c r="E718" s="160">
        <v>2854224</v>
      </c>
    </row>
    <row r="719" spans="3:5">
      <c r="C719" s="161" t="s">
        <v>1289</v>
      </c>
      <c r="D719" s="160">
        <v>0</v>
      </c>
      <c r="E719" s="160">
        <v>0</v>
      </c>
    </row>
    <row r="720" spans="3:5">
      <c r="C720" s="161" t="s">
        <v>1290</v>
      </c>
      <c r="D720" s="160">
        <v>102389214</v>
      </c>
      <c r="E720" s="160">
        <v>0</v>
      </c>
    </row>
    <row r="721" spans="3:5">
      <c r="C721" s="161" t="s">
        <v>1291</v>
      </c>
      <c r="D721" s="160">
        <v>0</v>
      </c>
      <c r="E721" s="160">
        <v>19477274.59</v>
      </c>
    </row>
    <row r="722" spans="3:5">
      <c r="C722" s="161" t="s">
        <v>1292</v>
      </c>
      <c r="D722" s="160">
        <v>450005234</v>
      </c>
      <c r="E722" s="160">
        <v>276698712.56</v>
      </c>
    </row>
    <row r="723" spans="3:5">
      <c r="C723" s="161" t="s">
        <v>1293</v>
      </c>
      <c r="D723" s="160">
        <v>79068472</v>
      </c>
      <c r="E723" s="160">
        <v>25357620.68</v>
      </c>
    </row>
    <row r="724" spans="3:5">
      <c r="C724" s="161" t="s">
        <v>1294</v>
      </c>
      <c r="D724" s="160">
        <v>18692037</v>
      </c>
      <c r="E724" s="160">
        <v>0</v>
      </c>
    </row>
    <row r="725" spans="3:5">
      <c r="C725" s="161" t="s">
        <v>1295</v>
      </c>
      <c r="D725" s="160">
        <v>17008298</v>
      </c>
      <c r="E725" s="160">
        <v>0</v>
      </c>
    </row>
    <row r="726" spans="3:5">
      <c r="C726" s="161" t="s">
        <v>1296</v>
      </c>
      <c r="D726" s="160">
        <v>1554892</v>
      </c>
      <c r="E726" s="160">
        <v>0</v>
      </c>
    </row>
    <row r="727" spans="3:5">
      <c r="C727" s="161" t="s">
        <v>1297</v>
      </c>
      <c r="D727" s="160">
        <v>6492976</v>
      </c>
      <c r="E727" s="160">
        <v>0</v>
      </c>
    </row>
    <row r="728" spans="3:5">
      <c r="C728" s="161" t="s">
        <v>284</v>
      </c>
      <c r="D728" s="160">
        <v>149999993</v>
      </c>
      <c r="E728" s="160">
        <v>29899723.93</v>
      </c>
    </row>
    <row r="729" spans="3:5">
      <c r="C729" s="161" t="s">
        <v>1298</v>
      </c>
      <c r="D729" s="160">
        <v>11231038</v>
      </c>
      <c r="E729" s="160">
        <v>0</v>
      </c>
    </row>
    <row r="730" spans="3:5">
      <c r="C730" s="161" t="s">
        <v>1299</v>
      </c>
      <c r="D730" s="160">
        <v>6219566</v>
      </c>
      <c r="E730" s="160">
        <v>0</v>
      </c>
    </row>
    <row r="731" spans="3:5">
      <c r="C731" s="161" t="s">
        <v>1300</v>
      </c>
      <c r="D731" s="160">
        <v>7774458</v>
      </c>
      <c r="E731" s="160">
        <v>0</v>
      </c>
    </row>
    <row r="732" spans="3:5">
      <c r="C732" s="161" t="s">
        <v>813</v>
      </c>
      <c r="D732" s="160">
        <v>0</v>
      </c>
      <c r="E732" s="160">
        <v>0</v>
      </c>
    </row>
    <row r="733" spans="3:5">
      <c r="C733" s="161" t="s">
        <v>814</v>
      </c>
      <c r="D733" s="160">
        <v>0</v>
      </c>
      <c r="E733" s="160">
        <v>0</v>
      </c>
    </row>
    <row r="734" spans="3:5">
      <c r="C734" s="161" t="s">
        <v>1301</v>
      </c>
      <c r="D734" s="160">
        <v>1566229</v>
      </c>
      <c r="E734" s="160">
        <v>0</v>
      </c>
    </row>
    <row r="735" spans="3:5">
      <c r="C735" s="161" t="s">
        <v>1302</v>
      </c>
      <c r="D735" s="160">
        <v>38981691</v>
      </c>
      <c r="E735" s="160">
        <v>0</v>
      </c>
    </row>
    <row r="736" spans="3:5">
      <c r="C736" s="161" t="s">
        <v>285</v>
      </c>
      <c r="D736" s="160">
        <v>19960269</v>
      </c>
      <c r="E736" s="160">
        <v>0</v>
      </c>
    </row>
    <row r="737" spans="3:5">
      <c r="C737" s="161" t="s">
        <v>1303</v>
      </c>
      <c r="D737" s="160">
        <v>77963381</v>
      </c>
      <c r="E737" s="160">
        <v>0</v>
      </c>
    </row>
    <row r="738" spans="3:5">
      <c r="C738" s="161" t="s">
        <v>286</v>
      </c>
      <c r="D738" s="160">
        <v>119079128</v>
      </c>
      <c r="E738" s="160">
        <v>0</v>
      </c>
    </row>
    <row r="739" spans="3:5">
      <c r="C739" s="161" t="s">
        <v>359</v>
      </c>
      <c r="D739" s="160">
        <v>225108832</v>
      </c>
      <c r="E739" s="160">
        <v>140646846.82999998</v>
      </c>
    </row>
    <row r="740" spans="3:5">
      <c r="C740" s="159" t="s">
        <v>242</v>
      </c>
      <c r="D740" s="160">
        <v>154138117</v>
      </c>
      <c r="E740" s="160">
        <v>24162371.660000004</v>
      </c>
    </row>
    <row r="741" spans="3:5">
      <c r="C741" s="161" t="s">
        <v>547</v>
      </c>
      <c r="D741" s="160">
        <v>75597763</v>
      </c>
      <c r="E741" s="160">
        <v>10212576.800000001</v>
      </c>
    </row>
    <row r="742" spans="3:5">
      <c r="C742" s="161" t="s">
        <v>648</v>
      </c>
      <c r="D742" s="160">
        <v>78540354</v>
      </c>
      <c r="E742" s="160">
        <v>10967279.65</v>
      </c>
    </row>
    <row r="743" spans="3:5">
      <c r="C743" s="161" t="s">
        <v>760</v>
      </c>
      <c r="D743" s="160">
        <v>0</v>
      </c>
      <c r="E743" s="160">
        <v>2982515.21</v>
      </c>
    </row>
    <row r="744" spans="3:5">
      <c r="C744" s="157" t="s">
        <v>287</v>
      </c>
      <c r="D744" s="158">
        <v>615439823</v>
      </c>
      <c r="E744" s="158">
        <v>696208353.75</v>
      </c>
    </row>
    <row r="745" spans="3:5">
      <c r="C745" s="159" t="s">
        <v>240</v>
      </c>
      <c r="D745" s="160">
        <v>595986491</v>
      </c>
      <c r="E745" s="160">
        <v>289407864.21000004</v>
      </c>
    </row>
    <row r="746" spans="3:5">
      <c r="C746" s="161" t="s">
        <v>1304</v>
      </c>
      <c r="D746" s="160">
        <v>7203181</v>
      </c>
      <c r="E746" s="160">
        <v>0</v>
      </c>
    </row>
    <row r="747" spans="3:5">
      <c r="C747" s="161" t="s">
        <v>288</v>
      </c>
      <c r="D747" s="160">
        <v>6957845</v>
      </c>
      <c r="E747" s="160">
        <v>0</v>
      </c>
    </row>
    <row r="748" spans="3:5">
      <c r="C748" s="161" t="s">
        <v>289</v>
      </c>
      <c r="D748" s="160">
        <v>37077323</v>
      </c>
      <c r="E748" s="160">
        <v>206908929.90000001</v>
      </c>
    </row>
    <row r="749" spans="3:5">
      <c r="C749" s="161" t="s">
        <v>1305</v>
      </c>
      <c r="D749" s="160">
        <v>67414593</v>
      </c>
      <c r="E749" s="160">
        <v>0</v>
      </c>
    </row>
    <row r="750" spans="3:5">
      <c r="C750" s="161" t="s">
        <v>1306</v>
      </c>
      <c r="D750" s="160">
        <v>1651551</v>
      </c>
      <c r="E750" s="160">
        <v>0</v>
      </c>
    </row>
    <row r="751" spans="3:5">
      <c r="C751" s="161" t="s">
        <v>1307</v>
      </c>
      <c r="D751" s="160">
        <v>1620111</v>
      </c>
      <c r="E751" s="160">
        <v>0</v>
      </c>
    </row>
    <row r="752" spans="3:5">
      <c r="C752" s="161" t="s">
        <v>1308</v>
      </c>
      <c r="D752" s="160">
        <v>15016073</v>
      </c>
      <c r="E752" s="160">
        <v>0</v>
      </c>
    </row>
    <row r="753" spans="3:5">
      <c r="C753" s="161" t="s">
        <v>1309</v>
      </c>
      <c r="D753" s="160">
        <v>1157222</v>
      </c>
      <c r="E753" s="160">
        <v>0</v>
      </c>
    </row>
    <row r="754" spans="3:5">
      <c r="C754" s="161" t="s">
        <v>1310</v>
      </c>
      <c r="D754" s="160">
        <v>1514767</v>
      </c>
      <c r="E754" s="160">
        <v>1599354.41</v>
      </c>
    </row>
    <row r="755" spans="3:5">
      <c r="C755" s="161" t="s">
        <v>1311</v>
      </c>
      <c r="D755" s="160">
        <v>9700392</v>
      </c>
      <c r="E755" s="160">
        <v>0</v>
      </c>
    </row>
    <row r="756" spans="3:5">
      <c r="C756" s="161" t="s">
        <v>1312</v>
      </c>
      <c r="D756" s="160">
        <v>4488508</v>
      </c>
      <c r="E756" s="160">
        <v>0</v>
      </c>
    </row>
    <row r="757" spans="3:5">
      <c r="C757" s="161" t="s">
        <v>1313</v>
      </c>
      <c r="D757" s="160">
        <v>1281243</v>
      </c>
      <c r="E757" s="160">
        <v>212716.93</v>
      </c>
    </row>
    <row r="758" spans="3:5">
      <c r="C758" s="161" t="s">
        <v>1314</v>
      </c>
      <c r="D758" s="160">
        <v>54572186</v>
      </c>
      <c r="E758" s="160">
        <v>0</v>
      </c>
    </row>
    <row r="759" spans="3:5">
      <c r="C759" s="161" t="s">
        <v>1315</v>
      </c>
      <c r="D759" s="160">
        <v>1847655</v>
      </c>
      <c r="E759" s="160">
        <v>189022.82</v>
      </c>
    </row>
    <row r="760" spans="3:5">
      <c r="C760" s="161" t="s">
        <v>1316</v>
      </c>
      <c r="D760" s="160">
        <v>6097969</v>
      </c>
      <c r="E760" s="160">
        <v>0</v>
      </c>
    </row>
    <row r="761" spans="3:5">
      <c r="C761" s="161" t="s">
        <v>1317</v>
      </c>
      <c r="D761" s="160">
        <v>13966319</v>
      </c>
      <c r="E761" s="160">
        <v>5253468.33</v>
      </c>
    </row>
    <row r="762" spans="3:5">
      <c r="C762" s="161" t="s">
        <v>1318</v>
      </c>
      <c r="D762" s="160">
        <v>33296708</v>
      </c>
      <c r="E762" s="160">
        <v>0</v>
      </c>
    </row>
    <row r="763" spans="3:5">
      <c r="C763" s="161" t="s">
        <v>1319</v>
      </c>
      <c r="D763" s="160">
        <v>1000000</v>
      </c>
      <c r="E763" s="160">
        <v>0</v>
      </c>
    </row>
    <row r="764" spans="3:5">
      <c r="C764" s="161" t="s">
        <v>545</v>
      </c>
      <c r="D764" s="160">
        <v>22500000</v>
      </c>
      <c r="E764" s="160">
        <v>0</v>
      </c>
    </row>
    <row r="765" spans="3:5">
      <c r="C765" s="161" t="s">
        <v>2098</v>
      </c>
      <c r="D765" s="160">
        <v>30518084</v>
      </c>
      <c r="E765" s="160">
        <v>0</v>
      </c>
    </row>
    <row r="766" spans="3:5">
      <c r="C766" s="161" t="s">
        <v>1320</v>
      </c>
      <c r="D766" s="160">
        <v>3229167</v>
      </c>
      <c r="E766" s="160">
        <v>15454978.35</v>
      </c>
    </row>
    <row r="767" spans="3:5">
      <c r="C767" s="161" t="s">
        <v>1321</v>
      </c>
      <c r="D767" s="160">
        <v>1123440</v>
      </c>
      <c r="E767" s="160">
        <v>0</v>
      </c>
    </row>
    <row r="768" spans="3:5">
      <c r="C768" s="161" t="s">
        <v>1322</v>
      </c>
      <c r="D768" s="160">
        <v>70200000</v>
      </c>
      <c r="E768" s="160">
        <v>0</v>
      </c>
    </row>
    <row r="769" spans="3:5">
      <c r="C769" s="161" t="s">
        <v>1323</v>
      </c>
      <c r="D769" s="160">
        <v>23400000</v>
      </c>
      <c r="E769" s="160">
        <v>11789393.470000001</v>
      </c>
    </row>
    <row r="770" spans="3:5">
      <c r="C770" s="161" t="s">
        <v>761</v>
      </c>
      <c r="D770" s="160">
        <v>0</v>
      </c>
      <c r="E770" s="160">
        <v>0</v>
      </c>
    </row>
    <row r="771" spans="3:5">
      <c r="C771" s="161" t="s">
        <v>472</v>
      </c>
      <c r="D771" s="160">
        <v>9149755</v>
      </c>
      <c r="E771" s="160">
        <v>0</v>
      </c>
    </row>
    <row r="772" spans="3:5">
      <c r="C772" s="161" t="s">
        <v>1324</v>
      </c>
      <c r="D772" s="160">
        <v>1080477</v>
      </c>
      <c r="E772" s="160">
        <v>0</v>
      </c>
    </row>
    <row r="773" spans="3:5">
      <c r="C773" s="161" t="s">
        <v>546</v>
      </c>
      <c r="D773" s="160">
        <v>8649755</v>
      </c>
      <c r="E773" s="160">
        <v>0</v>
      </c>
    </row>
    <row r="774" spans="3:5">
      <c r="C774" s="161" t="s">
        <v>1325</v>
      </c>
      <c r="D774" s="160">
        <v>1525370</v>
      </c>
      <c r="E774" s="160">
        <v>0</v>
      </c>
    </row>
    <row r="775" spans="3:5">
      <c r="C775" s="161" t="s">
        <v>1326</v>
      </c>
      <c r="D775" s="160">
        <v>2540116</v>
      </c>
      <c r="E775" s="160">
        <v>0</v>
      </c>
    </row>
    <row r="776" spans="3:5">
      <c r="C776" s="161" t="s">
        <v>1327</v>
      </c>
      <c r="D776" s="160">
        <v>270119</v>
      </c>
      <c r="E776" s="160">
        <v>0</v>
      </c>
    </row>
    <row r="777" spans="3:5">
      <c r="C777" s="161" t="s">
        <v>1328</v>
      </c>
      <c r="D777" s="160">
        <v>22506919</v>
      </c>
      <c r="E777" s="160">
        <v>0</v>
      </c>
    </row>
    <row r="778" spans="3:5">
      <c r="C778" s="161" t="s">
        <v>1329</v>
      </c>
      <c r="D778" s="160">
        <v>1513603</v>
      </c>
      <c r="E778" s="160">
        <v>0</v>
      </c>
    </row>
    <row r="779" spans="3:5">
      <c r="C779" s="161" t="s">
        <v>1330</v>
      </c>
      <c r="D779" s="160">
        <v>1513603</v>
      </c>
      <c r="E779" s="160">
        <v>0</v>
      </c>
    </row>
    <row r="780" spans="3:5">
      <c r="C780" s="161" t="s">
        <v>1331</v>
      </c>
      <c r="D780" s="160">
        <v>9192062</v>
      </c>
      <c r="E780" s="160">
        <v>0</v>
      </c>
    </row>
    <row r="781" spans="3:5">
      <c r="C781" s="161" t="s">
        <v>1332</v>
      </c>
      <c r="D781" s="160">
        <v>38647320</v>
      </c>
      <c r="E781" s="160">
        <v>0</v>
      </c>
    </row>
    <row r="782" spans="3:5">
      <c r="C782" s="161" t="s">
        <v>360</v>
      </c>
      <c r="D782" s="160">
        <v>22500001</v>
      </c>
      <c r="E782" s="160">
        <v>0</v>
      </c>
    </row>
    <row r="783" spans="3:5">
      <c r="C783" s="161" t="s">
        <v>1333</v>
      </c>
      <c r="D783" s="160">
        <v>60063054</v>
      </c>
      <c r="E783" s="160">
        <v>48000000</v>
      </c>
    </row>
    <row r="784" spans="3:5">
      <c r="C784" s="159" t="s">
        <v>242</v>
      </c>
      <c r="D784" s="160">
        <v>19453332</v>
      </c>
      <c r="E784" s="160">
        <v>406800489.54000002</v>
      </c>
    </row>
    <row r="785" spans="3:5">
      <c r="C785" s="161" t="s">
        <v>289</v>
      </c>
      <c r="D785" s="160">
        <v>0</v>
      </c>
      <c r="E785" s="160">
        <v>400000000</v>
      </c>
    </row>
    <row r="786" spans="3:5">
      <c r="C786" s="161" t="s">
        <v>649</v>
      </c>
      <c r="D786" s="160">
        <v>19453332</v>
      </c>
      <c r="E786" s="160">
        <v>6800489.54</v>
      </c>
    </row>
    <row r="787" spans="3:5">
      <c r="C787" s="157" t="s">
        <v>290</v>
      </c>
      <c r="D787" s="158">
        <v>3505828285</v>
      </c>
      <c r="E787" s="158">
        <v>469531199.47000003</v>
      </c>
    </row>
    <row r="788" spans="3:5">
      <c r="C788" s="159" t="s">
        <v>240</v>
      </c>
      <c r="D788" s="160">
        <v>2044288285</v>
      </c>
      <c r="E788" s="160">
        <v>413236662.42000002</v>
      </c>
    </row>
    <row r="789" spans="3:5">
      <c r="C789" s="161" t="s">
        <v>1334</v>
      </c>
      <c r="D789" s="160">
        <v>3797361</v>
      </c>
      <c r="E789" s="160">
        <v>0</v>
      </c>
    </row>
    <row r="790" spans="3:5">
      <c r="C790" s="161" t="s">
        <v>1335</v>
      </c>
      <c r="D790" s="160">
        <v>10018924</v>
      </c>
      <c r="E790" s="160">
        <v>0</v>
      </c>
    </row>
    <row r="791" spans="3:5">
      <c r="C791" s="161" t="s">
        <v>291</v>
      </c>
      <c r="D791" s="160">
        <v>900000000</v>
      </c>
      <c r="E791" s="160">
        <v>61882901.789999999</v>
      </c>
    </row>
    <row r="792" spans="3:5">
      <c r="C792" s="161" t="s">
        <v>1336</v>
      </c>
      <c r="D792" s="160">
        <v>0</v>
      </c>
      <c r="E792" s="160">
        <v>0</v>
      </c>
    </row>
    <row r="793" spans="3:5">
      <c r="C793" s="161" t="s">
        <v>1337</v>
      </c>
      <c r="D793" s="160">
        <v>4114253</v>
      </c>
      <c r="E793" s="160">
        <v>0</v>
      </c>
    </row>
    <row r="794" spans="3:5">
      <c r="C794" s="161" t="s">
        <v>1338</v>
      </c>
      <c r="D794" s="160">
        <v>1651551</v>
      </c>
      <c r="E794" s="160">
        <v>0</v>
      </c>
    </row>
    <row r="795" spans="3:5">
      <c r="C795" s="161" t="s">
        <v>1339</v>
      </c>
      <c r="D795" s="160">
        <v>1157222</v>
      </c>
      <c r="E795" s="160">
        <v>0</v>
      </c>
    </row>
    <row r="796" spans="3:5">
      <c r="C796" s="161" t="s">
        <v>1340</v>
      </c>
      <c r="D796" s="160">
        <v>4123809</v>
      </c>
      <c r="E796" s="160">
        <v>1943462.61</v>
      </c>
    </row>
    <row r="797" spans="3:5">
      <c r="C797" s="161" t="s">
        <v>1341</v>
      </c>
      <c r="D797" s="160">
        <v>0</v>
      </c>
      <c r="E797" s="160">
        <v>0</v>
      </c>
    </row>
    <row r="798" spans="3:5">
      <c r="C798" s="161" t="s">
        <v>1342</v>
      </c>
      <c r="D798" s="160">
        <v>0</v>
      </c>
      <c r="E798" s="160">
        <v>422028.91</v>
      </c>
    </row>
    <row r="799" spans="3:5">
      <c r="C799" s="161" t="s">
        <v>815</v>
      </c>
      <c r="D799" s="160">
        <v>0</v>
      </c>
      <c r="E799" s="160">
        <v>0</v>
      </c>
    </row>
    <row r="800" spans="3:5">
      <c r="C800" s="161" t="s">
        <v>1343</v>
      </c>
      <c r="D800" s="160">
        <v>1340629</v>
      </c>
      <c r="E800" s="160">
        <v>0</v>
      </c>
    </row>
    <row r="801" spans="3:5">
      <c r="C801" s="161" t="s">
        <v>448</v>
      </c>
      <c r="D801" s="160">
        <v>15000000</v>
      </c>
      <c r="E801" s="160">
        <v>6000000</v>
      </c>
    </row>
    <row r="802" spans="3:5">
      <c r="C802" s="161" t="s">
        <v>490</v>
      </c>
      <c r="D802" s="160">
        <v>4247450</v>
      </c>
      <c r="E802" s="160">
        <v>3922641.38</v>
      </c>
    </row>
    <row r="803" spans="3:5">
      <c r="C803" s="161" t="s">
        <v>714</v>
      </c>
      <c r="D803" s="160">
        <v>0</v>
      </c>
      <c r="E803" s="160">
        <v>380038.58</v>
      </c>
    </row>
    <row r="804" spans="3:5">
      <c r="C804" s="161" t="s">
        <v>1344</v>
      </c>
      <c r="D804" s="160">
        <v>34522622</v>
      </c>
      <c r="E804" s="160">
        <v>0</v>
      </c>
    </row>
    <row r="805" spans="3:5">
      <c r="C805" s="161" t="s">
        <v>1345</v>
      </c>
      <c r="D805" s="160">
        <v>1160000</v>
      </c>
      <c r="E805" s="160">
        <v>0</v>
      </c>
    </row>
    <row r="806" spans="3:5">
      <c r="C806" s="161" t="s">
        <v>715</v>
      </c>
      <c r="D806" s="160">
        <v>0</v>
      </c>
      <c r="E806" s="160">
        <v>396186.25</v>
      </c>
    </row>
    <row r="807" spans="3:5">
      <c r="C807" s="161" t="s">
        <v>2151</v>
      </c>
      <c r="D807" s="160">
        <v>0</v>
      </c>
      <c r="E807" s="160">
        <v>0</v>
      </c>
    </row>
    <row r="808" spans="3:5">
      <c r="C808" s="161" t="s">
        <v>726</v>
      </c>
      <c r="D808" s="160">
        <v>0</v>
      </c>
      <c r="E808" s="160">
        <v>0</v>
      </c>
    </row>
    <row r="809" spans="3:5">
      <c r="C809" s="161" t="s">
        <v>292</v>
      </c>
      <c r="D809" s="160">
        <v>257769222</v>
      </c>
      <c r="E809" s="160">
        <v>2324899.61</v>
      </c>
    </row>
    <row r="810" spans="3:5">
      <c r="C810" s="161" t="s">
        <v>1346</v>
      </c>
      <c r="D810" s="160">
        <v>244450444</v>
      </c>
      <c r="E810" s="160">
        <v>220783500.93000001</v>
      </c>
    </row>
    <row r="811" spans="3:5">
      <c r="C811" s="161" t="s">
        <v>2152</v>
      </c>
      <c r="D811" s="160">
        <v>0</v>
      </c>
      <c r="E811" s="160">
        <v>0</v>
      </c>
    </row>
    <row r="812" spans="3:5">
      <c r="C812" s="161" t="s">
        <v>1347</v>
      </c>
      <c r="D812" s="160">
        <v>4062690</v>
      </c>
      <c r="E812" s="160">
        <v>0</v>
      </c>
    </row>
    <row r="813" spans="3:5">
      <c r="C813" s="161" t="s">
        <v>1348</v>
      </c>
      <c r="D813" s="160">
        <v>8305980</v>
      </c>
      <c r="E813" s="160">
        <v>0</v>
      </c>
    </row>
    <row r="814" spans="3:5">
      <c r="C814" s="161" t="s">
        <v>1349</v>
      </c>
      <c r="D814" s="160">
        <v>1198159</v>
      </c>
      <c r="E814" s="160">
        <v>0</v>
      </c>
    </row>
    <row r="815" spans="3:5">
      <c r="C815" s="161" t="s">
        <v>2153</v>
      </c>
      <c r="D815" s="160">
        <v>0</v>
      </c>
      <c r="E815" s="160">
        <v>0</v>
      </c>
    </row>
    <row r="816" spans="3:5">
      <c r="C816" s="161" t="s">
        <v>1350</v>
      </c>
      <c r="D816" s="160">
        <v>5453083</v>
      </c>
      <c r="E816" s="160">
        <v>0</v>
      </c>
    </row>
    <row r="817" spans="3:5">
      <c r="C817" s="161" t="s">
        <v>1351</v>
      </c>
      <c r="D817" s="160">
        <v>4062690</v>
      </c>
      <c r="E817" s="160">
        <v>0</v>
      </c>
    </row>
    <row r="818" spans="3:5">
      <c r="C818" s="161" t="s">
        <v>1352</v>
      </c>
      <c r="D818" s="160">
        <v>1138581</v>
      </c>
      <c r="E818" s="160">
        <v>0</v>
      </c>
    </row>
    <row r="819" spans="3:5">
      <c r="C819" s="161" t="s">
        <v>1353</v>
      </c>
      <c r="D819" s="160">
        <v>4062690</v>
      </c>
      <c r="E819" s="160">
        <v>0</v>
      </c>
    </row>
    <row r="820" spans="3:5">
      <c r="C820" s="161" t="s">
        <v>1354</v>
      </c>
      <c r="D820" s="160">
        <v>6296723</v>
      </c>
      <c r="E820" s="160">
        <v>0</v>
      </c>
    </row>
    <row r="821" spans="3:5">
      <c r="C821" s="161" t="s">
        <v>2099</v>
      </c>
      <c r="D821" s="160">
        <v>1094942</v>
      </c>
      <c r="E821" s="160">
        <v>0</v>
      </c>
    </row>
    <row r="822" spans="3:5">
      <c r="C822" s="161" t="s">
        <v>1355</v>
      </c>
      <c r="D822" s="160">
        <v>1720107</v>
      </c>
      <c r="E822" s="160">
        <v>0</v>
      </c>
    </row>
    <row r="823" spans="3:5">
      <c r="C823" s="161" t="s">
        <v>1356</v>
      </c>
      <c r="D823" s="160">
        <v>0</v>
      </c>
      <c r="E823" s="160">
        <v>0</v>
      </c>
    </row>
    <row r="824" spans="3:5">
      <c r="C824" s="161" t="s">
        <v>1357</v>
      </c>
      <c r="D824" s="160">
        <v>5415294</v>
      </c>
      <c r="E824" s="160">
        <v>0</v>
      </c>
    </row>
    <row r="825" spans="3:5">
      <c r="C825" s="161" t="s">
        <v>1358</v>
      </c>
      <c r="D825" s="160">
        <v>1516282</v>
      </c>
      <c r="E825" s="160">
        <v>0</v>
      </c>
    </row>
    <row r="826" spans="3:5">
      <c r="C826" s="161" t="s">
        <v>1359</v>
      </c>
      <c r="D826" s="160">
        <v>4850943</v>
      </c>
      <c r="E826" s="160">
        <v>0</v>
      </c>
    </row>
    <row r="827" spans="3:5">
      <c r="C827" s="161" t="s">
        <v>1360</v>
      </c>
      <c r="D827" s="160">
        <v>4850943</v>
      </c>
      <c r="E827" s="160">
        <v>0</v>
      </c>
    </row>
    <row r="828" spans="3:5">
      <c r="C828" s="161" t="s">
        <v>1361</v>
      </c>
      <c r="D828" s="160">
        <v>3509288</v>
      </c>
      <c r="E828" s="160">
        <v>0</v>
      </c>
    </row>
    <row r="829" spans="3:5">
      <c r="C829" s="161" t="s">
        <v>2100</v>
      </c>
      <c r="D829" s="160">
        <v>7421233</v>
      </c>
      <c r="E829" s="160">
        <v>0</v>
      </c>
    </row>
    <row r="830" spans="3:5">
      <c r="C830" s="161" t="s">
        <v>1362</v>
      </c>
      <c r="D830" s="160">
        <v>24802615</v>
      </c>
      <c r="E830" s="160">
        <v>0</v>
      </c>
    </row>
    <row r="831" spans="3:5">
      <c r="C831" s="161" t="s">
        <v>1363</v>
      </c>
      <c r="D831" s="160">
        <v>1525371</v>
      </c>
      <c r="E831" s="160">
        <v>0</v>
      </c>
    </row>
    <row r="832" spans="3:5">
      <c r="C832" s="161" t="s">
        <v>1364</v>
      </c>
      <c r="D832" s="160">
        <v>3939670</v>
      </c>
      <c r="E832" s="160">
        <v>0</v>
      </c>
    </row>
    <row r="833" spans="3:5">
      <c r="C833" s="161" t="s">
        <v>1365</v>
      </c>
      <c r="D833" s="160">
        <v>0</v>
      </c>
      <c r="E833" s="160">
        <v>6177896.0099999998</v>
      </c>
    </row>
    <row r="834" spans="3:5">
      <c r="C834" s="161" t="s">
        <v>1366</v>
      </c>
      <c r="D834" s="160">
        <v>3939670</v>
      </c>
      <c r="E834" s="160">
        <v>0</v>
      </c>
    </row>
    <row r="835" spans="3:5">
      <c r="C835" s="161" t="s">
        <v>1367</v>
      </c>
      <c r="D835" s="160">
        <v>3939671</v>
      </c>
      <c r="E835" s="160">
        <v>0</v>
      </c>
    </row>
    <row r="836" spans="3:5">
      <c r="C836" s="161" t="s">
        <v>1368</v>
      </c>
      <c r="D836" s="160">
        <v>155926762</v>
      </c>
      <c r="E836" s="160">
        <v>0</v>
      </c>
    </row>
    <row r="837" spans="3:5">
      <c r="C837" s="161" t="s">
        <v>803</v>
      </c>
      <c r="D837" s="160">
        <v>52507548</v>
      </c>
      <c r="E837" s="160">
        <v>30000000</v>
      </c>
    </row>
    <row r="838" spans="3:5">
      <c r="C838" s="161" t="s">
        <v>1369</v>
      </c>
      <c r="D838" s="160">
        <v>45000187</v>
      </c>
      <c r="E838" s="160">
        <v>0</v>
      </c>
    </row>
    <row r="839" spans="3:5">
      <c r="C839" s="161" t="s">
        <v>1370</v>
      </c>
      <c r="D839" s="160">
        <v>30000002</v>
      </c>
      <c r="E839" s="160">
        <v>0</v>
      </c>
    </row>
    <row r="840" spans="3:5">
      <c r="C840" s="161" t="s">
        <v>1371</v>
      </c>
      <c r="D840" s="160">
        <v>136891562</v>
      </c>
      <c r="E840" s="160">
        <v>61003106.350000001</v>
      </c>
    </row>
    <row r="841" spans="3:5">
      <c r="C841" s="161" t="s">
        <v>1372</v>
      </c>
      <c r="D841" s="160">
        <v>15002112</v>
      </c>
      <c r="E841" s="160">
        <v>0</v>
      </c>
    </row>
    <row r="842" spans="3:5">
      <c r="C842" s="161" t="s">
        <v>1373</v>
      </c>
      <c r="D842" s="160">
        <v>22500000</v>
      </c>
      <c r="E842" s="160">
        <v>18000000</v>
      </c>
    </row>
    <row r="843" spans="3:5">
      <c r="C843" s="159" t="s">
        <v>243</v>
      </c>
      <c r="D843" s="160">
        <v>1461540000</v>
      </c>
      <c r="E843" s="160">
        <v>56294537.049999997</v>
      </c>
    </row>
    <row r="844" spans="3:5">
      <c r="C844" s="161" t="s">
        <v>1374</v>
      </c>
      <c r="D844" s="160">
        <v>1375500000</v>
      </c>
      <c r="E844" s="160">
        <v>56294537.049999997</v>
      </c>
    </row>
    <row r="845" spans="3:5">
      <c r="C845" s="161" t="s">
        <v>921</v>
      </c>
      <c r="D845" s="160">
        <v>86040000</v>
      </c>
      <c r="E845" s="160">
        <v>0</v>
      </c>
    </row>
    <row r="846" spans="3:5">
      <c r="C846" s="157" t="s">
        <v>293</v>
      </c>
      <c r="D846" s="158">
        <v>1638625337</v>
      </c>
      <c r="E846" s="158">
        <v>1375383026.6200001</v>
      </c>
    </row>
    <row r="847" spans="3:5">
      <c r="C847" s="159" t="s">
        <v>240</v>
      </c>
      <c r="D847" s="160">
        <v>1429302975</v>
      </c>
      <c r="E847" s="160">
        <v>1365698583.48</v>
      </c>
    </row>
    <row r="848" spans="3:5">
      <c r="C848" s="161" t="s">
        <v>816</v>
      </c>
      <c r="D848" s="160">
        <v>130965347</v>
      </c>
      <c r="E848" s="160">
        <v>39655342.519999996</v>
      </c>
    </row>
    <row r="849" spans="3:5">
      <c r="C849" s="161" t="s">
        <v>1375</v>
      </c>
      <c r="D849" s="160">
        <v>106172797</v>
      </c>
      <c r="E849" s="160">
        <v>0</v>
      </c>
    </row>
    <row r="850" spans="3:5">
      <c r="C850" s="161" t="s">
        <v>1376</v>
      </c>
      <c r="D850" s="160">
        <v>1561024</v>
      </c>
      <c r="E850" s="160">
        <v>1506841.8</v>
      </c>
    </row>
    <row r="851" spans="3:5">
      <c r="C851" s="161" t="s">
        <v>1377</v>
      </c>
      <c r="D851" s="160">
        <v>1157222</v>
      </c>
      <c r="E851" s="160">
        <v>0</v>
      </c>
    </row>
    <row r="852" spans="3:5">
      <c r="C852" s="161" t="s">
        <v>1378</v>
      </c>
      <c r="D852" s="160">
        <v>1651551</v>
      </c>
      <c r="E852" s="160">
        <v>0</v>
      </c>
    </row>
    <row r="853" spans="3:5">
      <c r="C853" s="161" t="s">
        <v>2154</v>
      </c>
      <c r="D853" s="160">
        <v>0</v>
      </c>
      <c r="E853" s="160">
        <v>0</v>
      </c>
    </row>
    <row r="854" spans="3:5">
      <c r="C854" s="161" t="s">
        <v>1379</v>
      </c>
      <c r="D854" s="160">
        <v>1518982</v>
      </c>
      <c r="E854" s="160">
        <v>0</v>
      </c>
    </row>
    <row r="855" spans="3:5">
      <c r="C855" s="161" t="s">
        <v>1380</v>
      </c>
      <c r="D855" s="160">
        <v>2861943</v>
      </c>
      <c r="E855" s="160">
        <v>0</v>
      </c>
    </row>
    <row r="856" spans="3:5">
      <c r="C856" s="161" t="s">
        <v>294</v>
      </c>
      <c r="D856" s="160">
        <v>1001596236</v>
      </c>
      <c r="E856" s="160">
        <v>1266274339.74</v>
      </c>
    </row>
    <row r="857" spans="3:5">
      <c r="C857" s="161" t="s">
        <v>716</v>
      </c>
      <c r="D857" s="160">
        <v>0</v>
      </c>
      <c r="E857" s="160">
        <v>3262059.42</v>
      </c>
    </row>
    <row r="858" spans="3:5">
      <c r="C858" s="161" t="s">
        <v>1381</v>
      </c>
      <c r="D858" s="160">
        <v>45000002</v>
      </c>
      <c r="E858" s="160">
        <v>0</v>
      </c>
    </row>
    <row r="859" spans="3:5">
      <c r="C859" s="161" t="s">
        <v>345</v>
      </c>
      <c r="D859" s="160">
        <v>31816871</v>
      </c>
      <c r="E859" s="160">
        <v>0</v>
      </c>
    </row>
    <row r="860" spans="3:5">
      <c r="C860" s="161" t="s">
        <v>1382</v>
      </c>
      <c r="D860" s="160">
        <v>0</v>
      </c>
      <c r="E860" s="160">
        <v>55000000</v>
      </c>
    </row>
    <row r="861" spans="3:5">
      <c r="C861" s="161" t="s">
        <v>361</v>
      </c>
      <c r="D861" s="160">
        <v>105001000</v>
      </c>
      <c r="E861" s="160">
        <v>0</v>
      </c>
    </row>
    <row r="862" spans="3:5">
      <c r="C862" s="159" t="s">
        <v>242</v>
      </c>
      <c r="D862" s="160">
        <v>206514332</v>
      </c>
      <c r="E862" s="160">
        <v>9684443.1400000006</v>
      </c>
    </row>
    <row r="863" spans="3:5">
      <c r="C863" s="161" t="s">
        <v>494</v>
      </c>
      <c r="D863" s="160">
        <v>206514332</v>
      </c>
      <c r="E863" s="160">
        <v>9684443.1400000006</v>
      </c>
    </row>
    <row r="864" spans="3:5">
      <c r="C864" s="159" t="s">
        <v>243</v>
      </c>
      <c r="D864" s="160">
        <v>0</v>
      </c>
      <c r="E864" s="160">
        <v>0</v>
      </c>
    </row>
    <row r="865" spans="3:5">
      <c r="C865" s="161" t="s">
        <v>1382</v>
      </c>
      <c r="D865" s="160">
        <v>0</v>
      </c>
      <c r="E865" s="160">
        <v>0</v>
      </c>
    </row>
    <row r="866" spans="3:5">
      <c r="C866" s="159" t="s">
        <v>244</v>
      </c>
      <c r="D866" s="160">
        <v>2808030</v>
      </c>
      <c r="E866" s="160">
        <v>0</v>
      </c>
    </row>
    <row r="867" spans="3:5">
      <c r="C867" s="161" t="s">
        <v>241</v>
      </c>
      <c r="D867" s="160">
        <v>2808030</v>
      </c>
      <c r="E867" s="160">
        <v>0</v>
      </c>
    </row>
    <row r="868" spans="3:5">
      <c r="C868" s="157" t="s">
        <v>295</v>
      </c>
      <c r="D868" s="158">
        <v>913162159</v>
      </c>
      <c r="E868" s="158">
        <v>240432911.54000002</v>
      </c>
    </row>
    <row r="869" spans="3:5">
      <c r="C869" s="159" t="s">
        <v>240</v>
      </c>
      <c r="D869" s="160">
        <v>871174289</v>
      </c>
      <c r="E869" s="160">
        <v>232773049.81</v>
      </c>
    </row>
    <row r="870" spans="3:5">
      <c r="C870" s="161" t="s">
        <v>241</v>
      </c>
      <c r="D870" s="160">
        <v>2029998</v>
      </c>
      <c r="E870" s="160">
        <v>0</v>
      </c>
    </row>
    <row r="871" spans="3:5">
      <c r="C871" s="161" t="s">
        <v>1383</v>
      </c>
      <c r="D871" s="160">
        <v>1639531</v>
      </c>
      <c r="E871" s="160">
        <v>0</v>
      </c>
    </row>
    <row r="872" spans="3:5">
      <c r="C872" s="161" t="s">
        <v>1384</v>
      </c>
      <c r="D872" s="160">
        <v>6002428</v>
      </c>
      <c r="E872" s="160">
        <v>0</v>
      </c>
    </row>
    <row r="873" spans="3:5">
      <c r="C873" s="161" t="s">
        <v>1385</v>
      </c>
      <c r="D873" s="160">
        <v>2758819</v>
      </c>
      <c r="E873" s="160">
        <v>0</v>
      </c>
    </row>
    <row r="874" spans="3:5">
      <c r="C874" s="161" t="s">
        <v>1386</v>
      </c>
      <c r="D874" s="160">
        <v>4433239</v>
      </c>
      <c r="E874" s="160">
        <v>0</v>
      </c>
    </row>
    <row r="875" spans="3:5">
      <c r="C875" s="161" t="s">
        <v>1387</v>
      </c>
      <c r="D875" s="160">
        <v>1835000</v>
      </c>
      <c r="E875" s="160">
        <v>0</v>
      </c>
    </row>
    <row r="876" spans="3:5">
      <c r="C876" s="161" t="s">
        <v>1388</v>
      </c>
      <c r="D876" s="160">
        <v>0</v>
      </c>
      <c r="E876" s="160">
        <v>3801449.28</v>
      </c>
    </row>
    <row r="877" spans="3:5">
      <c r="C877" s="161" t="s">
        <v>1389</v>
      </c>
      <c r="D877" s="160">
        <v>1856241</v>
      </c>
      <c r="E877" s="160">
        <v>0</v>
      </c>
    </row>
    <row r="878" spans="3:5">
      <c r="C878" s="161" t="s">
        <v>1390</v>
      </c>
      <c r="D878" s="160">
        <v>10922031</v>
      </c>
      <c r="E878" s="160">
        <v>0</v>
      </c>
    </row>
    <row r="879" spans="3:5">
      <c r="C879" s="161" t="s">
        <v>1391</v>
      </c>
      <c r="D879" s="160">
        <v>3326831</v>
      </c>
      <c r="E879" s="160">
        <v>0</v>
      </c>
    </row>
    <row r="880" spans="3:5">
      <c r="C880" s="161" t="s">
        <v>1392</v>
      </c>
      <c r="D880" s="160">
        <v>9294308</v>
      </c>
      <c r="E880" s="160">
        <v>0</v>
      </c>
    </row>
    <row r="881" spans="3:5">
      <c r="C881" s="161" t="s">
        <v>380</v>
      </c>
      <c r="D881" s="160">
        <v>11058566</v>
      </c>
      <c r="E881" s="160">
        <v>0</v>
      </c>
    </row>
    <row r="882" spans="3:5">
      <c r="C882" s="161" t="s">
        <v>1393</v>
      </c>
      <c r="D882" s="160">
        <v>50022117</v>
      </c>
      <c r="E882" s="160">
        <v>0</v>
      </c>
    </row>
    <row r="883" spans="3:5">
      <c r="C883" s="161" t="s">
        <v>296</v>
      </c>
      <c r="D883" s="160">
        <v>4319869</v>
      </c>
      <c r="E883" s="160">
        <v>0</v>
      </c>
    </row>
    <row r="884" spans="3:5">
      <c r="C884" s="161" t="s">
        <v>1394</v>
      </c>
      <c r="D884" s="160">
        <v>1517426</v>
      </c>
      <c r="E884" s="160">
        <v>0</v>
      </c>
    </row>
    <row r="885" spans="3:5">
      <c r="C885" s="161" t="s">
        <v>1395</v>
      </c>
      <c r="D885" s="160">
        <v>263965000</v>
      </c>
      <c r="E885" s="160">
        <v>0</v>
      </c>
    </row>
    <row r="886" spans="3:5">
      <c r="C886" s="161" t="s">
        <v>1396</v>
      </c>
      <c r="D886" s="160">
        <v>2551825</v>
      </c>
      <c r="E886" s="160">
        <v>0</v>
      </c>
    </row>
    <row r="887" spans="3:5">
      <c r="C887" s="161" t="s">
        <v>1397</v>
      </c>
      <c r="D887" s="160">
        <v>5883116</v>
      </c>
      <c r="E887" s="160">
        <v>0</v>
      </c>
    </row>
    <row r="888" spans="3:5">
      <c r="C888" s="161" t="s">
        <v>1398</v>
      </c>
      <c r="D888" s="160">
        <v>1244476</v>
      </c>
      <c r="E888" s="160">
        <v>0</v>
      </c>
    </row>
    <row r="889" spans="3:5">
      <c r="C889" s="161" t="s">
        <v>1399</v>
      </c>
      <c r="D889" s="160">
        <v>1000000</v>
      </c>
      <c r="E889" s="160">
        <v>0</v>
      </c>
    </row>
    <row r="890" spans="3:5">
      <c r="C890" s="161" t="s">
        <v>1400</v>
      </c>
      <c r="D890" s="160">
        <v>2503860</v>
      </c>
      <c r="E890" s="160">
        <v>0</v>
      </c>
    </row>
    <row r="891" spans="3:5">
      <c r="C891" s="161" t="s">
        <v>1401</v>
      </c>
      <c r="D891" s="160">
        <v>12678145</v>
      </c>
      <c r="E891" s="160">
        <v>0</v>
      </c>
    </row>
    <row r="892" spans="3:5">
      <c r="C892" s="161" t="s">
        <v>727</v>
      </c>
      <c r="D892" s="160">
        <v>0</v>
      </c>
      <c r="E892" s="160">
        <v>0</v>
      </c>
    </row>
    <row r="893" spans="3:5">
      <c r="C893" s="161" t="s">
        <v>1402</v>
      </c>
      <c r="D893" s="160">
        <v>2535629</v>
      </c>
      <c r="E893" s="160">
        <v>0</v>
      </c>
    </row>
    <row r="894" spans="3:5">
      <c r="C894" s="161" t="s">
        <v>1403</v>
      </c>
      <c r="D894" s="160">
        <v>1570629</v>
      </c>
      <c r="E894" s="160">
        <v>0</v>
      </c>
    </row>
    <row r="895" spans="3:5">
      <c r="C895" s="161" t="s">
        <v>1404</v>
      </c>
      <c r="D895" s="160">
        <v>2535629</v>
      </c>
      <c r="E895" s="160">
        <v>0</v>
      </c>
    </row>
    <row r="896" spans="3:5">
      <c r="C896" s="161" t="s">
        <v>1405</v>
      </c>
      <c r="D896" s="160">
        <v>3418120</v>
      </c>
      <c r="E896" s="160">
        <v>819962.62</v>
      </c>
    </row>
    <row r="897" spans="3:5">
      <c r="C897" s="161" t="s">
        <v>1406</v>
      </c>
      <c r="D897" s="160">
        <v>1780751</v>
      </c>
      <c r="E897" s="160">
        <v>0</v>
      </c>
    </row>
    <row r="898" spans="3:5">
      <c r="C898" s="161" t="s">
        <v>1407</v>
      </c>
      <c r="D898" s="160">
        <v>9024052</v>
      </c>
      <c r="E898" s="160">
        <v>98591.54</v>
      </c>
    </row>
    <row r="899" spans="3:5">
      <c r="C899" s="161" t="s">
        <v>473</v>
      </c>
      <c r="D899" s="160">
        <v>20166495</v>
      </c>
      <c r="E899" s="160">
        <v>7965858.6399999997</v>
      </c>
    </row>
    <row r="900" spans="3:5">
      <c r="C900" s="161" t="s">
        <v>1408</v>
      </c>
      <c r="D900" s="160">
        <v>4750788</v>
      </c>
      <c r="E900" s="160">
        <v>340543.21</v>
      </c>
    </row>
    <row r="901" spans="3:5">
      <c r="C901" s="161" t="s">
        <v>474</v>
      </c>
      <c r="D901" s="160">
        <v>24430184</v>
      </c>
      <c r="E901" s="160">
        <v>21738270.420000002</v>
      </c>
    </row>
    <row r="902" spans="3:5">
      <c r="C902" s="161" t="s">
        <v>1409</v>
      </c>
      <c r="D902" s="160">
        <v>6815664</v>
      </c>
      <c r="E902" s="160">
        <v>4050915.59</v>
      </c>
    </row>
    <row r="903" spans="3:5">
      <c r="C903" s="161" t="s">
        <v>1410</v>
      </c>
      <c r="D903" s="160">
        <v>12357301</v>
      </c>
      <c r="E903" s="160">
        <v>0</v>
      </c>
    </row>
    <row r="904" spans="3:5">
      <c r="C904" s="161" t="s">
        <v>1411</v>
      </c>
      <c r="D904" s="160">
        <v>1142726</v>
      </c>
      <c r="E904" s="160">
        <v>0</v>
      </c>
    </row>
    <row r="905" spans="3:5">
      <c r="C905" s="161" t="s">
        <v>475</v>
      </c>
      <c r="D905" s="160">
        <v>20616833</v>
      </c>
      <c r="E905" s="160">
        <v>9789158.7699999996</v>
      </c>
    </row>
    <row r="906" spans="3:5">
      <c r="C906" s="161" t="s">
        <v>1412</v>
      </c>
      <c r="D906" s="160">
        <v>1511718</v>
      </c>
      <c r="E906" s="160">
        <v>0</v>
      </c>
    </row>
    <row r="907" spans="3:5">
      <c r="C907" s="161" t="s">
        <v>1413</v>
      </c>
      <c r="D907" s="160">
        <v>1548690</v>
      </c>
      <c r="E907" s="160">
        <v>0</v>
      </c>
    </row>
    <row r="908" spans="3:5">
      <c r="C908" s="161" t="s">
        <v>762</v>
      </c>
      <c r="D908" s="160">
        <v>0</v>
      </c>
      <c r="E908" s="160">
        <v>0</v>
      </c>
    </row>
    <row r="909" spans="3:5">
      <c r="C909" s="161" t="s">
        <v>2101</v>
      </c>
      <c r="D909" s="160">
        <v>416411</v>
      </c>
      <c r="E909" s="160">
        <v>0</v>
      </c>
    </row>
    <row r="910" spans="3:5">
      <c r="C910" s="161" t="s">
        <v>1414</v>
      </c>
      <c r="D910" s="160">
        <v>10226229</v>
      </c>
      <c r="E910" s="160">
        <v>0</v>
      </c>
    </row>
    <row r="911" spans="3:5">
      <c r="C911" s="161" t="s">
        <v>476</v>
      </c>
      <c r="D911" s="160">
        <v>23931040</v>
      </c>
      <c r="E911" s="160">
        <v>18170444.640000001</v>
      </c>
    </row>
    <row r="912" spans="3:5">
      <c r="C912" s="161" t="s">
        <v>2102</v>
      </c>
      <c r="D912" s="160">
        <v>30000000</v>
      </c>
      <c r="E912" s="160">
        <v>23568014.18</v>
      </c>
    </row>
    <row r="913" spans="3:5">
      <c r="C913" s="161" t="s">
        <v>817</v>
      </c>
      <c r="D913" s="160">
        <v>210000001</v>
      </c>
      <c r="E913" s="160">
        <v>97678698.109999999</v>
      </c>
    </row>
    <row r="914" spans="3:5">
      <c r="C914" s="161" t="s">
        <v>508</v>
      </c>
      <c r="D914" s="160">
        <v>21449671</v>
      </c>
      <c r="E914" s="160">
        <v>0</v>
      </c>
    </row>
    <row r="915" spans="3:5">
      <c r="C915" s="161" t="s">
        <v>375</v>
      </c>
      <c r="D915" s="160">
        <v>60102902</v>
      </c>
      <c r="E915" s="160">
        <v>44751142.810000002</v>
      </c>
    </row>
    <row r="916" spans="3:5">
      <c r="C916" s="159" t="s">
        <v>242</v>
      </c>
      <c r="D916" s="160">
        <v>35545562</v>
      </c>
      <c r="E916" s="160">
        <v>4481699.99</v>
      </c>
    </row>
    <row r="917" spans="3:5">
      <c r="C917" s="161" t="s">
        <v>1395</v>
      </c>
      <c r="D917" s="160">
        <v>1454089</v>
      </c>
      <c r="E917" s="160">
        <v>0</v>
      </c>
    </row>
    <row r="918" spans="3:5">
      <c r="C918" s="161" t="s">
        <v>1397</v>
      </c>
      <c r="D918" s="160">
        <v>12596660</v>
      </c>
      <c r="E918" s="160">
        <v>0</v>
      </c>
    </row>
    <row r="919" spans="3:5">
      <c r="C919" s="161" t="s">
        <v>650</v>
      </c>
      <c r="D919" s="160">
        <v>21494813</v>
      </c>
      <c r="E919" s="160">
        <v>4481699.99</v>
      </c>
    </row>
    <row r="920" spans="3:5">
      <c r="C920" s="159" t="s">
        <v>243</v>
      </c>
      <c r="D920" s="160">
        <v>0</v>
      </c>
      <c r="E920" s="160">
        <v>0</v>
      </c>
    </row>
    <row r="921" spans="3:5">
      <c r="C921" s="161" t="s">
        <v>727</v>
      </c>
      <c r="D921" s="160">
        <v>0</v>
      </c>
      <c r="E921" s="160">
        <v>0</v>
      </c>
    </row>
    <row r="922" spans="3:5">
      <c r="C922" s="159" t="s">
        <v>244</v>
      </c>
      <c r="D922" s="160">
        <v>6442308</v>
      </c>
      <c r="E922" s="160">
        <v>3178161.74</v>
      </c>
    </row>
    <row r="923" spans="3:5">
      <c r="C923" s="161" t="s">
        <v>241</v>
      </c>
      <c r="D923" s="160">
        <v>6442308</v>
      </c>
      <c r="E923" s="160">
        <v>3178161.74</v>
      </c>
    </row>
    <row r="924" spans="3:5">
      <c r="C924" s="157" t="s">
        <v>297</v>
      </c>
      <c r="D924" s="158">
        <v>3165794891</v>
      </c>
      <c r="E924" s="158">
        <v>500649153.75999999</v>
      </c>
    </row>
    <row r="925" spans="3:5">
      <c r="C925" s="159" t="s">
        <v>240</v>
      </c>
      <c r="D925" s="160">
        <v>2689473708</v>
      </c>
      <c r="E925" s="160">
        <v>362165748.56</v>
      </c>
    </row>
    <row r="926" spans="3:5">
      <c r="C926" s="161" t="s">
        <v>1415</v>
      </c>
      <c r="D926" s="160">
        <v>1546229</v>
      </c>
      <c r="E926" s="160">
        <v>0</v>
      </c>
    </row>
    <row r="927" spans="3:5">
      <c r="C927" s="161" t="s">
        <v>763</v>
      </c>
      <c r="D927" s="160">
        <v>0</v>
      </c>
      <c r="E927" s="160">
        <v>0</v>
      </c>
    </row>
    <row r="928" spans="3:5">
      <c r="C928" s="161" t="s">
        <v>1416</v>
      </c>
      <c r="D928" s="160">
        <v>2371024</v>
      </c>
      <c r="E928" s="160">
        <v>0</v>
      </c>
    </row>
    <row r="929" spans="3:5">
      <c r="C929" s="161" t="s">
        <v>1417</v>
      </c>
      <c r="D929" s="160">
        <v>1533724</v>
      </c>
      <c r="E929" s="160">
        <v>0</v>
      </c>
    </row>
    <row r="930" spans="3:5">
      <c r="C930" s="161" t="s">
        <v>1418</v>
      </c>
      <c r="D930" s="160">
        <v>19490000</v>
      </c>
      <c r="E930" s="160">
        <v>0</v>
      </c>
    </row>
    <row r="931" spans="3:5">
      <c r="C931" s="161" t="s">
        <v>1419</v>
      </c>
      <c r="D931" s="160">
        <v>1725020</v>
      </c>
      <c r="E931" s="160">
        <v>0</v>
      </c>
    </row>
    <row r="932" spans="3:5">
      <c r="C932" s="161" t="s">
        <v>1420</v>
      </c>
      <c r="D932" s="160">
        <v>137000000</v>
      </c>
      <c r="E932" s="160">
        <v>14649632.74</v>
      </c>
    </row>
    <row r="933" spans="3:5">
      <c r="C933" s="161" t="s">
        <v>1421</v>
      </c>
      <c r="D933" s="160">
        <v>123562218</v>
      </c>
      <c r="E933" s="160">
        <v>27763009.890000001</v>
      </c>
    </row>
    <row r="934" spans="3:5">
      <c r="C934" s="161" t="s">
        <v>596</v>
      </c>
      <c r="D934" s="160">
        <v>31979091</v>
      </c>
      <c r="E934" s="160">
        <v>23353360.48</v>
      </c>
    </row>
    <row r="935" spans="3:5">
      <c r="C935" s="161" t="s">
        <v>1422</v>
      </c>
      <c r="D935" s="160">
        <v>6169115</v>
      </c>
      <c r="E935" s="160">
        <v>0</v>
      </c>
    </row>
    <row r="936" spans="3:5">
      <c r="C936" s="161" t="s">
        <v>1423</v>
      </c>
      <c r="D936" s="160">
        <v>1757168</v>
      </c>
      <c r="E936" s="160">
        <v>0</v>
      </c>
    </row>
    <row r="937" spans="3:5">
      <c r="C937" s="161" t="s">
        <v>818</v>
      </c>
      <c r="D937" s="160">
        <v>471159418</v>
      </c>
      <c r="E937" s="160">
        <v>0</v>
      </c>
    </row>
    <row r="938" spans="3:5">
      <c r="C938" s="161" t="s">
        <v>1424</v>
      </c>
      <c r="D938" s="160">
        <v>4171157</v>
      </c>
      <c r="E938" s="160">
        <v>0</v>
      </c>
    </row>
    <row r="939" spans="3:5">
      <c r="C939" s="161" t="s">
        <v>1425</v>
      </c>
      <c r="D939" s="160">
        <v>416411</v>
      </c>
      <c r="E939" s="160">
        <v>0</v>
      </c>
    </row>
    <row r="940" spans="3:5">
      <c r="C940" s="161" t="s">
        <v>1426</v>
      </c>
      <c r="D940" s="160">
        <v>27157543</v>
      </c>
      <c r="E940" s="160">
        <v>0</v>
      </c>
    </row>
    <row r="941" spans="3:5">
      <c r="C941" s="161" t="s">
        <v>1427</v>
      </c>
      <c r="D941" s="160">
        <v>13831456</v>
      </c>
      <c r="E941" s="160">
        <v>0</v>
      </c>
    </row>
    <row r="942" spans="3:5">
      <c r="C942" s="161" t="s">
        <v>651</v>
      </c>
      <c r="D942" s="160">
        <v>23172128</v>
      </c>
      <c r="E942" s="160">
        <v>0</v>
      </c>
    </row>
    <row r="943" spans="3:5">
      <c r="C943" s="161" t="s">
        <v>1428</v>
      </c>
      <c r="D943" s="160">
        <v>4111948</v>
      </c>
      <c r="E943" s="160">
        <v>0</v>
      </c>
    </row>
    <row r="944" spans="3:5">
      <c r="C944" s="161" t="s">
        <v>1429</v>
      </c>
      <c r="D944" s="160">
        <v>1765668</v>
      </c>
      <c r="E944" s="160">
        <v>0</v>
      </c>
    </row>
    <row r="945" spans="3:5">
      <c r="C945" s="161" t="s">
        <v>1430</v>
      </c>
      <c r="D945" s="160">
        <v>78000000</v>
      </c>
      <c r="E945" s="160">
        <v>0</v>
      </c>
    </row>
    <row r="946" spans="3:5">
      <c r="C946" s="161" t="s">
        <v>1431</v>
      </c>
      <c r="D946" s="160">
        <v>2912495</v>
      </c>
      <c r="E946" s="160">
        <v>0</v>
      </c>
    </row>
    <row r="947" spans="3:5">
      <c r="C947" s="161" t="s">
        <v>1432</v>
      </c>
      <c r="D947" s="160">
        <v>2741562</v>
      </c>
      <c r="E947" s="160">
        <v>0</v>
      </c>
    </row>
    <row r="948" spans="3:5">
      <c r="C948" s="161" t="s">
        <v>1433</v>
      </c>
      <c r="D948" s="160">
        <v>2773545</v>
      </c>
      <c r="E948" s="160">
        <v>0</v>
      </c>
    </row>
    <row r="949" spans="3:5">
      <c r="C949" s="161" t="s">
        <v>1434</v>
      </c>
      <c r="D949" s="160">
        <v>78360940</v>
      </c>
      <c r="E949" s="160">
        <v>0</v>
      </c>
    </row>
    <row r="950" spans="3:5">
      <c r="C950" s="161" t="s">
        <v>652</v>
      </c>
      <c r="D950" s="160">
        <v>80087356</v>
      </c>
      <c r="E950" s="160">
        <v>15745675.119999999</v>
      </c>
    </row>
    <row r="951" spans="3:5">
      <c r="C951" s="161" t="s">
        <v>1435</v>
      </c>
      <c r="D951" s="160">
        <v>63579672</v>
      </c>
      <c r="E951" s="160">
        <v>48577507.990000002</v>
      </c>
    </row>
    <row r="952" spans="3:5">
      <c r="C952" s="161" t="s">
        <v>1436</v>
      </c>
      <c r="D952" s="160">
        <v>1000000</v>
      </c>
      <c r="E952" s="160">
        <v>0</v>
      </c>
    </row>
    <row r="953" spans="3:5">
      <c r="C953" s="161" t="s">
        <v>435</v>
      </c>
      <c r="D953" s="160">
        <v>37500333</v>
      </c>
      <c r="E953" s="160">
        <v>0</v>
      </c>
    </row>
    <row r="954" spans="3:5">
      <c r="C954" s="161" t="s">
        <v>1437</v>
      </c>
      <c r="D954" s="160">
        <v>10845429</v>
      </c>
      <c r="E954" s="160">
        <v>0</v>
      </c>
    </row>
    <row r="955" spans="3:5">
      <c r="C955" s="161" t="s">
        <v>1438</v>
      </c>
      <c r="D955" s="160">
        <v>2338581</v>
      </c>
      <c r="E955" s="160">
        <v>0</v>
      </c>
    </row>
    <row r="956" spans="3:5">
      <c r="C956" s="161" t="s">
        <v>1439</v>
      </c>
      <c r="D956" s="160">
        <v>46227768</v>
      </c>
      <c r="E956" s="160">
        <v>10000000</v>
      </c>
    </row>
    <row r="957" spans="3:5">
      <c r="C957" s="161" t="s">
        <v>1440</v>
      </c>
      <c r="D957" s="160">
        <v>1000000</v>
      </c>
      <c r="E957" s="160">
        <v>0</v>
      </c>
    </row>
    <row r="958" spans="3:5">
      <c r="C958" s="161" t="s">
        <v>1441</v>
      </c>
      <c r="D958" s="160">
        <v>0</v>
      </c>
      <c r="E958" s="160">
        <v>0</v>
      </c>
    </row>
    <row r="959" spans="3:5">
      <c r="C959" s="161" t="s">
        <v>1442</v>
      </c>
      <c r="D959" s="160">
        <v>5000000</v>
      </c>
      <c r="E959" s="160">
        <v>0</v>
      </c>
    </row>
    <row r="960" spans="3:5">
      <c r="C960" s="161" t="s">
        <v>1443</v>
      </c>
      <c r="D960" s="160">
        <v>62263555</v>
      </c>
      <c r="E960" s="160">
        <v>0</v>
      </c>
    </row>
    <row r="961" spans="3:5">
      <c r="C961" s="161" t="s">
        <v>1444</v>
      </c>
      <c r="D961" s="160">
        <v>1000000</v>
      </c>
      <c r="E961" s="160">
        <v>0</v>
      </c>
    </row>
    <row r="962" spans="3:5">
      <c r="C962" s="161" t="s">
        <v>1445</v>
      </c>
      <c r="D962" s="160">
        <v>37514624</v>
      </c>
      <c r="E962" s="160">
        <v>10222826.369999999</v>
      </c>
    </row>
    <row r="963" spans="3:5">
      <c r="C963" s="161" t="s">
        <v>1446</v>
      </c>
      <c r="D963" s="160">
        <v>299999</v>
      </c>
      <c r="E963" s="160">
        <v>0</v>
      </c>
    </row>
    <row r="964" spans="3:5">
      <c r="C964" s="161" t="s">
        <v>1447</v>
      </c>
      <c r="D964" s="160">
        <v>53980114</v>
      </c>
      <c r="E964" s="160">
        <v>36511512.870000005</v>
      </c>
    </row>
    <row r="965" spans="3:5">
      <c r="C965" s="161" t="s">
        <v>1448</v>
      </c>
      <c r="D965" s="160">
        <v>58722235</v>
      </c>
      <c r="E965" s="160">
        <v>0</v>
      </c>
    </row>
    <row r="966" spans="3:5">
      <c r="C966" s="161" t="s">
        <v>298</v>
      </c>
      <c r="D966" s="160">
        <v>16375726</v>
      </c>
      <c r="E966" s="160">
        <v>15376594.02</v>
      </c>
    </row>
    <row r="967" spans="3:5">
      <c r="C967" s="161" t="s">
        <v>2103</v>
      </c>
      <c r="D967" s="160">
        <v>33065831</v>
      </c>
      <c r="E967" s="160">
        <v>0</v>
      </c>
    </row>
    <row r="968" spans="3:5">
      <c r="C968" s="161" t="s">
        <v>299</v>
      </c>
      <c r="D968" s="160">
        <v>1000000</v>
      </c>
      <c r="E968" s="160">
        <v>0</v>
      </c>
    </row>
    <row r="969" spans="3:5">
      <c r="C969" s="161" t="s">
        <v>653</v>
      </c>
      <c r="D969" s="160">
        <v>56869436</v>
      </c>
      <c r="E969" s="160">
        <v>0</v>
      </c>
    </row>
    <row r="970" spans="3:5">
      <c r="C970" s="161" t="s">
        <v>1449</v>
      </c>
      <c r="D970" s="160">
        <v>3769211</v>
      </c>
      <c r="E970" s="160">
        <v>0</v>
      </c>
    </row>
    <row r="971" spans="3:5">
      <c r="C971" s="161" t="s">
        <v>544</v>
      </c>
      <c r="D971" s="160">
        <v>55021560</v>
      </c>
      <c r="E971" s="160">
        <v>40802145.299999997</v>
      </c>
    </row>
    <row r="972" spans="3:5">
      <c r="C972" s="161" t="s">
        <v>1450</v>
      </c>
      <c r="D972" s="160">
        <v>9353035</v>
      </c>
      <c r="E972" s="160">
        <v>0</v>
      </c>
    </row>
    <row r="973" spans="3:5">
      <c r="C973" s="161" t="s">
        <v>1451</v>
      </c>
      <c r="D973" s="160">
        <v>5000000</v>
      </c>
      <c r="E973" s="160">
        <v>0</v>
      </c>
    </row>
    <row r="974" spans="3:5">
      <c r="C974" s="161" t="s">
        <v>1452</v>
      </c>
      <c r="D974" s="160">
        <v>9225931</v>
      </c>
      <c r="E974" s="160">
        <v>0</v>
      </c>
    </row>
    <row r="975" spans="3:5">
      <c r="C975" s="161" t="s">
        <v>300</v>
      </c>
      <c r="D975" s="160">
        <v>450000360</v>
      </c>
      <c r="E975" s="160">
        <v>101010228.26000001</v>
      </c>
    </row>
    <row r="976" spans="3:5">
      <c r="C976" s="161" t="s">
        <v>597</v>
      </c>
      <c r="D976" s="160">
        <v>36705189</v>
      </c>
      <c r="E976" s="160">
        <v>0</v>
      </c>
    </row>
    <row r="977" spans="3:5">
      <c r="C977" s="161" t="s">
        <v>654</v>
      </c>
      <c r="D977" s="160">
        <v>80543988</v>
      </c>
      <c r="E977" s="160">
        <v>0</v>
      </c>
    </row>
    <row r="978" spans="3:5">
      <c r="C978" s="161" t="s">
        <v>362</v>
      </c>
      <c r="D978" s="160">
        <v>48750154</v>
      </c>
      <c r="E978" s="160">
        <v>0</v>
      </c>
    </row>
    <row r="979" spans="3:5">
      <c r="C979" s="161" t="s">
        <v>2104</v>
      </c>
      <c r="D979" s="160">
        <v>56250000</v>
      </c>
      <c r="E979" s="160">
        <v>0</v>
      </c>
    </row>
    <row r="980" spans="3:5">
      <c r="C980" s="161" t="s">
        <v>301</v>
      </c>
      <c r="D980" s="160">
        <v>251812601</v>
      </c>
      <c r="E980" s="160">
        <v>18153255.52</v>
      </c>
    </row>
    <row r="981" spans="3:5">
      <c r="C981" s="161" t="s">
        <v>1453</v>
      </c>
      <c r="D981" s="160">
        <v>75116931</v>
      </c>
      <c r="E981" s="160">
        <v>0</v>
      </c>
    </row>
    <row r="982" spans="3:5">
      <c r="C982" s="161" t="s">
        <v>428</v>
      </c>
      <c r="D982" s="160">
        <v>1546229</v>
      </c>
      <c r="E982" s="160">
        <v>0</v>
      </c>
    </row>
    <row r="983" spans="3:5">
      <c r="C983" s="159" t="s">
        <v>242</v>
      </c>
      <c r="D983" s="160">
        <v>476321183</v>
      </c>
      <c r="E983" s="160">
        <v>138483405.19999999</v>
      </c>
    </row>
    <row r="984" spans="3:5">
      <c r="C984" s="161" t="s">
        <v>655</v>
      </c>
      <c r="D984" s="160">
        <v>333449662</v>
      </c>
      <c r="E984" s="160">
        <v>99776777.810000002</v>
      </c>
    </row>
    <row r="985" spans="3:5">
      <c r="C985" s="161" t="s">
        <v>431</v>
      </c>
      <c r="D985" s="160">
        <v>7002382</v>
      </c>
      <c r="E985" s="160">
        <v>0</v>
      </c>
    </row>
    <row r="986" spans="3:5">
      <c r="C986" s="161" t="s">
        <v>819</v>
      </c>
      <c r="D986" s="160">
        <v>8323399</v>
      </c>
      <c r="E986" s="160">
        <v>0</v>
      </c>
    </row>
    <row r="987" spans="3:5">
      <c r="C987" s="161" t="s">
        <v>491</v>
      </c>
      <c r="D987" s="160">
        <v>21104312</v>
      </c>
      <c r="E987" s="160">
        <v>0</v>
      </c>
    </row>
    <row r="988" spans="3:5">
      <c r="C988" s="161" t="s">
        <v>543</v>
      </c>
      <c r="D988" s="160">
        <v>3794025</v>
      </c>
      <c r="E988" s="160">
        <v>0</v>
      </c>
    </row>
    <row r="989" spans="3:5">
      <c r="C989" s="161" t="s">
        <v>656</v>
      </c>
      <c r="D989" s="160">
        <v>102647403</v>
      </c>
      <c r="E989" s="160">
        <v>38706627.390000001</v>
      </c>
    </row>
    <row r="990" spans="3:5">
      <c r="C990" s="159" t="s">
        <v>243</v>
      </c>
      <c r="D990" s="160">
        <v>0</v>
      </c>
      <c r="E990" s="160">
        <v>0</v>
      </c>
    </row>
    <row r="991" spans="3:5">
      <c r="C991" s="161" t="s">
        <v>2105</v>
      </c>
      <c r="D991" s="160">
        <v>0</v>
      </c>
      <c r="E991" s="160">
        <v>0</v>
      </c>
    </row>
    <row r="992" spans="3:5">
      <c r="C992" s="157" t="s">
        <v>302</v>
      </c>
      <c r="D992" s="158">
        <v>554717737</v>
      </c>
      <c r="E992" s="158">
        <v>119968450.68000001</v>
      </c>
    </row>
    <row r="993" spans="3:5">
      <c r="C993" s="159" t="s">
        <v>240</v>
      </c>
      <c r="D993" s="160">
        <v>554717737</v>
      </c>
      <c r="E993" s="160">
        <v>119968450.68000001</v>
      </c>
    </row>
    <row r="994" spans="3:5">
      <c r="C994" s="161" t="s">
        <v>1454</v>
      </c>
      <c r="D994" s="160">
        <v>2758819</v>
      </c>
      <c r="E994" s="160">
        <v>0</v>
      </c>
    </row>
    <row r="995" spans="3:5">
      <c r="C995" s="161" t="s">
        <v>1455</v>
      </c>
      <c r="D995" s="160">
        <v>1148800</v>
      </c>
      <c r="E995" s="160">
        <v>0</v>
      </c>
    </row>
    <row r="996" spans="3:5">
      <c r="C996" s="161" t="s">
        <v>1456</v>
      </c>
      <c r="D996" s="160">
        <v>21869677</v>
      </c>
      <c r="E996" s="160">
        <v>21869677</v>
      </c>
    </row>
    <row r="997" spans="3:5">
      <c r="C997" s="161" t="s">
        <v>1457</v>
      </c>
      <c r="D997" s="160">
        <v>1812675</v>
      </c>
      <c r="E997" s="160">
        <v>0</v>
      </c>
    </row>
    <row r="998" spans="3:5">
      <c r="C998" s="161" t="s">
        <v>1458</v>
      </c>
      <c r="D998" s="160">
        <v>1145591</v>
      </c>
      <c r="E998" s="160">
        <v>0</v>
      </c>
    </row>
    <row r="999" spans="3:5">
      <c r="C999" s="161" t="s">
        <v>1459</v>
      </c>
      <c r="D999" s="160">
        <v>1488375</v>
      </c>
      <c r="E999" s="160">
        <v>0</v>
      </c>
    </row>
    <row r="1000" spans="3:5">
      <c r="C1000" s="161" t="s">
        <v>657</v>
      </c>
      <c r="D1000" s="160">
        <v>100000</v>
      </c>
      <c r="E1000" s="160">
        <v>0</v>
      </c>
    </row>
    <row r="1001" spans="3:5">
      <c r="C1001" s="161" t="s">
        <v>598</v>
      </c>
      <c r="D1001" s="160">
        <v>179352696</v>
      </c>
      <c r="E1001" s="160">
        <v>0</v>
      </c>
    </row>
    <row r="1002" spans="3:5">
      <c r="C1002" s="161" t="s">
        <v>1460</v>
      </c>
      <c r="D1002" s="160">
        <v>2526576</v>
      </c>
      <c r="E1002" s="160">
        <v>0</v>
      </c>
    </row>
    <row r="1003" spans="3:5">
      <c r="C1003" s="161" t="s">
        <v>1461</v>
      </c>
      <c r="D1003" s="160">
        <v>56294803</v>
      </c>
      <c r="E1003" s="160">
        <v>0</v>
      </c>
    </row>
    <row r="1004" spans="3:5">
      <c r="C1004" s="161" t="s">
        <v>1462</v>
      </c>
      <c r="D1004" s="160">
        <v>9135638</v>
      </c>
      <c r="E1004" s="160">
        <v>0</v>
      </c>
    </row>
    <row r="1005" spans="3:5">
      <c r="C1005" s="161" t="s">
        <v>1463</v>
      </c>
      <c r="D1005" s="160">
        <v>2495905</v>
      </c>
      <c r="E1005" s="160">
        <v>0</v>
      </c>
    </row>
    <row r="1006" spans="3:5">
      <c r="C1006" s="161" t="s">
        <v>1464</v>
      </c>
      <c r="D1006" s="160">
        <v>1592758</v>
      </c>
      <c r="E1006" s="160">
        <v>0</v>
      </c>
    </row>
    <row r="1007" spans="3:5">
      <c r="C1007" s="161" t="s">
        <v>1465</v>
      </c>
      <c r="D1007" s="160">
        <v>1000000</v>
      </c>
      <c r="E1007" s="160">
        <v>0</v>
      </c>
    </row>
    <row r="1008" spans="3:5">
      <c r="C1008" s="161" t="s">
        <v>1466</v>
      </c>
      <c r="D1008" s="160">
        <v>2495905</v>
      </c>
      <c r="E1008" s="160">
        <v>0</v>
      </c>
    </row>
    <row r="1009" spans="3:5">
      <c r="C1009" s="161" t="s">
        <v>1467</v>
      </c>
      <c r="D1009" s="160">
        <v>2495905</v>
      </c>
      <c r="E1009" s="160">
        <v>0</v>
      </c>
    </row>
    <row r="1010" spans="3:5">
      <c r="C1010" s="161" t="s">
        <v>1468</v>
      </c>
      <c r="D1010" s="160">
        <v>1501732</v>
      </c>
      <c r="E1010" s="160">
        <v>0</v>
      </c>
    </row>
    <row r="1011" spans="3:5">
      <c r="C1011" s="161" t="s">
        <v>1469</v>
      </c>
      <c r="D1011" s="160">
        <v>1501732</v>
      </c>
      <c r="E1011" s="160">
        <v>0</v>
      </c>
    </row>
    <row r="1012" spans="3:5">
      <c r="C1012" s="161" t="s">
        <v>1470</v>
      </c>
      <c r="D1012" s="160">
        <v>5032901</v>
      </c>
      <c r="E1012" s="160">
        <v>0</v>
      </c>
    </row>
    <row r="1013" spans="3:5">
      <c r="C1013" s="161" t="s">
        <v>1471</v>
      </c>
      <c r="D1013" s="160">
        <v>27190722</v>
      </c>
      <c r="E1013" s="160">
        <v>3320757.81</v>
      </c>
    </row>
    <row r="1014" spans="3:5">
      <c r="C1014" s="161" t="s">
        <v>1472</v>
      </c>
      <c r="D1014" s="160">
        <v>7800000</v>
      </c>
      <c r="E1014" s="160">
        <v>0</v>
      </c>
    </row>
    <row r="1015" spans="3:5">
      <c r="C1015" s="161" t="s">
        <v>1473</v>
      </c>
      <c r="D1015" s="160">
        <v>2502760</v>
      </c>
      <c r="E1015" s="160">
        <v>6721566.8300000001</v>
      </c>
    </row>
    <row r="1016" spans="3:5">
      <c r="C1016" s="161" t="s">
        <v>1474</v>
      </c>
      <c r="D1016" s="160">
        <v>60000005</v>
      </c>
      <c r="E1016" s="160">
        <v>47172036.439999998</v>
      </c>
    </row>
    <row r="1017" spans="3:5">
      <c r="C1017" s="161" t="s">
        <v>1475</v>
      </c>
      <c r="D1017" s="160">
        <v>1466976</v>
      </c>
      <c r="E1017" s="160">
        <v>0</v>
      </c>
    </row>
    <row r="1018" spans="3:5">
      <c r="C1018" s="161" t="s">
        <v>809</v>
      </c>
      <c r="D1018" s="160">
        <v>20194412</v>
      </c>
      <c r="E1018" s="160">
        <v>0</v>
      </c>
    </row>
    <row r="1019" spans="3:5">
      <c r="C1019" s="161" t="s">
        <v>1476</v>
      </c>
      <c r="D1019" s="160">
        <v>5076540</v>
      </c>
      <c r="E1019" s="160">
        <v>0</v>
      </c>
    </row>
    <row r="1020" spans="3:5">
      <c r="C1020" s="161" t="s">
        <v>1477</v>
      </c>
      <c r="D1020" s="160">
        <v>7632009</v>
      </c>
      <c r="E1020" s="160">
        <v>0</v>
      </c>
    </row>
    <row r="1021" spans="3:5">
      <c r="C1021" s="161" t="s">
        <v>1478</v>
      </c>
      <c r="D1021" s="160">
        <v>1000000</v>
      </c>
      <c r="E1021" s="160">
        <v>0</v>
      </c>
    </row>
    <row r="1022" spans="3:5">
      <c r="C1022" s="161" t="s">
        <v>821</v>
      </c>
      <c r="D1022" s="160">
        <v>0</v>
      </c>
      <c r="E1022" s="160">
        <v>0</v>
      </c>
    </row>
    <row r="1023" spans="3:5">
      <c r="C1023" s="161" t="s">
        <v>1479</v>
      </c>
      <c r="D1023" s="160">
        <v>0</v>
      </c>
      <c r="E1023" s="160">
        <v>516977.28</v>
      </c>
    </row>
    <row r="1024" spans="3:5">
      <c r="C1024" s="161" t="s">
        <v>822</v>
      </c>
      <c r="D1024" s="160">
        <v>0</v>
      </c>
      <c r="E1024" s="160">
        <v>0</v>
      </c>
    </row>
    <row r="1025" spans="3:5">
      <c r="C1025" s="161" t="s">
        <v>1480</v>
      </c>
      <c r="D1025" s="160">
        <v>1508467</v>
      </c>
      <c r="E1025" s="160">
        <v>1478787.72</v>
      </c>
    </row>
    <row r="1026" spans="3:5">
      <c r="C1026" s="161" t="s">
        <v>1481</v>
      </c>
      <c r="D1026" s="160">
        <v>953825</v>
      </c>
      <c r="E1026" s="160">
        <v>0</v>
      </c>
    </row>
    <row r="1027" spans="3:5">
      <c r="C1027" s="161" t="s">
        <v>1482</v>
      </c>
      <c r="D1027" s="160">
        <v>10193766</v>
      </c>
      <c r="E1027" s="160">
        <v>0</v>
      </c>
    </row>
    <row r="1028" spans="3:5">
      <c r="C1028" s="161" t="s">
        <v>1483</v>
      </c>
      <c r="D1028" s="160">
        <v>8111268</v>
      </c>
      <c r="E1028" s="160">
        <v>0</v>
      </c>
    </row>
    <row r="1029" spans="3:5">
      <c r="C1029" s="161" t="s">
        <v>363</v>
      </c>
      <c r="D1029" s="160">
        <v>105336499</v>
      </c>
      <c r="E1029" s="160">
        <v>38888647.600000001</v>
      </c>
    </row>
    <row r="1030" spans="3:5">
      <c r="C1030" s="159" t="s">
        <v>242</v>
      </c>
      <c r="D1030" s="160">
        <v>0</v>
      </c>
      <c r="E1030" s="160">
        <v>0</v>
      </c>
    </row>
    <row r="1031" spans="3:5">
      <c r="C1031" s="161" t="s">
        <v>764</v>
      </c>
      <c r="D1031" s="160">
        <v>0</v>
      </c>
      <c r="E1031" s="160">
        <v>0</v>
      </c>
    </row>
    <row r="1032" spans="3:5">
      <c r="C1032" s="157" t="s">
        <v>303</v>
      </c>
      <c r="D1032" s="158">
        <v>1208318911</v>
      </c>
      <c r="E1032" s="158">
        <v>251937850.74000004</v>
      </c>
    </row>
    <row r="1033" spans="3:5">
      <c r="C1033" s="159" t="s">
        <v>240</v>
      </c>
      <c r="D1033" s="160">
        <v>1021864046</v>
      </c>
      <c r="E1033" s="160">
        <v>235752766.33000004</v>
      </c>
    </row>
    <row r="1034" spans="3:5">
      <c r="C1034" s="161" t="s">
        <v>364</v>
      </c>
      <c r="D1034" s="160">
        <v>499701972</v>
      </c>
      <c r="E1034" s="160">
        <v>192667478.91000003</v>
      </c>
    </row>
    <row r="1035" spans="3:5">
      <c r="C1035" s="161" t="s">
        <v>304</v>
      </c>
      <c r="D1035" s="160">
        <v>9358073</v>
      </c>
      <c r="E1035" s="160">
        <v>0</v>
      </c>
    </row>
    <row r="1036" spans="3:5">
      <c r="C1036" s="161" t="s">
        <v>1484</v>
      </c>
      <c r="D1036" s="160">
        <v>3810290</v>
      </c>
      <c r="E1036" s="160">
        <v>0</v>
      </c>
    </row>
    <row r="1037" spans="3:5">
      <c r="C1037" s="161" t="s">
        <v>1485</v>
      </c>
      <c r="D1037" s="160">
        <v>1000000</v>
      </c>
      <c r="E1037" s="160">
        <v>0</v>
      </c>
    </row>
    <row r="1038" spans="3:5">
      <c r="C1038" s="161" t="s">
        <v>1486</v>
      </c>
      <c r="D1038" s="160">
        <v>1912270</v>
      </c>
      <c r="E1038" s="160">
        <v>0</v>
      </c>
    </row>
    <row r="1039" spans="3:5">
      <c r="C1039" s="161" t="s">
        <v>436</v>
      </c>
      <c r="D1039" s="160">
        <v>60000046</v>
      </c>
      <c r="E1039" s="160">
        <v>30548326.77</v>
      </c>
    </row>
    <row r="1040" spans="3:5">
      <c r="C1040" s="161" t="s">
        <v>507</v>
      </c>
      <c r="D1040" s="160">
        <v>140184628</v>
      </c>
      <c r="E1040" s="160">
        <v>897840</v>
      </c>
    </row>
    <row r="1041" spans="3:5">
      <c r="C1041" s="161" t="s">
        <v>1487</v>
      </c>
      <c r="D1041" s="160">
        <v>1157222</v>
      </c>
      <c r="E1041" s="160">
        <v>3031780.8</v>
      </c>
    </row>
    <row r="1042" spans="3:5">
      <c r="C1042" s="161" t="s">
        <v>1488</v>
      </c>
      <c r="D1042" s="160">
        <v>2779045</v>
      </c>
      <c r="E1042" s="160">
        <v>0</v>
      </c>
    </row>
    <row r="1043" spans="3:5">
      <c r="C1043" s="161" t="s">
        <v>1489</v>
      </c>
      <c r="D1043" s="160">
        <v>2779045</v>
      </c>
      <c r="E1043" s="160">
        <v>0</v>
      </c>
    </row>
    <row r="1044" spans="3:5">
      <c r="C1044" s="161" t="s">
        <v>1490</v>
      </c>
      <c r="D1044" s="160">
        <v>1651551</v>
      </c>
      <c r="E1044" s="160">
        <v>0</v>
      </c>
    </row>
    <row r="1045" spans="3:5">
      <c r="C1045" s="161" t="s">
        <v>1491</v>
      </c>
      <c r="D1045" s="160">
        <v>2797336</v>
      </c>
      <c r="E1045" s="160">
        <v>0</v>
      </c>
    </row>
    <row r="1046" spans="3:5">
      <c r="C1046" s="161" t="s">
        <v>1492</v>
      </c>
      <c r="D1046" s="160">
        <v>6310564</v>
      </c>
      <c r="E1046" s="160">
        <v>0</v>
      </c>
    </row>
    <row r="1047" spans="3:5">
      <c r="C1047" s="161" t="s">
        <v>1493</v>
      </c>
      <c r="D1047" s="160">
        <v>107784880</v>
      </c>
      <c r="E1047" s="160">
        <v>0</v>
      </c>
    </row>
    <row r="1048" spans="3:5">
      <c r="C1048" s="161" t="s">
        <v>1494</v>
      </c>
      <c r="D1048" s="160">
        <v>5079880</v>
      </c>
      <c r="E1048" s="160">
        <v>0</v>
      </c>
    </row>
    <row r="1049" spans="3:5">
      <c r="C1049" s="161" t="s">
        <v>1495</v>
      </c>
      <c r="D1049" s="160">
        <v>71550790</v>
      </c>
      <c r="E1049" s="160">
        <v>0</v>
      </c>
    </row>
    <row r="1050" spans="3:5">
      <c r="C1050" s="161" t="s">
        <v>1496</v>
      </c>
      <c r="D1050" s="160">
        <v>82018034</v>
      </c>
      <c r="E1050" s="160">
        <v>0</v>
      </c>
    </row>
    <row r="1051" spans="3:5">
      <c r="C1051" s="161" t="s">
        <v>1497</v>
      </c>
      <c r="D1051" s="160">
        <v>0</v>
      </c>
      <c r="E1051" s="160">
        <v>0</v>
      </c>
    </row>
    <row r="1052" spans="3:5">
      <c r="C1052" s="161" t="s">
        <v>1498</v>
      </c>
      <c r="D1052" s="160">
        <v>1581259</v>
      </c>
      <c r="E1052" s="160">
        <v>8607339.8499999996</v>
      </c>
    </row>
    <row r="1053" spans="3:5">
      <c r="C1053" s="161" t="s">
        <v>1499</v>
      </c>
      <c r="D1053" s="160">
        <v>1697292</v>
      </c>
      <c r="E1053" s="160">
        <v>0</v>
      </c>
    </row>
    <row r="1054" spans="3:5">
      <c r="C1054" s="161" t="s">
        <v>1500</v>
      </c>
      <c r="D1054" s="160">
        <v>1513603</v>
      </c>
      <c r="E1054" s="160">
        <v>0</v>
      </c>
    </row>
    <row r="1055" spans="3:5">
      <c r="C1055" s="161" t="s">
        <v>1501</v>
      </c>
      <c r="D1055" s="160">
        <v>1098833</v>
      </c>
      <c r="E1055" s="160">
        <v>0</v>
      </c>
    </row>
    <row r="1056" spans="3:5">
      <c r="C1056" s="161" t="s">
        <v>1502</v>
      </c>
      <c r="D1056" s="160">
        <v>1097433</v>
      </c>
      <c r="E1056" s="160">
        <v>0</v>
      </c>
    </row>
    <row r="1057" spans="3:5">
      <c r="C1057" s="161" t="s">
        <v>1503</v>
      </c>
      <c r="D1057" s="160">
        <v>15000000</v>
      </c>
      <c r="E1057" s="160">
        <v>0</v>
      </c>
    </row>
    <row r="1058" spans="3:5">
      <c r="C1058" s="159" t="s">
        <v>242</v>
      </c>
      <c r="D1058" s="160">
        <v>186454865</v>
      </c>
      <c r="E1058" s="160">
        <v>16185084.41</v>
      </c>
    </row>
    <row r="1059" spans="3:5">
      <c r="C1059" s="161" t="s">
        <v>542</v>
      </c>
      <c r="D1059" s="160">
        <v>46008312</v>
      </c>
      <c r="E1059" s="160">
        <v>0</v>
      </c>
    </row>
    <row r="1060" spans="3:5">
      <c r="C1060" s="161" t="s">
        <v>658</v>
      </c>
      <c r="D1060" s="160">
        <v>1277584</v>
      </c>
      <c r="E1060" s="160">
        <v>0</v>
      </c>
    </row>
    <row r="1061" spans="3:5">
      <c r="C1061" s="161" t="s">
        <v>492</v>
      </c>
      <c r="D1061" s="160">
        <v>1931187</v>
      </c>
      <c r="E1061" s="160">
        <v>0</v>
      </c>
    </row>
    <row r="1062" spans="3:5">
      <c r="C1062" s="161" t="s">
        <v>659</v>
      </c>
      <c r="D1062" s="160">
        <v>6593556</v>
      </c>
      <c r="E1062" s="160">
        <v>11544171.129999999</v>
      </c>
    </row>
    <row r="1063" spans="3:5">
      <c r="C1063" s="161" t="s">
        <v>660</v>
      </c>
      <c r="D1063" s="160">
        <v>2644226</v>
      </c>
      <c r="E1063" s="160">
        <v>0</v>
      </c>
    </row>
    <row r="1064" spans="3:5">
      <c r="C1064" s="161" t="s">
        <v>506</v>
      </c>
      <c r="D1064" s="160">
        <v>128000000</v>
      </c>
      <c r="E1064" s="160">
        <v>0</v>
      </c>
    </row>
    <row r="1065" spans="3:5">
      <c r="C1065" s="161" t="s">
        <v>765</v>
      </c>
      <c r="D1065" s="160">
        <v>0</v>
      </c>
      <c r="E1065" s="160">
        <v>4640913.28</v>
      </c>
    </row>
    <row r="1066" spans="3:5">
      <c r="C1066" s="157" t="s">
        <v>251</v>
      </c>
      <c r="D1066" s="158">
        <v>4315709764</v>
      </c>
      <c r="E1066" s="158">
        <v>724127643.25</v>
      </c>
    </row>
    <row r="1067" spans="3:5">
      <c r="C1067" s="159" t="s">
        <v>240</v>
      </c>
      <c r="D1067" s="160">
        <v>4229127752</v>
      </c>
      <c r="E1067" s="160">
        <v>697859393.62</v>
      </c>
    </row>
    <row r="1068" spans="3:5">
      <c r="C1068" s="161" t="s">
        <v>305</v>
      </c>
      <c r="D1068" s="160">
        <v>13305993</v>
      </c>
      <c r="E1068" s="160">
        <v>0</v>
      </c>
    </row>
    <row r="1069" spans="3:5">
      <c r="C1069" s="161" t="s">
        <v>1504</v>
      </c>
      <c r="D1069" s="160">
        <v>5490378</v>
      </c>
      <c r="E1069" s="160">
        <v>0</v>
      </c>
    </row>
    <row r="1070" spans="3:5">
      <c r="C1070" s="161" t="s">
        <v>306</v>
      </c>
      <c r="D1070" s="160">
        <v>2681364285</v>
      </c>
      <c r="E1070" s="160">
        <v>125335989.79000001</v>
      </c>
    </row>
    <row r="1071" spans="3:5">
      <c r="C1071" s="161" t="s">
        <v>1505</v>
      </c>
      <c r="D1071" s="160">
        <v>22390444</v>
      </c>
      <c r="E1071" s="160">
        <v>0</v>
      </c>
    </row>
    <row r="1072" spans="3:5">
      <c r="C1072" s="161" t="s">
        <v>661</v>
      </c>
      <c r="D1072" s="160">
        <v>24680990</v>
      </c>
      <c r="E1072" s="160">
        <v>4377927.75</v>
      </c>
    </row>
    <row r="1073" spans="3:5">
      <c r="C1073" s="161" t="s">
        <v>792</v>
      </c>
      <c r="D1073" s="160">
        <v>4175835</v>
      </c>
      <c r="E1073" s="160">
        <v>0</v>
      </c>
    </row>
    <row r="1074" spans="3:5">
      <c r="C1074" s="161" t="s">
        <v>662</v>
      </c>
      <c r="D1074" s="160">
        <v>1552779</v>
      </c>
      <c r="E1074" s="160">
        <v>0</v>
      </c>
    </row>
    <row r="1075" spans="3:5">
      <c r="C1075" s="161" t="s">
        <v>1506</v>
      </c>
      <c r="D1075" s="160">
        <v>72972303</v>
      </c>
      <c r="E1075" s="160">
        <v>82754427.329999998</v>
      </c>
    </row>
    <row r="1076" spans="3:5">
      <c r="C1076" s="161" t="s">
        <v>1507</v>
      </c>
      <c r="D1076" s="160">
        <v>2100000</v>
      </c>
      <c r="E1076" s="160">
        <v>0</v>
      </c>
    </row>
    <row r="1077" spans="3:5">
      <c r="C1077" s="161" t="s">
        <v>1508</v>
      </c>
      <c r="D1077" s="160">
        <v>173874</v>
      </c>
      <c r="E1077" s="160">
        <v>0</v>
      </c>
    </row>
    <row r="1078" spans="3:5">
      <c r="C1078" s="161" t="s">
        <v>2155</v>
      </c>
      <c r="D1078" s="160">
        <v>0</v>
      </c>
      <c r="E1078" s="160">
        <v>0</v>
      </c>
    </row>
    <row r="1079" spans="3:5">
      <c r="C1079" s="161" t="s">
        <v>1509</v>
      </c>
      <c r="D1079" s="160">
        <v>5472250</v>
      </c>
      <c r="E1079" s="160">
        <v>4307779.54</v>
      </c>
    </row>
    <row r="1080" spans="3:5">
      <c r="C1080" s="161" t="s">
        <v>1510</v>
      </c>
      <c r="D1080" s="160">
        <v>38981691</v>
      </c>
      <c r="E1080" s="160">
        <v>0</v>
      </c>
    </row>
    <row r="1081" spans="3:5">
      <c r="C1081" s="161" t="s">
        <v>1511</v>
      </c>
      <c r="D1081" s="160">
        <v>32594339</v>
      </c>
      <c r="E1081" s="160">
        <v>24182765.43</v>
      </c>
    </row>
    <row r="1082" spans="3:5">
      <c r="C1082" s="161" t="s">
        <v>2156</v>
      </c>
      <c r="D1082" s="160">
        <v>0</v>
      </c>
      <c r="E1082" s="160">
        <v>0</v>
      </c>
    </row>
    <row r="1083" spans="3:5">
      <c r="C1083" s="161" t="s">
        <v>1512</v>
      </c>
      <c r="D1083" s="160">
        <v>5000000</v>
      </c>
      <c r="E1083" s="160">
        <v>0</v>
      </c>
    </row>
    <row r="1084" spans="3:5">
      <c r="C1084" s="161" t="s">
        <v>1513</v>
      </c>
      <c r="D1084" s="160">
        <v>9288634</v>
      </c>
      <c r="E1084" s="160">
        <v>0</v>
      </c>
    </row>
    <row r="1085" spans="3:5">
      <c r="C1085" s="161" t="s">
        <v>1514</v>
      </c>
      <c r="D1085" s="160">
        <v>7958209</v>
      </c>
      <c r="E1085" s="160">
        <v>0</v>
      </c>
    </row>
    <row r="1086" spans="3:5">
      <c r="C1086" s="161" t="s">
        <v>1515</v>
      </c>
      <c r="D1086" s="160">
        <v>2503797</v>
      </c>
      <c r="E1086" s="160">
        <v>48864</v>
      </c>
    </row>
    <row r="1087" spans="3:5">
      <c r="C1087" s="161" t="s">
        <v>1516</v>
      </c>
      <c r="D1087" s="160">
        <v>7519123</v>
      </c>
      <c r="E1087" s="160">
        <v>5772311.2800000003</v>
      </c>
    </row>
    <row r="1088" spans="3:5">
      <c r="C1088" s="161" t="s">
        <v>1517</v>
      </c>
      <c r="D1088" s="160">
        <v>88295858</v>
      </c>
      <c r="E1088" s="160">
        <v>68968096.150000006</v>
      </c>
    </row>
    <row r="1089" spans="3:5">
      <c r="C1089" s="161" t="s">
        <v>1518</v>
      </c>
      <c r="D1089" s="160">
        <v>1503825</v>
      </c>
      <c r="E1089" s="160">
        <v>0</v>
      </c>
    </row>
    <row r="1090" spans="3:5">
      <c r="C1090" s="161" t="s">
        <v>1519</v>
      </c>
      <c r="D1090" s="160">
        <v>2494718</v>
      </c>
      <c r="E1090" s="160">
        <v>48864</v>
      </c>
    </row>
    <row r="1091" spans="3:5">
      <c r="C1091" s="161" t="s">
        <v>1520</v>
      </c>
      <c r="D1091" s="160">
        <v>37462453</v>
      </c>
      <c r="E1091" s="160">
        <v>0</v>
      </c>
    </row>
    <row r="1092" spans="3:5">
      <c r="C1092" s="161" t="s">
        <v>1521</v>
      </c>
      <c r="D1092" s="160">
        <v>1067600</v>
      </c>
      <c r="E1092" s="160">
        <v>0</v>
      </c>
    </row>
    <row r="1093" spans="3:5">
      <c r="C1093" s="161" t="s">
        <v>1522</v>
      </c>
      <c r="D1093" s="160">
        <v>1461985</v>
      </c>
      <c r="E1093" s="160">
        <v>0</v>
      </c>
    </row>
    <row r="1094" spans="3:5">
      <c r="C1094" s="161" t="s">
        <v>1523</v>
      </c>
      <c r="D1094" s="160">
        <v>12640948</v>
      </c>
      <c r="E1094" s="160">
        <v>0</v>
      </c>
    </row>
    <row r="1095" spans="3:5">
      <c r="C1095" s="161" t="s">
        <v>766</v>
      </c>
      <c r="D1095" s="160">
        <v>0</v>
      </c>
      <c r="E1095" s="160">
        <v>0</v>
      </c>
    </row>
    <row r="1096" spans="3:5">
      <c r="C1096" s="161" t="s">
        <v>1524</v>
      </c>
      <c r="D1096" s="160">
        <v>2528190</v>
      </c>
      <c r="E1096" s="160">
        <v>0</v>
      </c>
    </row>
    <row r="1097" spans="3:5">
      <c r="C1097" s="161" t="s">
        <v>391</v>
      </c>
      <c r="D1097" s="160">
        <v>1061635</v>
      </c>
      <c r="E1097" s="160">
        <v>0</v>
      </c>
    </row>
    <row r="1098" spans="3:5">
      <c r="C1098" s="161" t="s">
        <v>1525</v>
      </c>
      <c r="D1098" s="160">
        <v>45008072</v>
      </c>
      <c r="E1098" s="160">
        <v>35999745.75</v>
      </c>
    </row>
    <row r="1099" spans="3:5">
      <c r="C1099" s="161" t="s">
        <v>392</v>
      </c>
      <c r="D1099" s="160">
        <v>2494717</v>
      </c>
      <c r="E1099" s="160">
        <v>0</v>
      </c>
    </row>
    <row r="1100" spans="3:5">
      <c r="C1100" s="161" t="s">
        <v>541</v>
      </c>
      <c r="D1100" s="160">
        <v>45002187</v>
      </c>
      <c r="E1100" s="160">
        <v>35907996.420000002</v>
      </c>
    </row>
    <row r="1101" spans="3:5">
      <c r="C1101" s="161" t="s">
        <v>393</v>
      </c>
      <c r="D1101" s="160">
        <v>2494717</v>
      </c>
      <c r="E1101" s="160">
        <v>0</v>
      </c>
    </row>
    <row r="1102" spans="3:5">
      <c r="C1102" s="161" t="s">
        <v>394</v>
      </c>
      <c r="D1102" s="160">
        <v>1061635</v>
      </c>
      <c r="E1102" s="160">
        <v>0</v>
      </c>
    </row>
    <row r="1103" spans="3:5">
      <c r="C1103" s="161" t="s">
        <v>1526</v>
      </c>
      <c r="D1103" s="160">
        <v>337508243</v>
      </c>
      <c r="E1103" s="160">
        <v>261967541.66000003</v>
      </c>
    </row>
    <row r="1104" spans="3:5">
      <c r="C1104" s="161" t="s">
        <v>395</v>
      </c>
      <c r="D1104" s="160">
        <v>1498436</v>
      </c>
      <c r="E1104" s="160">
        <v>0</v>
      </c>
    </row>
    <row r="1105" spans="3:5">
      <c r="C1105" s="161" t="s">
        <v>1527</v>
      </c>
      <c r="D1105" s="160">
        <v>17656240</v>
      </c>
      <c r="E1105" s="160">
        <v>0</v>
      </c>
    </row>
    <row r="1106" spans="3:5">
      <c r="C1106" s="161" t="s">
        <v>663</v>
      </c>
      <c r="D1106" s="160">
        <v>1514684</v>
      </c>
      <c r="E1106" s="160">
        <v>0</v>
      </c>
    </row>
    <row r="1107" spans="3:5">
      <c r="C1107" s="161" t="s">
        <v>1528</v>
      </c>
      <c r="D1107" s="160">
        <v>2429733</v>
      </c>
      <c r="E1107" s="160">
        <v>0</v>
      </c>
    </row>
    <row r="1108" spans="3:5">
      <c r="C1108" s="161" t="s">
        <v>449</v>
      </c>
      <c r="D1108" s="160">
        <v>1514684</v>
      </c>
      <c r="E1108" s="160">
        <v>0</v>
      </c>
    </row>
    <row r="1109" spans="3:5">
      <c r="C1109" s="161" t="s">
        <v>1529</v>
      </c>
      <c r="D1109" s="160">
        <v>6700450</v>
      </c>
      <c r="E1109" s="160">
        <v>0</v>
      </c>
    </row>
    <row r="1110" spans="3:5">
      <c r="C1110" s="161" t="s">
        <v>1530</v>
      </c>
      <c r="D1110" s="160">
        <v>7573421</v>
      </c>
      <c r="E1110" s="160">
        <v>0</v>
      </c>
    </row>
    <row r="1111" spans="3:5">
      <c r="C1111" s="161" t="s">
        <v>396</v>
      </c>
      <c r="D1111" s="160">
        <v>1514684</v>
      </c>
      <c r="E1111" s="160">
        <v>0</v>
      </c>
    </row>
    <row r="1112" spans="3:5">
      <c r="C1112" s="161" t="s">
        <v>1531</v>
      </c>
      <c r="D1112" s="160">
        <v>2494717</v>
      </c>
      <c r="E1112" s="160">
        <v>0</v>
      </c>
    </row>
    <row r="1113" spans="3:5">
      <c r="C1113" s="161" t="s">
        <v>1532</v>
      </c>
      <c r="D1113" s="160">
        <v>60000000</v>
      </c>
      <c r="E1113" s="160">
        <v>0</v>
      </c>
    </row>
    <row r="1114" spans="3:5">
      <c r="C1114" s="161" t="s">
        <v>397</v>
      </c>
      <c r="D1114" s="160">
        <v>1198749</v>
      </c>
      <c r="E1114" s="160">
        <v>0</v>
      </c>
    </row>
    <row r="1115" spans="3:5">
      <c r="C1115" s="161" t="s">
        <v>2106</v>
      </c>
      <c r="D1115" s="160">
        <v>19196261</v>
      </c>
      <c r="E1115" s="160">
        <v>0</v>
      </c>
    </row>
    <row r="1116" spans="3:5">
      <c r="C1116" s="161" t="s">
        <v>1533</v>
      </c>
      <c r="D1116" s="160">
        <v>1000000</v>
      </c>
      <c r="E1116" s="160">
        <v>0</v>
      </c>
    </row>
    <row r="1117" spans="3:5">
      <c r="C1117" s="161" t="s">
        <v>1534</v>
      </c>
      <c r="D1117" s="160">
        <v>1498436</v>
      </c>
      <c r="E1117" s="160">
        <v>0</v>
      </c>
    </row>
    <row r="1118" spans="3:5">
      <c r="C1118" s="161" t="s">
        <v>398</v>
      </c>
      <c r="D1118" s="160">
        <v>1061635</v>
      </c>
      <c r="E1118" s="160">
        <v>0</v>
      </c>
    </row>
    <row r="1119" spans="3:5">
      <c r="C1119" s="161" t="s">
        <v>399</v>
      </c>
      <c r="D1119" s="160">
        <v>2494717</v>
      </c>
      <c r="E1119" s="160">
        <v>0</v>
      </c>
    </row>
    <row r="1120" spans="3:5">
      <c r="C1120" s="161" t="s">
        <v>1535</v>
      </c>
      <c r="D1120" s="160">
        <v>3140721</v>
      </c>
      <c r="E1120" s="160">
        <v>0</v>
      </c>
    </row>
    <row r="1121" spans="3:5">
      <c r="C1121" s="161" t="s">
        <v>400</v>
      </c>
      <c r="D1121" s="160">
        <v>1498436</v>
      </c>
      <c r="E1121" s="160">
        <v>0</v>
      </c>
    </row>
    <row r="1122" spans="3:5">
      <c r="C1122" s="161" t="s">
        <v>540</v>
      </c>
      <c r="D1122" s="160">
        <v>1498436</v>
      </c>
      <c r="E1122" s="160">
        <v>0</v>
      </c>
    </row>
    <row r="1123" spans="3:5">
      <c r="C1123" s="161" t="s">
        <v>450</v>
      </c>
      <c r="D1123" s="160">
        <v>15000001</v>
      </c>
      <c r="E1123" s="160">
        <v>11111520.550000001</v>
      </c>
    </row>
    <row r="1124" spans="3:5">
      <c r="C1124" s="161" t="s">
        <v>1536</v>
      </c>
      <c r="D1124" s="160">
        <v>2494717</v>
      </c>
      <c r="E1124" s="160">
        <v>0</v>
      </c>
    </row>
    <row r="1125" spans="3:5">
      <c r="C1125" s="161" t="s">
        <v>767</v>
      </c>
      <c r="D1125" s="160">
        <v>0</v>
      </c>
      <c r="E1125" s="160">
        <v>0</v>
      </c>
    </row>
    <row r="1126" spans="3:5">
      <c r="C1126" s="161" t="s">
        <v>1537</v>
      </c>
      <c r="D1126" s="160">
        <v>2494717</v>
      </c>
      <c r="E1126" s="160">
        <v>0</v>
      </c>
    </row>
    <row r="1127" spans="3:5">
      <c r="C1127" s="161" t="s">
        <v>1538</v>
      </c>
      <c r="D1127" s="160">
        <v>1061635</v>
      </c>
      <c r="E1127" s="160">
        <v>0</v>
      </c>
    </row>
    <row r="1128" spans="3:5">
      <c r="C1128" s="161" t="s">
        <v>1539</v>
      </c>
      <c r="D1128" s="160">
        <v>1061635</v>
      </c>
      <c r="E1128" s="160">
        <v>0</v>
      </c>
    </row>
    <row r="1129" spans="3:5">
      <c r="C1129" s="161" t="s">
        <v>1540</v>
      </c>
      <c r="D1129" s="160">
        <v>2494717</v>
      </c>
      <c r="E1129" s="160">
        <v>0</v>
      </c>
    </row>
    <row r="1130" spans="3:5">
      <c r="C1130" s="161" t="s">
        <v>401</v>
      </c>
      <c r="D1130" s="160">
        <v>1078230</v>
      </c>
      <c r="E1130" s="160">
        <v>0</v>
      </c>
    </row>
    <row r="1131" spans="3:5">
      <c r="C1131" s="161" t="s">
        <v>451</v>
      </c>
      <c r="D1131" s="160">
        <v>2528502</v>
      </c>
      <c r="E1131" s="160">
        <v>0</v>
      </c>
    </row>
    <row r="1132" spans="3:5">
      <c r="C1132" s="161" t="s">
        <v>2107</v>
      </c>
      <c r="D1132" s="160">
        <v>0</v>
      </c>
      <c r="E1132" s="160">
        <v>0</v>
      </c>
    </row>
    <row r="1133" spans="3:5">
      <c r="C1133" s="161" t="s">
        <v>539</v>
      </c>
      <c r="D1133" s="160">
        <v>1481645</v>
      </c>
      <c r="E1133" s="160">
        <v>0</v>
      </c>
    </row>
    <row r="1134" spans="3:5">
      <c r="C1134" s="161" t="s">
        <v>402</v>
      </c>
      <c r="D1134" s="160">
        <v>1481644</v>
      </c>
      <c r="E1134" s="160">
        <v>0</v>
      </c>
    </row>
    <row r="1135" spans="3:5">
      <c r="C1135" s="161" t="s">
        <v>403</v>
      </c>
      <c r="D1135" s="160">
        <v>7497572</v>
      </c>
      <c r="E1135" s="160">
        <v>1716867.22</v>
      </c>
    </row>
    <row r="1136" spans="3:5">
      <c r="C1136" s="161" t="s">
        <v>538</v>
      </c>
      <c r="D1136" s="160">
        <v>1520450</v>
      </c>
      <c r="E1136" s="160">
        <v>0</v>
      </c>
    </row>
    <row r="1137" spans="3:5">
      <c r="C1137" s="161" t="s">
        <v>452</v>
      </c>
      <c r="D1137" s="160">
        <v>2408083</v>
      </c>
      <c r="E1137" s="160">
        <v>0</v>
      </c>
    </row>
    <row r="1138" spans="3:5">
      <c r="C1138" s="161" t="s">
        <v>537</v>
      </c>
      <c r="D1138" s="160">
        <v>656325</v>
      </c>
      <c r="E1138" s="160">
        <v>0</v>
      </c>
    </row>
    <row r="1139" spans="3:5">
      <c r="C1139" s="161" t="s">
        <v>453</v>
      </c>
      <c r="D1139" s="160">
        <v>1481647</v>
      </c>
      <c r="E1139" s="160">
        <v>0</v>
      </c>
    </row>
    <row r="1140" spans="3:5">
      <c r="C1140" s="161" t="s">
        <v>823</v>
      </c>
      <c r="D1140" s="160">
        <v>1461985</v>
      </c>
      <c r="E1140" s="160">
        <v>0</v>
      </c>
    </row>
    <row r="1141" spans="3:5">
      <c r="C1141" s="161" t="s">
        <v>1541</v>
      </c>
      <c r="D1141" s="160">
        <v>527828100</v>
      </c>
      <c r="E1141" s="160">
        <v>35358696.75</v>
      </c>
    </row>
    <row r="1142" spans="3:5">
      <c r="C1142" s="159" t="s">
        <v>242</v>
      </c>
      <c r="D1142" s="160">
        <v>86582012</v>
      </c>
      <c r="E1142" s="160">
        <v>26268249.629999999</v>
      </c>
    </row>
    <row r="1143" spans="3:5">
      <c r="C1143" s="161" t="s">
        <v>664</v>
      </c>
      <c r="D1143" s="160">
        <v>54902929</v>
      </c>
      <c r="E1143" s="160">
        <v>0</v>
      </c>
    </row>
    <row r="1144" spans="3:5">
      <c r="C1144" s="161" t="s">
        <v>665</v>
      </c>
      <c r="D1144" s="160">
        <v>1602521</v>
      </c>
      <c r="E1144" s="160">
        <v>0</v>
      </c>
    </row>
    <row r="1145" spans="3:5">
      <c r="C1145" s="161" t="s">
        <v>824</v>
      </c>
      <c r="D1145" s="160">
        <v>0</v>
      </c>
      <c r="E1145" s="160">
        <v>26268249.629999999</v>
      </c>
    </row>
    <row r="1146" spans="3:5">
      <c r="C1146" s="161" t="s">
        <v>825</v>
      </c>
      <c r="D1146" s="160">
        <v>5371627</v>
      </c>
      <c r="E1146" s="160">
        <v>0</v>
      </c>
    </row>
    <row r="1147" spans="3:5">
      <c r="C1147" s="161" t="s">
        <v>666</v>
      </c>
      <c r="D1147" s="160">
        <v>24704935</v>
      </c>
      <c r="E1147" s="160">
        <v>0</v>
      </c>
    </row>
    <row r="1148" spans="3:5">
      <c r="C1148" s="157" t="s">
        <v>252</v>
      </c>
      <c r="D1148" s="158">
        <v>742299370</v>
      </c>
      <c r="E1148" s="158">
        <v>303191460.16000009</v>
      </c>
    </row>
    <row r="1149" spans="3:5">
      <c r="C1149" s="159" t="s">
        <v>240</v>
      </c>
      <c r="D1149" s="160">
        <v>742299370</v>
      </c>
      <c r="E1149" s="160">
        <v>303191460.16000009</v>
      </c>
    </row>
    <row r="1150" spans="3:5">
      <c r="C1150" s="161" t="s">
        <v>386</v>
      </c>
      <c r="D1150" s="160">
        <v>2982396</v>
      </c>
      <c r="E1150" s="160">
        <v>0</v>
      </c>
    </row>
    <row r="1151" spans="3:5">
      <c r="C1151" s="161" t="s">
        <v>1542</v>
      </c>
      <c r="D1151" s="160">
        <v>1542689</v>
      </c>
      <c r="E1151" s="160">
        <v>5057786.1500000004</v>
      </c>
    </row>
    <row r="1152" spans="3:5">
      <c r="C1152" s="161" t="s">
        <v>536</v>
      </c>
      <c r="D1152" s="160">
        <v>8227707</v>
      </c>
      <c r="E1152" s="160">
        <v>1503909.18</v>
      </c>
    </row>
    <row r="1153" spans="3:5">
      <c r="C1153" s="161" t="s">
        <v>535</v>
      </c>
      <c r="D1153" s="160">
        <v>5070433</v>
      </c>
      <c r="E1153" s="160">
        <v>1049715.3600000001</v>
      </c>
    </row>
    <row r="1154" spans="3:5">
      <c r="C1154" s="161" t="s">
        <v>534</v>
      </c>
      <c r="D1154" s="160">
        <v>28116881</v>
      </c>
      <c r="E1154" s="160">
        <v>0</v>
      </c>
    </row>
    <row r="1155" spans="3:5">
      <c r="C1155" s="161" t="s">
        <v>717</v>
      </c>
      <c r="D1155" s="160">
        <v>0</v>
      </c>
      <c r="E1155" s="160">
        <v>6642345.75</v>
      </c>
    </row>
    <row r="1156" spans="3:5">
      <c r="C1156" s="161" t="s">
        <v>1543</v>
      </c>
      <c r="D1156" s="160">
        <v>0</v>
      </c>
      <c r="E1156" s="160">
        <v>2035273.18</v>
      </c>
    </row>
    <row r="1157" spans="3:5">
      <c r="C1157" s="161" t="s">
        <v>1544</v>
      </c>
      <c r="D1157" s="160">
        <v>533167</v>
      </c>
      <c r="E1157" s="160">
        <v>0</v>
      </c>
    </row>
    <row r="1158" spans="3:5">
      <c r="C1158" s="161" t="s">
        <v>437</v>
      </c>
      <c r="D1158" s="160">
        <v>30000003</v>
      </c>
      <c r="E1158" s="160">
        <v>23509292.060000002</v>
      </c>
    </row>
    <row r="1159" spans="3:5">
      <c r="C1159" s="161" t="s">
        <v>438</v>
      </c>
      <c r="D1159" s="160">
        <v>97501084</v>
      </c>
      <c r="E1159" s="160">
        <v>76993745.269999996</v>
      </c>
    </row>
    <row r="1160" spans="3:5">
      <c r="C1160" s="161" t="s">
        <v>419</v>
      </c>
      <c r="D1160" s="160">
        <v>2265191</v>
      </c>
      <c r="E1160" s="160">
        <v>0</v>
      </c>
    </row>
    <row r="1161" spans="3:5">
      <c r="C1161" s="161" t="s">
        <v>307</v>
      </c>
      <c r="D1161" s="160">
        <v>13846610</v>
      </c>
      <c r="E1161" s="160">
        <v>13836484.6</v>
      </c>
    </row>
    <row r="1162" spans="3:5">
      <c r="C1162" s="161" t="s">
        <v>1545</v>
      </c>
      <c r="D1162" s="160">
        <v>1090343</v>
      </c>
      <c r="E1162" s="160">
        <v>0</v>
      </c>
    </row>
    <row r="1163" spans="3:5">
      <c r="C1163" s="161" t="s">
        <v>1546</v>
      </c>
      <c r="D1163" s="160">
        <v>1510897</v>
      </c>
      <c r="E1163" s="160">
        <v>0</v>
      </c>
    </row>
    <row r="1164" spans="3:5">
      <c r="C1164" s="161" t="s">
        <v>1547</v>
      </c>
      <c r="D1164" s="160">
        <v>1510897</v>
      </c>
      <c r="E1164" s="160">
        <v>0</v>
      </c>
    </row>
    <row r="1165" spans="3:5">
      <c r="C1165" s="161" t="s">
        <v>1548</v>
      </c>
      <c r="D1165" s="160">
        <v>1090343</v>
      </c>
      <c r="E1165" s="160">
        <v>0</v>
      </c>
    </row>
    <row r="1166" spans="3:5">
      <c r="C1166" s="161" t="s">
        <v>1549</v>
      </c>
      <c r="D1166" s="160">
        <v>4521143</v>
      </c>
      <c r="E1166" s="160">
        <v>3961113.22</v>
      </c>
    </row>
    <row r="1167" spans="3:5">
      <c r="C1167" s="161" t="s">
        <v>1550</v>
      </c>
      <c r="D1167" s="160">
        <v>1175317</v>
      </c>
      <c r="E1167" s="160">
        <v>0</v>
      </c>
    </row>
    <row r="1168" spans="3:5">
      <c r="C1168" s="161" t="s">
        <v>1551</v>
      </c>
      <c r="D1168" s="160">
        <v>6047821</v>
      </c>
      <c r="E1168" s="160">
        <v>7926674.5899999999</v>
      </c>
    </row>
    <row r="1169" spans="3:5">
      <c r="C1169" s="161" t="s">
        <v>1552</v>
      </c>
      <c r="D1169" s="160">
        <v>3426970</v>
      </c>
      <c r="E1169" s="160">
        <v>3931790.18</v>
      </c>
    </row>
    <row r="1170" spans="3:5">
      <c r="C1170" s="161" t="s">
        <v>1553</v>
      </c>
      <c r="D1170" s="160">
        <v>1504803</v>
      </c>
      <c r="E1170" s="160">
        <v>0</v>
      </c>
    </row>
    <row r="1171" spans="3:5">
      <c r="C1171" s="161" t="s">
        <v>1554</v>
      </c>
      <c r="D1171" s="160">
        <v>1519986</v>
      </c>
      <c r="E1171" s="160">
        <v>0</v>
      </c>
    </row>
    <row r="1172" spans="3:5">
      <c r="C1172" s="161" t="s">
        <v>1555</v>
      </c>
      <c r="D1172" s="160">
        <v>2273773</v>
      </c>
      <c r="E1172" s="160">
        <v>0</v>
      </c>
    </row>
    <row r="1173" spans="3:5">
      <c r="C1173" s="161" t="s">
        <v>1556</v>
      </c>
      <c r="D1173" s="160">
        <v>1076708</v>
      </c>
      <c r="E1173" s="160">
        <v>0</v>
      </c>
    </row>
    <row r="1174" spans="3:5">
      <c r="C1174" s="161" t="s">
        <v>599</v>
      </c>
      <c r="D1174" s="160">
        <v>1519986</v>
      </c>
      <c r="E1174" s="160">
        <v>4300925.58</v>
      </c>
    </row>
    <row r="1175" spans="3:5">
      <c r="C1175" s="161" t="s">
        <v>533</v>
      </c>
      <c r="D1175" s="160">
        <v>1076708</v>
      </c>
      <c r="E1175" s="160">
        <v>0</v>
      </c>
    </row>
    <row r="1176" spans="3:5">
      <c r="C1176" s="161" t="s">
        <v>404</v>
      </c>
      <c r="D1176" s="160">
        <v>5383541</v>
      </c>
      <c r="E1176" s="160">
        <v>2535290.48</v>
      </c>
    </row>
    <row r="1177" spans="3:5">
      <c r="C1177" s="161" t="s">
        <v>405</v>
      </c>
      <c r="D1177" s="160">
        <v>7366419</v>
      </c>
      <c r="E1177" s="160">
        <v>0</v>
      </c>
    </row>
    <row r="1178" spans="3:5">
      <c r="C1178" s="161" t="s">
        <v>406</v>
      </c>
      <c r="D1178" s="160">
        <v>3282809</v>
      </c>
      <c r="E1178" s="160">
        <v>0</v>
      </c>
    </row>
    <row r="1179" spans="3:5">
      <c r="C1179" s="161" t="s">
        <v>407</v>
      </c>
      <c r="D1179" s="160">
        <v>1083406</v>
      </c>
      <c r="E1179" s="160">
        <v>0</v>
      </c>
    </row>
    <row r="1180" spans="3:5">
      <c r="C1180" s="161" t="s">
        <v>408</v>
      </c>
      <c r="D1180" s="160">
        <v>3494897</v>
      </c>
      <c r="E1180" s="160">
        <v>0</v>
      </c>
    </row>
    <row r="1181" spans="3:5">
      <c r="C1181" s="161" t="s">
        <v>409</v>
      </c>
      <c r="D1181" s="160">
        <v>4075959</v>
      </c>
      <c r="E1181" s="160">
        <v>0</v>
      </c>
    </row>
    <row r="1182" spans="3:5">
      <c r="C1182" s="161" t="s">
        <v>1557</v>
      </c>
      <c r="D1182" s="160">
        <v>178751321</v>
      </c>
      <c r="E1182" s="160">
        <v>10149673.970000001</v>
      </c>
    </row>
    <row r="1183" spans="3:5">
      <c r="C1183" s="161" t="s">
        <v>1558</v>
      </c>
      <c r="D1183" s="160">
        <v>5076986</v>
      </c>
      <c r="E1183" s="160">
        <v>0</v>
      </c>
    </row>
    <row r="1184" spans="3:5">
      <c r="C1184" s="161" t="s">
        <v>1559</v>
      </c>
      <c r="D1184" s="160">
        <v>60000001</v>
      </c>
      <c r="E1184" s="160">
        <v>46624591.780000001</v>
      </c>
    </row>
    <row r="1185" spans="3:5">
      <c r="C1185" s="161" t="s">
        <v>410</v>
      </c>
      <c r="D1185" s="160">
        <v>1413658</v>
      </c>
      <c r="E1185" s="160">
        <v>0</v>
      </c>
    </row>
    <row r="1186" spans="3:5">
      <c r="C1186" s="161" t="s">
        <v>1560</v>
      </c>
      <c r="D1186" s="160">
        <v>30000002</v>
      </c>
      <c r="E1186" s="160">
        <v>10000000</v>
      </c>
    </row>
    <row r="1187" spans="3:5">
      <c r="C1187" s="161" t="s">
        <v>411</v>
      </c>
      <c r="D1187" s="160">
        <v>5068647</v>
      </c>
      <c r="E1187" s="160">
        <v>0</v>
      </c>
    </row>
    <row r="1188" spans="3:5">
      <c r="C1188" s="161" t="s">
        <v>412</v>
      </c>
      <c r="D1188" s="160">
        <v>1413658</v>
      </c>
      <c r="E1188" s="160">
        <v>0</v>
      </c>
    </row>
    <row r="1189" spans="3:5">
      <c r="C1189" s="161" t="s">
        <v>413</v>
      </c>
      <c r="D1189" s="160">
        <v>1413658</v>
      </c>
      <c r="E1189" s="160">
        <v>0</v>
      </c>
    </row>
    <row r="1190" spans="3:5">
      <c r="C1190" s="161" t="s">
        <v>414</v>
      </c>
      <c r="D1190" s="160">
        <v>7591797</v>
      </c>
      <c r="E1190" s="160">
        <v>5250908.18</v>
      </c>
    </row>
    <row r="1191" spans="3:5">
      <c r="C1191" s="161" t="s">
        <v>415</v>
      </c>
      <c r="D1191" s="160">
        <v>12655186</v>
      </c>
      <c r="E1191" s="160">
        <v>8868928.5500000007</v>
      </c>
    </row>
    <row r="1192" spans="3:5">
      <c r="C1192" s="161" t="s">
        <v>1561</v>
      </c>
      <c r="D1192" s="160">
        <v>13314662</v>
      </c>
      <c r="E1192" s="160">
        <v>0</v>
      </c>
    </row>
    <row r="1193" spans="3:5">
      <c r="C1193" s="161" t="s">
        <v>416</v>
      </c>
      <c r="D1193" s="160">
        <v>1076708</v>
      </c>
      <c r="E1193" s="160">
        <v>2954243.09</v>
      </c>
    </row>
    <row r="1194" spans="3:5">
      <c r="C1194" s="161" t="s">
        <v>417</v>
      </c>
      <c r="D1194" s="160">
        <v>1076708</v>
      </c>
      <c r="E1194" s="160">
        <v>0</v>
      </c>
    </row>
    <row r="1195" spans="3:5">
      <c r="C1195" s="161" t="s">
        <v>1562</v>
      </c>
      <c r="D1195" s="160">
        <v>7599928</v>
      </c>
      <c r="E1195" s="160">
        <v>4449964.3899999997</v>
      </c>
    </row>
    <row r="1196" spans="3:5">
      <c r="C1196" s="161" t="s">
        <v>532</v>
      </c>
      <c r="D1196" s="160">
        <v>1543101</v>
      </c>
      <c r="E1196" s="160">
        <v>0</v>
      </c>
    </row>
    <row r="1197" spans="3:5">
      <c r="C1197" s="161" t="s">
        <v>1563</v>
      </c>
      <c r="D1197" s="160">
        <v>2000000</v>
      </c>
      <c r="E1197" s="160">
        <v>3227099.74</v>
      </c>
    </row>
    <row r="1198" spans="3:5">
      <c r="C1198" s="161" t="s">
        <v>531</v>
      </c>
      <c r="D1198" s="160">
        <v>135000006</v>
      </c>
      <c r="E1198" s="160">
        <v>50726846.75</v>
      </c>
    </row>
    <row r="1199" spans="3:5">
      <c r="C1199" s="161" t="s">
        <v>418</v>
      </c>
      <c r="D1199" s="160">
        <v>1543101</v>
      </c>
      <c r="E1199" s="160">
        <v>0</v>
      </c>
    </row>
    <row r="1200" spans="3:5">
      <c r="C1200" s="161" t="s">
        <v>530</v>
      </c>
      <c r="D1200" s="160">
        <v>1075882</v>
      </c>
      <c r="E1200" s="160">
        <v>0</v>
      </c>
    </row>
    <row r="1201" spans="3:5">
      <c r="C1201" s="161" t="s">
        <v>1564</v>
      </c>
      <c r="D1201" s="160">
        <v>8264361</v>
      </c>
      <c r="E1201" s="160">
        <v>7654858.1100000003</v>
      </c>
    </row>
    <row r="1202" spans="3:5">
      <c r="C1202" s="161" t="s">
        <v>1565</v>
      </c>
      <c r="D1202" s="160">
        <v>4841110</v>
      </c>
      <c r="E1202" s="160">
        <v>0</v>
      </c>
    </row>
    <row r="1203" spans="3:5">
      <c r="C1203" s="161" t="s">
        <v>365</v>
      </c>
      <c r="D1203" s="160">
        <v>7500002</v>
      </c>
      <c r="E1203" s="160">
        <v>0</v>
      </c>
    </row>
    <row r="1204" spans="3:5">
      <c r="C1204" s="161" t="s">
        <v>826</v>
      </c>
      <c r="D1204" s="160">
        <v>0</v>
      </c>
      <c r="E1204" s="160">
        <v>0</v>
      </c>
    </row>
    <row r="1205" spans="3:5">
      <c r="C1205" s="161" t="s">
        <v>1566</v>
      </c>
      <c r="D1205" s="160">
        <v>9960000</v>
      </c>
      <c r="E1205" s="160">
        <v>0</v>
      </c>
    </row>
    <row r="1206" spans="3:5">
      <c r="C1206" s="161" t="s">
        <v>728</v>
      </c>
      <c r="D1206" s="160">
        <v>0</v>
      </c>
      <c r="E1206" s="160">
        <v>0</v>
      </c>
    </row>
    <row r="1207" spans="3:5">
      <c r="C1207" s="161" t="s">
        <v>729</v>
      </c>
      <c r="D1207" s="160">
        <v>0</v>
      </c>
      <c r="E1207" s="160">
        <v>0</v>
      </c>
    </row>
    <row r="1208" spans="3:5">
      <c r="C1208" s="157" t="s">
        <v>308</v>
      </c>
      <c r="D1208" s="158">
        <v>1734985101</v>
      </c>
      <c r="E1208" s="158">
        <v>334246008.25999999</v>
      </c>
    </row>
    <row r="1209" spans="3:5">
      <c r="C1209" s="159" t="s">
        <v>240</v>
      </c>
      <c r="D1209" s="160">
        <v>1455500578</v>
      </c>
      <c r="E1209" s="160">
        <v>307028033.75999999</v>
      </c>
    </row>
    <row r="1210" spans="3:5">
      <c r="C1210" s="161" t="s">
        <v>346</v>
      </c>
      <c r="D1210" s="160">
        <v>157231672</v>
      </c>
      <c r="E1210" s="160">
        <v>0</v>
      </c>
    </row>
    <row r="1211" spans="3:5">
      <c r="C1211" s="161" t="s">
        <v>1567</v>
      </c>
      <c r="D1211" s="160">
        <v>26496875</v>
      </c>
      <c r="E1211" s="160">
        <v>0</v>
      </c>
    </row>
    <row r="1212" spans="3:5">
      <c r="C1212" s="161" t="s">
        <v>1568</v>
      </c>
      <c r="D1212" s="160">
        <v>5188516</v>
      </c>
      <c r="E1212" s="160">
        <v>65736.81</v>
      </c>
    </row>
    <row r="1213" spans="3:5">
      <c r="C1213" s="161" t="s">
        <v>1569</v>
      </c>
      <c r="D1213" s="160">
        <v>6508435</v>
      </c>
      <c r="E1213" s="160">
        <v>0</v>
      </c>
    </row>
    <row r="1214" spans="3:5">
      <c r="C1214" s="161" t="s">
        <v>1570</v>
      </c>
      <c r="D1214" s="160">
        <v>1310327</v>
      </c>
      <c r="E1214" s="160">
        <v>0</v>
      </c>
    </row>
    <row r="1215" spans="3:5">
      <c r="C1215" s="161" t="s">
        <v>1571</v>
      </c>
      <c r="D1215" s="160">
        <v>5242460</v>
      </c>
      <c r="E1215" s="160">
        <v>0</v>
      </c>
    </row>
    <row r="1216" spans="3:5">
      <c r="C1216" s="161" t="s">
        <v>1572</v>
      </c>
      <c r="D1216" s="160">
        <v>1112112</v>
      </c>
      <c r="E1216" s="160">
        <v>0</v>
      </c>
    </row>
    <row r="1217" spans="3:5">
      <c r="C1217" s="161" t="s">
        <v>1573</v>
      </c>
      <c r="D1217" s="160">
        <v>1112112</v>
      </c>
      <c r="E1217" s="160">
        <v>0</v>
      </c>
    </row>
    <row r="1218" spans="3:5">
      <c r="C1218" s="161" t="s">
        <v>1574</v>
      </c>
      <c r="D1218" s="160">
        <v>5560558</v>
      </c>
      <c r="E1218" s="160">
        <v>0</v>
      </c>
    </row>
    <row r="1219" spans="3:5">
      <c r="C1219" s="161" t="s">
        <v>1575</v>
      </c>
      <c r="D1219" s="160">
        <v>2419006</v>
      </c>
      <c r="E1219" s="160">
        <v>0</v>
      </c>
    </row>
    <row r="1220" spans="3:5">
      <c r="C1220" s="161" t="s">
        <v>1576</v>
      </c>
      <c r="D1220" s="160">
        <v>12095029</v>
      </c>
      <c r="E1220" s="160">
        <v>0</v>
      </c>
    </row>
    <row r="1221" spans="3:5">
      <c r="C1221" s="161" t="s">
        <v>1577</v>
      </c>
      <c r="D1221" s="160">
        <v>7389792</v>
      </c>
      <c r="E1221" s="160">
        <v>0</v>
      </c>
    </row>
    <row r="1222" spans="3:5">
      <c r="C1222" s="161" t="s">
        <v>1578</v>
      </c>
      <c r="D1222" s="160">
        <v>1498437</v>
      </c>
      <c r="E1222" s="160">
        <v>0</v>
      </c>
    </row>
    <row r="1223" spans="3:5">
      <c r="C1223" s="161" t="s">
        <v>1579</v>
      </c>
      <c r="D1223" s="160">
        <v>7492185</v>
      </c>
      <c r="E1223" s="160">
        <v>0</v>
      </c>
    </row>
    <row r="1224" spans="3:5">
      <c r="C1224" s="161" t="s">
        <v>1580</v>
      </c>
      <c r="D1224" s="160">
        <v>1486291</v>
      </c>
      <c r="E1224" s="160">
        <v>0</v>
      </c>
    </row>
    <row r="1225" spans="3:5">
      <c r="C1225" s="161" t="s">
        <v>529</v>
      </c>
      <c r="D1225" s="160">
        <v>16726449</v>
      </c>
      <c r="E1225" s="160">
        <v>0</v>
      </c>
    </row>
    <row r="1226" spans="3:5">
      <c r="C1226" s="161" t="s">
        <v>309</v>
      </c>
      <c r="D1226" s="160">
        <v>166000001</v>
      </c>
      <c r="E1226" s="160">
        <v>0</v>
      </c>
    </row>
    <row r="1227" spans="3:5">
      <c r="C1227" s="161" t="s">
        <v>1581</v>
      </c>
      <c r="D1227" s="160">
        <v>2417108</v>
      </c>
      <c r="E1227" s="160">
        <v>1616673.08</v>
      </c>
    </row>
    <row r="1228" spans="3:5">
      <c r="C1228" s="161" t="s">
        <v>768</v>
      </c>
      <c r="D1228" s="160">
        <v>0</v>
      </c>
      <c r="E1228" s="160">
        <v>2787250.35</v>
      </c>
    </row>
    <row r="1229" spans="3:5">
      <c r="C1229" s="161" t="s">
        <v>1582</v>
      </c>
      <c r="D1229" s="160">
        <v>2129173</v>
      </c>
      <c r="E1229" s="160">
        <v>1335796.58</v>
      </c>
    </row>
    <row r="1230" spans="3:5">
      <c r="C1230" s="161" t="s">
        <v>1583</v>
      </c>
      <c r="D1230" s="160">
        <v>4061379</v>
      </c>
      <c r="E1230" s="160">
        <v>1975705.64</v>
      </c>
    </row>
    <row r="1231" spans="3:5">
      <c r="C1231" s="161" t="s">
        <v>1584</v>
      </c>
      <c r="D1231" s="160">
        <v>3714026</v>
      </c>
      <c r="E1231" s="160">
        <v>0</v>
      </c>
    </row>
    <row r="1232" spans="3:5">
      <c r="C1232" s="161" t="s">
        <v>1585</v>
      </c>
      <c r="D1232" s="160">
        <v>7000000</v>
      </c>
      <c r="E1232" s="160">
        <v>0</v>
      </c>
    </row>
    <row r="1233" spans="3:5">
      <c r="C1233" s="161" t="s">
        <v>1586</v>
      </c>
      <c r="D1233" s="160">
        <v>1318200</v>
      </c>
      <c r="E1233" s="160">
        <v>0</v>
      </c>
    </row>
    <row r="1234" spans="3:5">
      <c r="C1234" s="161" t="s">
        <v>2157</v>
      </c>
      <c r="D1234" s="160">
        <v>0</v>
      </c>
      <c r="E1234" s="160">
        <v>0</v>
      </c>
    </row>
    <row r="1235" spans="3:5">
      <c r="C1235" s="161" t="s">
        <v>1587</v>
      </c>
      <c r="D1235" s="160">
        <v>2347098</v>
      </c>
      <c r="E1235" s="160">
        <v>0</v>
      </c>
    </row>
    <row r="1236" spans="3:5">
      <c r="C1236" s="161" t="s">
        <v>1588</v>
      </c>
      <c r="D1236" s="160">
        <v>3216613</v>
      </c>
      <c r="E1236" s="160">
        <v>4477673.1900000004</v>
      </c>
    </row>
    <row r="1237" spans="3:5">
      <c r="C1237" s="161" t="s">
        <v>1589</v>
      </c>
      <c r="D1237" s="160">
        <v>20000000</v>
      </c>
      <c r="E1237" s="160">
        <v>0</v>
      </c>
    </row>
    <row r="1238" spans="3:5">
      <c r="C1238" s="161" t="s">
        <v>769</v>
      </c>
      <c r="D1238" s="160">
        <v>0</v>
      </c>
      <c r="E1238" s="160">
        <v>0</v>
      </c>
    </row>
    <row r="1239" spans="3:5">
      <c r="C1239" s="161" t="s">
        <v>1590</v>
      </c>
      <c r="D1239" s="160">
        <v>1945401</v>
      </c>
      <c r="E1239" s="160">
        <v>4464074.01</v>
      </c>
    </row>
    <row r="1240" spans="3:5">
      <c r="C1240" s="161" t="s">
        <v>1591</v>
      </c>
      <c r="D1240" s="160">
        <v>7492175</v>
      </c>
      <c r="E1240" s="160">
        <v>2664159.2200000002</v>
      </c>
    </row>
    <row r="1241" spans="3:5">
      <c r="C1241" s="161" t="s">
        <v>1592</v>
      </c>
      <c r="D1241" s="160">
        <v>12473591</v>
      </c>
      <c r="E1241" s="160">
        <v>3546306.82</v>
      </c>
    </row>
    <row r="1242" spans="3:5">
      <c r="C1242" s="161" t="s">
        <v>1593</v>
      </c>
      <c r="D1242" s="160">
        <v>4845910</v>
      </c>
      <c r="E1242" s="160">
        <v>0</v>
      </c>
    </row>
    <row r="1243" spans="3:5">
      <c r="C1243" s="161" t="s">
        <v>1594</v>
      </c>
      <c r="D1243" s="160">
        <v>2488475</v>
      </c>
      <c r="E1243" s="160">
        <v>0</v>
      </c>
    </row>
    <row r="1244" spans="3:5">
      <c r="C1244" s="161" t="s">
        <v>1595</v>
      </c>
      <c r="D1244" s="160">
        <v>10587127</v>
      </c>
      <c r="E1244" s="160">
        <v>0</v>
      </c>
    </row>
    <row r="1245" spans="3:5">
      <c r="C1245" s="161" t="s">
        <v>1596</v>
      </c>
      <c r="D1245" s="160">
        <v>1849743</v>
      </c>
      <c r="E1245" s="160">
        <v>102240.39</v>
      </c>
    </row>
    <row r="1246" spans="3:5">
      <c r="C1246" s="161" t="s">
        <v>1597</v>
      </c>
      <c r="D1246" s="160">
        <v>37375859</v>
      </c>
      <c r="E1246" s="160">
        <v>30000000</v>
      </c>
    </row>
    <row r="1247" spans="3:5">
      <c r="C1247" s="161" t="s">
        <v>1598</v>
      </c>
      <c r="D1247" s="160">
        <v>5023007</v>
      </c>
      <c r="E1247" s="160">
        <v>2605253.96</v>
      </c>
    </row>
    <row r="1248" spans="3:5">
      <c r="C1248" s="161" t="s">
        <v>1599</v>
      </c>
      <c r="D1248" s="160">
        <v>3662761</v>
      </c>
      <c r="E1248" s="160">
        <v>1658147.86</v>
      </c>
    </row>
    <row r="1249" spans="3:5">
      <c r="C1249" s="161" t="s">
        <v>1600</v>
      </c>
      <c r="D1249" s="160">
        <v>37521083</v>
      </c>
      <c r="E1249" s="160">
        <v>30000000</v>
      </c>
    </row>
    <row r="1250" spans="3:5">
      <c r="C1250" s="161" t="s">
        <v>1601</v>
      </c>
      <c r="D1250" s="160">
        <v>2429113</v>
      </c>
      <c r="E1250" s="160">
        <v>0</v>
      </c>
    </row>
    <row r="1251" spans="3:5">
      <c r="C1251" s="161" t="s">
        <v>528</v>
      </c>
      <c r="D1251" s="160">
        <v>6751973</v>
      </c>
      <c r="E1251" s="160">
        <v>6378930.7000000002</v>
      </c>
    </row>
    <row r="1252" spans="3:5">
      <c r="C1252" s="161" t="s">
        <v>807</v>
      </c>
      <c r="D1252" s="160">
        <v>76154845</v>
      </c>
      <c r="E1252" s="160">
        <v>18592525.859999999</v>
      </c>
    </row>
    <row r="1253" spans="3:5">
      <c r="C1253" s="161" t="s">
        <v>1602</v>
      </c>
      <c r="D1253" s="160">
        <v>6080000</v>
      </c>
      <c r="E1253" s="160">
        <v>0</v>
      </c>
    </row>
    <row r="1254" spans="3:5">
      <c r="C1254" s="161" t="s">
        <v>1603</v>
      </c>
      <c r="D1254" s="160">
        <v>5437376</v>
      </c>
      <c r="E1254" s="160">
        <v>0</v>
      </c>
    </row>
    <row r="1255" spans="3:5">
      <c r="C1255" s="161" t="s">
        <v>1604</v>
      </c>
      <c r="D1255" s="160">
        <v>20000000</v>
      </c>
      <c r="E1255" s="160">
        <v>0</v>
      </c>
    </row>
    <row r="1256" spans="3:5">
      <c r="C1256" s="161" t="s">
        <v>1605</v>
      </c>
      <c r="D1256" s="160">
        <v>5652712</v>
      </c>
      <c r="E1256" s="160">
        <v>0</v>
      </c>
    </row>
    <row r="1257" spans="3:5">
      <c r="C1257" s="161" t="s">
        <v>1606</v>
      </c>
      <c r="D1257" s="160">
        <v>61053890</v>
      </c>
      <c r="E1257" s="160">
        <v>0</v>
      </c>
    </row>
    <row r="1258" spans="3:5">
      <c r="C1258" s="161" t="s">
        <v>1607</v>
      </c>
      <c r="D1258" s="160">
        <v>12383198</v>
      </c>
      <c r="E1258" s="160">
        <v>0</v>
      </c>
    </row>
    <row r="1259" spans="3:5">
      <c r="C1259" s="161" t="s">
        <v>1608</v>
      </c>
      <c r="D1259" s="160">
        <v>13109885</v>
      </c>
      <c r="E1259" s="160">
        <v>0</v>
      </c>
    </row>
    <row r="1260" spans="3:5">
      <c r="C1260" s="161" t="s">
        <v>1609</v>
      </c>
      <c r="D1260" s="160">
        <v>177387225</v>
      </c>
      <c r="E1260" s="160">
        <v>0</v>
      </c>
    </row>
    <row r="1261" spans="3:5">
      <c r="C1261" s="161" t="s">
        <v>1610</v>
      </c>
      <c r="D1261" s="160">
        <v>5129530</v>
      </c>
      <c r="E1261" s="160">
        <v>0</v>
      </c>
    </row>
    <row r="1262" spans="3:5">
      <c r="C1262" s="161" t="s">
        <v>1611</v>
      </c>
      <c r="D1262" s="160">
        <v>75527452</v>
      </c>
      <c r="E1262" s="160">
        <v>59185833.629999995</v>
      </c>
    </row>
    <row r="1263" spans="3:5">
      <c r="C1263" s="161" t="s">
        <v>1612</v>
      </c>
      <c r="D1263" s="160">
        <v>12751040</v>
      </c>
      <c r="E1263" s="160">
        <v>0</v>
      </c>
    </row>
    <row r="1264" spans="3:5">
      <c r="C1264" s="161" t="s">
        <v>827</v>
      </c>
      <c r="D1264" s="160">
        <v>0</v>
      </c>
      <c r="E1264" s="160">
        <v>0</v>
      </c>
    </row>
    <row r="1265" spans="3:5">
      <c r="C1265" s="161" t="s">
        <v>2186</v>
      </c>
      <c r="D1265" s="160">
        <v>0</v>
      </c>
      <c r="E1265" s="160">
        <v>0</v>
      </c>
    </row>
    <row r="1266" spans="3:5">
      <c r="C1266" s="161" t="s">
        <v>310</v>
      </c>
      <c r="D1266" s="160">
        <v>191812602</v>
      </c>
      <c r="E1266" s="160">
        <v>53211183.93</v>
      </c>
    </row>
    <row r="1267" spans="3:5">
      <c r="C1267" s="161" t="s">
        <v>1613</v>
      </c>
      <c r="D1267" s="160">
        <v>76458419</v>
      </c>
      <c r="E1267" s="160">
        <v>76032322.74000001</v>
      </c>
    </row>
    <row r="1268" spans="3:5">
      <c r="C1268" s="161" t="s">
        <v>2187</v>
      </c>
      <c r="D1268" s="160">
        <v>0</v>
      </c>
      <c r="E1268" s="160">
        <v>0</v>
      </c>
    </row>
    <row r="1269" spans="3:5">
      <c r="C1269" s="161" t="s">
        <v>2188</v>
      </c>
      <c r="D1269" s="160">
        <v>0</v>
      </c>
      <c r="E1269" s="160">
        <v>0</v>
      </c>
    </row>
    <row r="1270" spans="3:5">
      <c r="C1270" s="161" t="s">
        <v>2189</v>
      </c>
      <c r="D1270" s="160">
        <v>0</v>
      </c>
      <c r="E1270" s="160">
        <v>0</v>
      </c>
    </row>
    <row r="1271" spans="3:5">
      <c r="C1271" s="161" t="s">
        <v>2190</v>
      </c>
      <c r="D1271" s="160">
        <v>0</v>
      </c>
      <c r="E1271" s="160">
        <v>0</v>
      </c>
    </row>
    <row r="1272" spans="3:5">
      <c r="C1272" s="161" t="s">
        <v>2191</v>
      </c>
      <c r="D1272" s="160">
        <v>0</v>
      </c>
      <c r="E1272" s="160">
        <v>0</v>
      </c>
    </row>
    <row r="1273" spans="3:5">
      <c r="C1273" s="161" t="s">
        <v>2192</v>
      </c>
      <c r="D1273" s="160">
        <v>0</v>
      </c>
      <c r="E1273" s="160">
        <v>0</v>
      </c>
    </row>
    <row r="1274" spans="3:5">
      <c r="C1274" s="161" t="s">
        <v>1614</v>
      </c>
      <c r="D1274" s="160">
        <v>111042332</v>
      </c>
      <c r="E1274" s="160">
        <v>6328218.9900000002</v>
      </c>
    </row>
    <row r="1275" spans="3:5">
      <c r="C1275" s="159" t="s">
        <v>242</v>
      </c>
      <c r="D1275" s="160">
        <v>14154718</v>
      </c>
      <c r="E1275" s="160">
        <v>27217974.5</v>
      </c>
    </row>
    <row r="1276" spans="3:5">
      <c r="C1276" s="161" t="s">
        <v>527</v>
      </c>
      <c r="D1276" s="160">
        <v>14083521</v>
      </c>
      <c r="E1276" s="160">
        <v>6660764.1400000006</v>
      </c>
    </row>
    <row r="1277" spans="3:5">
      <c r="C1277" s="161" t="s">
        <v>667</v>
      </c>
      <c r="D1277" s="160">
        <v>71197</v>
      </c>
      <c r="E1277" s="160">
        <v>0</v>
      </c>
    </row>
    <row r="1278" spans="3:5">
      <c r="C1278" s="161" t="s">
        <v>770</v>
      </c>
      <c r="D1278" s="160">
        <v>0</v>
      </c>
      <c r="E1278" s="160">
        <v>20557210.359999999</v>
      </c>
    </row>
    <row r="1279" spans="3:5">
      <c r="C1279" s="159" t="s">
        <v>243</v>
      </c>
      <c r="D1279" s="160">
        <v>265329805</v>
      </c>
      <c r="E1279" s="160">
        <v>0</v>
      </c>
    </row>
    <row r="1280" spans="3:5">
      <c r="C1280" s="161" t="s">
        <v>668</v>
      </c>
      <c r="D1280" s="160">
        <v>96421796</v>
      </c>
      <c r="E1280" s="160">
        <v>0</v>
      </c>
    </row>
    <row r="1281" spans="3:5">
      <c r="C1281" s="161" t="s">
        <v>669</v>
      </c>
      <c r="D1281" s="160">
        <v>45999793</v>
      </c>
      <c r="E1281" s="160">
        <v>0</v>
      </c>
    </row>
    <row r="1282" spans="3:5">
      <c r="C1282" s="161" t="s">
        <v>670</v>
      </c>
      <c r="D1282" s="160">
        <v>83830216</v>
      </c>
      <c r="E1282" s="160">
        <v>0</v>
      </c>
    </row>
    <row r="1283" spans="3:5">
      <c r="C1283" s="161" t="s">
        <v>921</v>
      </c>
      <c r="D1283" s="160">
        <v>39078000</v>
      </c>
      <c r="E1283" s="160">
        <v>0</v>
      </c>
    </row>
    <row r="1284" spans="3:5">
      <c r="C1284" s="157" t="s">
        <v>311</v>
      </c>
      <c r="D1284" s="158">
        <v>697956452</v>
      </c>
      <c r="E1284" s="158">
        <v>251111914.30000001</v>
      </c>
    </row>
    <row r="1285" spans="3:5">
      <c r="C1285" s="159" t="s">
        <v>240</v>
      </c>
      <c r="D1285" s="160">
        <v>638383686</v>
      </c>
      <c r="E1285" s="160">
        <v>251111914.30000001</v>
      </c>
    </row>
    <row r="1286" spans="3:5">
      <c r="C1286" s="161" t="s">
        <v>1615</v>
      </c>
      <c r="D1286" s="160">
        <v>15080801</v>
      </c>
      <c r="E1286" s="160">
        <v>0</v>
      </c>
    </row>
    <row r="1287" spans="3:5">
      <c r="C1287" s="161" t="s">
        <v>1616</v>
      </c>
      <c r="D1287" s="160">
        <v>20652855</v>
      </c>
      <c r="E1287" s="160">
        <v>11532937.880000001</v>
      </c>
    </row>
    <row r="1288" spans="3:5">
      <c r="C1288" s="161" t="s">
        <v>1617</v>
      </c>
      <c r="D1288" s="160">
        <v>19306742</v>
      </c>
      <c r="E1288" s="160">
        <v>0</v>
      </c>
    </row>
    <row r="1289" spans="3:5">
      <c r="C1289" s="161" t="s">
        <v>1618</v>
      </c>
      <c r="D1289" s="160">
        <v>27739160</v>
      </c>
      <c r="E1289" s="160">
        <v>0</v>
      </c>
    </row>
    <row r="1290" spans="3:5">
      <c r="C1290" s="161" t="s">
        <v>1619</v>
      </c>
      <c r="D1290" s="160">
        <v>37967833</v>
      </c>
      <c r="E1290" s="160">
        <v>12182900.199999999</v>
      </c>
    </row>
    <row r="1291" spans="3:5">
      <c r="C1291" s="161" t="s">
        <v>1620</v>
      </c>
      <c r="D1291" s="160">
        <v>38981691</v>
      </c>
      <c r="E1291" s="160">
        <v>0</v>
      </c>
    </row>
    <row r="1292" spans="3:5">
      <c r="C1292" s="161" t="s">
        <v>671</v>
      </c>
      <c r="D1292" s="160">
        <v>9157786</v>
      </c>
      <c r="E1292" s="160">
        <v>0</v>
      </c>
    </row>
    <row r="1293" spans="3:5">
      <c r="C1293" s="161" t="s">
        <v>1621</v>
      </c>
      <c r="D1293" s="160">
        <v>77963381</v>
      </c>
      <c r="E1293" s="160">
        <v>0</v>
      </c>
    </row>
    <row r="1294" spans="3:5">
      <c r="C1294" s="161" t="s">
        <v>1622</v>
      </c>
      <c r="D1294" s="160">
        <v>5511231</v>
      </c>
      <c r="E1294" s="160">
        <v>0</v>
      </c>
    </row>
    <row r="1295" spans="3:5">
      <c r="C1295" s="161" t="s">
        <v>1623</v>
      </c>
      <c r="D1295" s="160">
        <v>5364704</v>
      </c>
      <c r="E1295" s="160">
        <v>0</v>
      </c>
    </row>
    <row r="1296" spans="3:5">
      <c r="C1296" s="161" t="s">
        <v>1624</v>
      </c>
      <c r="D1296" s="160">
        <v>2521954</v>
      </c>
      <c r="E1296" s="160">
        <v>0</v>
      </c>
    </row>
    <row r="1297" spans="3:5">
      <c r="C1297" s="161" t="s">
        <v>1625</v>
      </c>
      <c r="D1297" s="160">
        <v>1514598</v>
      </c>
      <c r="E1297" s="160">
        <v>0</v>
      </c>
    </row>
    <row r="1298" spans="3:5">
      <c r="C1298" s="161" t="s">
        <v>1626</v>
      </c>
      <c r="D1298" s="160">
        <v>1514598</v>
      </c>
      <c r="E1298" s="160">
        <v>0</v>
      </c>
    </row>
    <row r="1299" spans="3:5">
      <c r="C1299" s="161" t="s">
        <v>1627</v>
      </c>
      <c r="D1299" s="160">
        <v>0</v>
      </c>
      <c r="E1299" s="160">
        <v>199118676.65000001</v>
      </c>
    </row>
    <row r="1300" spans="3:5">
      <c r="C1300" s="161" t="s">
        <v>1628</v>
      </c>
      <c r="D1300" s="160">
        <v>0</v>
      </c>
      <c r="E1300" s="160">
        <v>0</v>
      </c>
    </row>
    <row r="1301" spans="3:5">
      <c r="C1301" s="161" t="s">
        <v>1629</v>
      </c>
      <c r="D1301" s="160">
        <v>1502116</v>
      </c>
      <c r="E1301" s="160">
        <v>0</v>
      </c>
    </row>
    <row r="1302" spans="3:5">
      <c r="C1302" s="161" t="s">
        <v>1630</v>
      </c>
      <c r="D1302" s="160">
        <v>1060218</v>
      </c>
      <c r="E1302" s="160">
        <v>0</v>
      </c>
    </row>
    <row r="1303" spans="3:5">
      <c r="C1303" s="161" t="s">
        <v>1631</v>
      </c>
      <c r="D1303" s="160">
        <v>1514598</v>
      </c>
      <c r="E1303" s="160">
        <v>0</v>
      </c>
    </row>
    <row r="1304" spans="3:5">
      <c r="C1304" s="161" t="s">
        <v>1632</v>
      </c>
      <c r="D1304" s="160">
        <v>1072940</v>
      </c>
      <c r="E1304" s="160">
        <v>0</v>
      </c>
    </row>
    <row r="1305" spans="3:5">
      <c r="C1305" s="161" t="s">
        <v>1633</v>
      </c>
      <c r="D1305" s="160">
        <v>1514598</v>
      </c>
      <c r="E1305" s="160">
        <v>0</v>
      </c>
    </row>
    <row r="1306" spans="3:5">
      <c r="C1306" s="161" t="s">
        <v>1634</v>
      </c>
      <c r="D1306" s="160">
        <v>1502116</v>
      </c>
      <c r="E1306" s="160">
        <v>0</v>
      </c>
    </row>
    <row r="1307" spans="3:5">
      <c r="C1307" s="161" t="s">
        <v>1635</v>
      </c>
      <c r="D1307" s="160">
        <v>2521954</v>
      </c>
      <c r="E1307" s="160">
        <v>0</v>
      </c>
    </row>
    <row r="1308" spans="3:5">
      <c r="C1308" s="161" t="s">
        <v>1636</v>
      </c>
      <c r="D1308" s="160">
        <v>1477611</v>
      </c>
      <c r="E1308" s="160">
        <v>0</v>
      </c>
    </row>
    <row r="1309" spans="3:5">
      <c r="C1309" s="161" t="s">
        <v>1637</v>
      </c>
      <c r="D1309" s="160">
        <v>1514598</v>
      </c>
      <c r="E1309" s="160">
        <v>0</v>
      </c>
    </row>
    <row r="1310" spans="3:5">
      <c r="C1310" s="161" t="s">
        <v>1638</v>
      </c>
      <c r="D1310" s="160">
        <v>52523690</v>
      </c>
      <c r="E1310" s="160">
        <v>0</v>
      </c>
    </row>
    <row r="1311" spans="3:5">
      <c r="C1311" s="161" t="s">
        <v>477</v>
      </c>
      <c r="D1311" s="160">
        <v>90000019</v>
      </c>
      <c r="E1311" s="160">
        <v>25000000</v>
      </c>
    </row>
    <row r="1312" spans="3:5">
      <c r="C1312" s="161" t="s">
        <v>1639</v>
      </c>
      <c r="D1312" s="160">
        <v>2226849</v>
      </c>
      <c r="E1312" s="160">
        <v>0</v>
      </c>
    </row>
    <row r="1313" spans="3:5">
      <c r="C1313" s="161" t="s">
        <v>1640</v>
      </c>
      <c r="D1313" s="160">
        <v>100000</v>
      </c>
      <c r="E1313" s="160">
        <v>0</v>
      </c>
    </row>
    <row r="1314" spans="3:5">
      <c r="C1314" s="161" t="s">
        <v>1641</v>
      </c>
      <c r="D1314" s="160">
        <v>3072506</v>
      </c>
      <c r="E1314" s="160">
        <v>0</v>
      </c>
    </row>
    <row r="1315" spans="3:5">
      <c r="C1315" s="161" t="s">
        <v>1642</v>
      </c>
      <c r="D1315" s="160">
        <v>4489347</v>
      </c>
      <c r="E1315" s="160">
        <v>0</v>
      </c>
    </row>
    <row r="1316" spans="3:5">
      <c r="C1316" s="161" t="s">
        <v>1643</v>
      </c>
      <c r="D1316" s="160">
        <v>1237092</v>
      </c>
      <c r="E1316" s="160">
        <v>0</v>
      </c>
    </row>
    <row r="1317" spans="3:5">
      <c r="C1317" s="161" t="s">
        <v>1644</v>
      </c>
      <c r="D1317" s="160">
        <v>37500000</v>
      </c>
      <c r="E1317" s="160">
        <v>0</v>
      </c>
    </row>
    <row r="1318" spans="3:5">
      <c r="C1318" s="161" t="s">
        <v>1645</v>
      </c>
      <c r="D1318" s="160">
        <v>15240863</v>
      </c>
      <c r="E1318" s="160">
        <v>3277399.57</v>
      </c>
    </row>
    <row r="1319" spans="3:5">
      <c r="C1319" s="161" t="s">
        <v>1646</v>
      </c>
      <c r="D1319" s="160">
        <v>35035237</v>
      </c>
      <c r="E1319" s="160">
        <v>0</v>
      </c>
    </row>
    <row r="1320" spans="3:5">
      <c r="C1320" s="161" t="s">
        <v>366</v>
      </c>
      <c r="D1320" s="160">
        <v>120000000</v>
      </c>
      <c r="E1320" s="160">
        <v>0</v>
      </c>
    </row>
    <row r="1321" spans="3:5">
      <c r="C1321" s="159" t="s">
        <v>242</v>
      </c>
      <c r="D1321" s="160">
        <v>15600000</v>
      </c>
      <c r="E1321" s="160">
        <v>0</v>
      </c>
    </row>
    <row r="1322" spans="3:5">
      <c r="C1322" s="161" t="s">
        <v>1647</v>
      </c>
      <c r="D1322" s="160">
        <v>15600000</v>
      </c>
      <c r="E1322" s="160">
        <v>0</v>
      </c>
    </row>
    <row r="1323" spans="3:5">
      <c r="C1323" s="159" t="s">
        <v>243</v>
      </c>
      <c r="D1323" s="160">
        <v>43972766</v>
      </c>
      <c r="E1323" s="160">
        <v>0</v>
      </c>
    </row>
    <row r="1324" spans="3:5">
      <c r="C1324" s="161" t="s">
        <v>921</v>
      </c>
      <c r="D1324" s="160">
        <v>43972766</v>
      </c>
      <c r="E1324" s="160">
        <v>0</v>
      </c>
    </row>
    <row r="1325" spans="3:5">
      <c r="C1325" s="157" t="s">
        <v>253</v>
      </c>
      <c r="D1325" s="158">
        <v>4730906984</v>
      </c>
      <c r="E1325" s="158">
        <v>727881457.03000009</v>
      </c>
    </row>
    <row r="1326" spans="3:5">
      <c r="C1326" s="159" t="s">
        <v>240</v>
      </c>
      <c r="D1326" s="160">
        <v>4530906984</v>
      </c>
      <c r="E1326" s="160">
        <v>727881457.03000009</v>
      </c>
    </row>
    <row r="1327" spans="3:5">
      <c r="C1327" s="161" t="s">
        <v>1648</v>
      </c>
      <c r="D1327" s="160">
        <v>262702285</v>
      </c>
      <c r="E1327" s="160">
        <v>17496734.420000002</v>
      </c>
    </row>
    <row r="1328" spans="3:5">
      <c r="C1328" s="161" t="s">
        <v>522</v>
      </c>
      <c r="D1328" s="160">
        <v>250000000</v>
      </c>
      <c r="E1328" s="160">
        <v>0</v>
      </c>
    </row>
    <row r="1329" spans="3:5">
      <c r="C1329" s="161" t="s">
        <v>600</v>
      </c>
      <c r="D1329" s="160">
        <v>57374730</v>
      </c>
      <c r="E1329" s="160">
        <v>14249169.210000001</v>
      </c>
    </row>
    <row r="1330" spans="3:5">
      <c r="C1330" s="161" t="s">
        <v>1649</v>
      </c>
      <c r="D1330" s="160">
        <v>23390000</v>
      </c>
      <c r="E1330" s="160">
        <v>0</v>
      </c>
    </row>
    <row r="1331" spans="3:5">
      <c r="C1331" s="161" t="s">
        <v>1650</v>
      </c>
      <c r="D1331" s="160">
        <v>43873055</v>
      </c>
      <c r="E1331" s="160">
        <v>11471133.43</v>
      </c>
    </row>
    <row r="1332" spans="3:5">
      <c r="C1332" s="161" t="s">
        <v>601</v>
      </c>
      <c r="D1332" s="160">
        <v>50389290</v>
      </c>
      <c r="E1332" s="160">
        <v>22539515.609999999</v>
      </c>
    </row>
    <row r="1333" spans="3:5">
      <c r="C1333" s="161" t="s">
        <v>828</v>
      </c>
      <c r="D1333" s="160">
        <v>144090</v>
      </c>
      <c r="E1333" s="160">
        <v>0</v>
      </c>
    </row>
    <row r="1334" spans="3:5">
      <c r="C1334" s="161" t="s">
        <v>312</v>
      </c>
      <c r="D1334" s="160">
        <v>14532203</v>
      </c>
      <c r="E1334" s="160">
        <v>0</v>
      </c>
    </row>
    <row r="1335" spans="3:5">
      <c r="C1335" s="161" t="s">
        <v>313</v>
      </c>
      <c r="D1335" s="160">
        <v>16967193</v>
      </c>
      <c r="E1335" s="160">
        <v>568445.56000000006</v>
      </c>
    </row>
    <row r="1336" spans="3:5">
      <c r="C1336" s="161" t="s">
        <v>526</v>
      </c>
      <c r="D1336" s="160">
        <v>15624249</v>
      </c>
      <c r="E1336" s="160">
        <v>0</v>
      </c>
    </row>
    <row r="1337" spans="3:5">
      <c r="C1337" s="161" t="s">
        <v>771</v>
      </c>
      <c r="D1337" s="160">
        <v>0</v>
      </c>
      <c r="E1337" s="160">
        <v>0</v>
      </c>
    </row>
    <row r="1338" spans="3:5">
      <c r="C1338" s="161" t="s">
        <v>2158</v>
      </c>
      <c r="D1338" s="160">
        <v>0</v>
      </c>
      <c r="E1338" s="160">
        <v>0</v>
      </c>
    </row>
    <row r="1339" spans="3:5">
      <c r="C1339" s="161" t="s">
        <v>718</v>
      </c>
      <c r="D1339" s="160">
        <v>0</v>
      </c>
      <c r="E1339" s="160">
        <v>865434.45</v>
      </c>
    </row>
    <row r="1340" spans="3:5">
      <c r="C1340" s="161" t="s">
        <v>439</v>
      </c>
      <c r="D1340" s="160">
        <v>75022536</v>
      </c>
      <c r="E1340" s="160">
        <v>29279768.800000001</v>
      </c>
    </row>
    <row r="1341" spans="3:5">
      <c r="C1341" s="161" t="s">
        <v>440</v>
      </c>
      <c r="D1341" s="160">
        <v>75000763</v>
      </c>
      <c r="E1341" s="160">
        <v>14038924.289999999</v>
      </c>
    </row>
    <row r="1342" spans="3:5">
      <c r="C1342" s="161" t="s">
        <v>719</v>
      </c>
      <c r="D1342" s="160">
        <v>0</v>
      </c>
      <c r="E1342" s="160">
        <v>1139157.08</v>
      </c>
    </row>
    <row r="1343" spans="3:5">
      <c r="C1343" s="161" t="s">
        <v>441</v>
      </c>
      <c r="D1343" s="160">
        <v>112506640</v>
      </c>
      <c r="E1343" s="160">
        <v>4545931.16</v>
      </c>
    </row>
    <row r="1344" spans="3:5">
      <c r="C1344" s="161" t="s">
        <v>2108</v>
      </c>
      <c r="D1344" s="160">
        <v>78000000</v>
      </c>
      <c r="E1344" s="160">
        <v>0</v>
      </c>
    </row>
    <row r="1345" spans="3:5">
      <c r="C1345" s="161" t="s">
        <v>1651</v>
      </c>
      <c r="D1345" s="160">
        <v>10124622</v>
      </c>
      <c r="E1345" s="160">
        <v>0</v>
      </c>
    </row>
    <row r="1346" spans="3:5">
      <c r="C1346" s="161" t="s">
        <v>730</v>
      </c>
      <c r="D1346" s="160">
        <v>0</v>
      </c>
      <c r="E1346" s="160">
        <v>0</v>
      </c>
    </row>
    <row r="1347" spans="3:5">
      <c r="C1347" s="161" t="s">
        <v>1652</v>
      </c>
      <c r="D1347" s="160">
        <v>4462258</v>
      </c>
      <c r="E1347" s="160">
        <v>681098.3</v>
      </c>
    </row>
    <row r="1348" spans="3:5">
      <c r="C1348" s="161" t="s">
        <v>525</v>
      </c>
      <c r="D1348" s="160">
        <v>75000057</v>
      </c>
      <c r="E1348" s="160">
        <v>14999988.98</v>
      </c>
    </row>
    <row r="1349" spans="3:5">
      <c r="C1349" s="161" t="s">
        <v>1653</v>
      </c>
      <c r="D1349" s="160">
        <v>3410657</v>
      </c>
      <c r="E1349" s="160">
        <v>0</v>
      </c>
    </row>
    <row r="1350" spans="3:5">
      <c r="C1350" s="161" t="s">
        <v>1654</v>
      </c>
      <c r="D1350" s="160">
        <v>0</v>
      </c>
      <c r="E1350" s="160">
        <v>0</v>
      </c>
    </row>
    <row r="1351" spans="3:5">
      <c r="C1351" s="161" t="s">
        <v>524</v>
      </c>
      <c r="D1351" s="160">
        <v>75001023</v>
      </c>
      <c r="E1351" s="160">
        <v>0</v>
      </c>
    </row>
    <row r="1352" spans="3:5">
      <c r="C1352" s="161" t="s">
        <v>314</v>
      </c>
      <c r="D1352" s="160">
        <v>100823754</v>
      </c>
      <c r="E1352" s="160">
        <v>0</v>
      </c>
    </row>
    <row r="1353" spans="3:5">
      <c r="C1353" s="161" t="s">
        <v>1655</v>
      </c>
      <c r="D1353" s="160">
        <v>3410657</v>
      </c>
      <c r="E1353" s="160">
        <v>0</v>
      </c>
    </row>
    <row r="1354" spans="3:5">
      <c r="C1354" s="161" t="s">
        <v>1656</v>
      </c>
      <c r="D1354" s="160">
        <v>151740056</v>
      </c>
      <c r="E1354" s="160">
        <v>0</v>
      </c>
    </row>
    <row r="1355" spans="3:5">
      <c r="C1355" s="161" t="s">
        <v>1657</v>
      </c>
      <c r="D1355" s="160">
        <v>0</v>
      </c>
      <c r="E1355" s="160">
        <v>0</v>
      </c>
    </row>
    <row r="1356" spans="3:5">
      <c r="C1356" s="161" t="s">
        <v>1658</v>
      </c>
      <c r="D1356" s="160">
        <v>5153984</v>
      </c>
      <c r="E1356" s="160">
        <v>0</v>
      </c>
    </row>
    <row r="1357" spans="3:5">
      <c r="C1357" s="161" t="s">
        <v>1659</v>
      </c>
      <c r="D1357" s="160">
        <v>22089361</v>
      </c>
      <c r="E1357" s="160">
        <v>0</v>
      </c>
    </row>
    <row r="1358" spans="3:5">
      <c r="C1358" s="161" t="s">
        <v>1660</v>
      </c>
      <c r="D1358" s="160">
        <v>1508689</v>
      </c>
      <c r="E1358" s="160">
        <v>0</v>
      </c>
    </row>
    <row r="1359" spans="3:5">
      <c r="C1359" s="161" t="s">
        <v>523</v>
      </c>
      <c r="D1359" s="160">
        <v>45000000</v>
      </c>
      <c r="E1359" s="160">
        <v>0</v>
      </c>
    </row>
    <row r="1360" spans="3:5">
      <c r="C1360" s="161" t="s">
        <v>1661</v>
      </c>
      <c r="D1360" s="160">
        <v>1052331</v>
      </c>
      <c r="E1360" s="160">
        <v>0</v>
      </c>
    </row>
    <row r="1361" spans="3:5">
      <c r="C1361" s="161" t="s">
        <v>2109</v>
      </c>
      <c r="D1361" s="160">
        <v>1971287</v>
      </c>
      <c r="E1361" s="160">
        <v>0</v>
      </c>
    </row>
    <row r="1362" spans="3:5">
      <c r="C1362" s="161" t="s">
        <v>1662</v>
      </c>
      <c r="D1362" s="160">
        <v>22538739</v>
      </c>
      <c r="E1362" s="160">
        <v>1076362.56</v>
      </c>
    </row>
    <row r="1363" spans="3:5">
      <c r="C1363" s="161" t="s">
        <v>829</v>
      </c>
      <c r="D1363" s="160">
        <v>0</v>
      </c>
      <c r="E1363" s="160">
        <v>0</v>
      </c>
    </row>
    <row r="1364" spans="3:5">
      <c r="C1364" s="161" t="s">
        <v>1663</v>
      </c>
      <c r="D1364" s="160">
        <v>1663335</v>
      </c>
      <c r="E1364" s="160">
        <v>0</v>
      </c>
    </row>
    <row r="1365" spans="3:5">
      <c r="C1365" s="161" t="s">
        <v>315</v>
      </c>
      <c r="D1365" s="160">
        <v>229252477</v>
      </c>
      <c r="E1365" s="160">
        <v>0</v>
      </c>
    </row>
    <row r="1366" spans="3:5">
      <c r="C1366" s="161" t="s">
        <v>1664</v>
      </c>
      <c r="D1366" s="160">
        <v>1964365</v>
      </c>
      <c r="E1366" s="160">
        <v>0</v>
      </c>
    </row>
    <row r="1367" spans="3:5">
      <c r="C1367" s="161" t="s">
        <v>731</v>
      </c>
      <c r="D1367" s="160">
        <v>0</v>
      </c>
      <c r="E1367" s="160">
        <v>0</v>
      </c>
    </row>
    <row r="1368" spans="3:5">
      <c r="C1368" s="161" t="s">
        <v>1665</v>
      </c>
      <c r="D1368" s="160">
        <v>1964364</v>
      </c>
      <c r="E1368" s="160">
        <v>0</v>
      </c>
    </row>
    <row r="1369" spans="3:5">
      <c r="C1369" s="161" t="s">
        <v>1666</v>
      </c>
      <c r="D1369" s="160">
        <v>14398867</v>
      </c>
      <c r="E1369" s="160">
        <v>0</v>
      </c>
    </row>
    <row r="1370" spans="3:5">
      <c r="C1370" s="161" t="s">
        <v>772</v>
      </c>
      <c r="D1370" s="160">
        <v>0</v>
      </c>
      <c r="E1370" s="160">
        <v>0</v>
      </c>
    </row>
    <row r="1371" spans="3:5">
      <c r="C1371" s="161" t="s">
        <v>1667</v>
      </c>
      <c r="D1371" s="160">
        <v>5153972</v>
      </c>
      <c r="E1371" s="160">
        <v>0</v>
      </c>
    </row>
    <row r="1372" spans="3:5">
      <c r="C1372" s="161" t="s">
        <v>316</v>
      </c>
      <c r="D1372" s="160">
        <v>366597801</v>
      </c>
      <c r="E1372" s="160">
        <v>158847686.22</v>
      </c>
    </row>
    <row r="1373" spans="3:5">
      <c r="C1373" s="161" t="s">
        <v>1668</v>
      </c>
      <c r="D1373" s="160">
        <v>5153972</v>
      </c>
      <c r="E1373" s="160">
        <v>0</v>
      </c>
    </row>
    <row r="1374" spans="3:5">
      <c r="C1374" s="161" t="s">
        <v>1669</v>
      </c>
      <c r="D1374" s="160">
        <v>1091410</v>
      </c>
      <c r="E1374" s="160">
        <v>0</v>
      </c>
    </row>
    <row r="1375" spans="3:5">
      <c r="C1375" s="161" t="s">
        <v>773</v>
      </c>
      <c r="D1375" s="160">
        <v>0</v>
      </c>
      <c r="E1375" s="160">
        <v>0</v>
      </c>
    </row>
    <row r="1376" spans="3:5">
      <c r="C1376" s="161" t="s">
        <v>1670</v>
      </c>
      <c r="D1376" s="160">
        <v>0</v>
      </c>
      <c r="E1376" s="160">
        <v>0</v>
      </c>
    </row>
    <row r="1377" spans="3:5">
      <c r="C1377" s="161" t="s">
        <v>1671</v>
      </c>
      <c r="D1377" s="160">
        <v>1081736</v>
      </c>
      <c r="E1377" s="160">
        <v>0</v>
      </c>
    </row>
    <row r="1378" spans="3:5">
      <c r="C1378" s="161" t="s">
        <v>1672</v>
      </c>
      <c r="D1378" s="160">
        <v>1579614</v>
      </c>
      <c r="E1378" s="160">
        <v>0</v>
      </c>
    </row>
    <row r="1379" spans="3:5">
      <c r="C1379" s="161" t="s">
        <v>1673</v>
      </c>
      <c r="D1379" s="160">
        <v>1735238</v>
      </c>
      <c r="E1379" s="160">
        <v>0</v>
      </c>
    </row>
    <row r="1380" spans="3:5">
      <c r="C1380" s="161" t="s">
        <v>1674</v>
      </c>
      <c r="D1380" s="160">
        <v>1735238</v>
      </c>
      <c r="E1380" s="160">
        <v>0</v>
      </c>
    </row>
    <row r="1381" spans="3:5">
      <c r="C1381" s="161" t="s">
        <v>1675</v>
      </c>
      <c r="D1381" s="160">
        <v>1546967</v>
      </c>
      <c r="E1381" s="160">
        <v>0</v>
      </c>
    </row>
    <row r="1382" spans="3:5">
      <c r="C1382" s="161" t="s">
        <v>1676</v>
      </c>
      <c r="D1382" s="160">
        <v>2377196</v>
      </c>
      <c r="E1382" s="160">
        <v>0</v>
      </c>
    </row>
    <row r="1383" spans="3:5">
      <c r="C1383" s="161" t="s">
        <v>1677</v>
      </c>
      <c r="D1383" s="160">
        <v>126237650</v>
      </c>
      <c r="E1383" s="160">
        <v>26830390.460000001</v>
      </c>
    </row>
    <row r="1384" spans="3:5">
      <c r="C1384" s="161" t="s">
        <v>1678</v>
      </c>
      <c r="D1384" s="160">
        <v>0</v>
      </c>
      <c r="E1384" s="160">
        <v>0</v>
      </c>
    </row>
    <row r="1385" spans="3:5">
      <c r="C1385" s="161" t="s">
        <v>1679</v>
      </c>
      <c r="D1385" s="160">
        <v>1066299</v>
      </c>
      <c r="E1385" s="160">
        <v>0</v>
      </c>
    </row>
    <row r="1386" spans="3:5">
      <c r="C1386" s="161" t="s">
        <v>1680</v>
      </c>
      <c r="D1386" s="160">
        <v>1909822</v>
      </c>
      <c r="E1386" s="160">
        <v>0</v>
      </c>
    </row>
    <row r="1387" spans="3:5">
      <c r="C1387" s="161" t="s">
        <v>1681</v>
      </c>
      <c r="D1387" s="160">
        <v>2371466</v>
      </c>
      <c r="E1387" s="160">
        <v>0</v>
      </c>
    </row>
    <row r="1388" spans="3:5">
      <c r="C1388" s="161" t="s">
        <v>1682</v>
      </c>
      <c r="D1388" s="160">
        <v>1909822</v>
      </c>
      <c r="E1388" s="160">
        <v>0</v>
      </c>
    </row>
    <row r="1389" spans="3:5">
      <c r="C1389" s="161" t="s">
        <v>1683</v>
      </c>
      <c r="D1389" s="160">
        <v>2035430</v>
      </c>
      <c r="E1389" s="160">
        <v>0</v>
      </c>
    </row>
    <row r="1390" spans="3:5">
      <c r="C1390" s="161" t="s">
        <v>1684</v>
      </c>
      <c r="D1390" s="160">
        <v>1205250</v>
      </c>
      <c r="E1390" s="160">
        <v>0</v>
      </c>
    </row>
    <row r="1391" spans="3:5">
      <c r="C1391" s="161" t="s">
        <v>1685</v>
      </c>
      <c r="D1391" s="160">
        <v>0</v>
      </c>
      <c r="E1391" s="160">
        <v>0</v>
      </c>
    </row>
    <row r="1392" spans="3:5">
      <c r="C1392" s="161" t="s">
        <v>1686</v>
      </c>
      <c r="D1392" s="160">
        <v>1205250</v>
      </c>
      <c r="E1392" s="160">
        <v>0</v>
      </c>
    </row>
    <row r="1393" spans="3:5">
      <c r="C1393" s="161" t="s">
        <v>1687</v>
      </c>
      <c r="D1393" s="160">
        <v>1205250</v>
      </c>
      <c r="E1393" s="160">
        <v>0</v>
      </c>
    </row>
    <row r="1394" spans="3:5">
      <c r="C1394" s="161" t="s">
        <v>1688</v>
      </c>
      <c r="D1394" s="160">
        <v>9986947</v>
      </c>
      <c r="E1394" s="160">
        <v>0</v>
      </c>
    </row>
    <row r="1395" spans="3:5">
      <c r="C1395" s="161" t="s">
        <v>1689</v>
      </c>
      <c r="D1395" s="160">
        <v>1731574</v>
      </c>
      <c r="E1395" s="160">
        <v>0</v>
      </c>
    </row>
    <row r="1396" spans="3:5">
      <c r="C1396" s="161" t="s">
        <v>1690</v>
      </c>
      <c r="D1396" s="160">
        <v>17912610</v>
      </c>
      <c r="E1396" s="160">
        <v>52861353</v>
      </c>
    </row>
    <row r="1397" spans="3:5">
      <c r="C1397" s="161" t="s">
        <v>1691</v>
      </c>
      <c r="D1397" s="160">
        <v>1684374</v>
      </c>
      <c r="E1397" s="160">
        <v>0</v>
      </c>
    </row>
    <row r="1398" spans="3:5">
      <c r="C1398" s="161" t="s">
        <v>1692</v>
      </c>
      <c r="D1398" s="160">
        <v>2503860</v>
      </c>
      <c r="E1398" s="160">
        <v>0</v>
      </c>
    </row>
    <row r="1399" spans="3:5">
      <c r="C1399" s="161" t="s">
        <v>1693</v>
      </c>
      <c r="D1399" s="160">
        <v>7879331</v>
      </c>
      <c r="E1399" s="160">
        <v>0</v>
      </c>
    </row>
    <row r="1400" spans="3:5">
      <c r="C1400" s="161" t="s">
        <v>774</v>
      </c>
      <c r="D1400" s="160">
        <v>0</v>
      </c>
      <c r="E1400" s="160">
        <v>0</v>
      </c>
    </row>
    <row r="1401" spans="3:5">
      <c r="C1401" s="161" t="s">
        <v>1694</v>
      </c>
      <c r="D1401" s="160">
        <v>0</v>
      </c>
      <c r="E1401" s="160">
        <v>0</v>
      </c>
    </row>
    <row r="1402" spans="3:5">
      <c r="C1402" s="161" t="s">
        <v>1695</v>
      </c>
      <c r="D1402" s="160">
        <v>0</v>
      </c>
      <c r="E1402" s="160">
        <v>0</v>
      </c>
    </row>
    <row r="1403" spans="3:5">
      <c r="C1403" s="161" t="s">
        <v>2110</v>
      </c>
      <c r="D1403" s="160">
        <v>7350418</v>
      </c>
      <c r="E1403" s="160">
        <v>0</v>
      </c>
    </row>
    <row r="1404" spans="3:5">
      <c r="C1404" s="161" t="s">
        <v>1696</v>
      </c>
      <c r="D1404" s="160">
        <v>21640444</v>
      </c>
      <c r="E1404" s="160">
        <v>1635081.62</v>
      </c>
    </row>
    <row r="1405" spans="3:5">
      <c r="C1405" s="161" t="s">
        <v>1697</v>
      </c>
      <c r="D1405" s="160">
        <v>3061390</v>
      </c>
      <c r="E1405" s="160">
        <v>0</v>
      </c>
    </row>
    <row r="1406" spans="3:5">
      <c r="C1406" s="161" t="s">
        <v>1698</v>
      </c>
      <c r="D1406" s="160">
        <v>6892035</v>
      </c>
      <c r="E1406" s="160">
        <v>0</v>
      </c>
    </row>
    <row r="1407" spans="3:5">
      <c r="C1407" s="161" t="s">
        <v>1699</v>
      </c>
      <c r="D1407" s="160">
        <v>0</v>
      </c>
      <c r="E1407" s="160">
        <v>0</v>
      </c>
    </row>
    <row r="1408" spans="3:5">
      <c r="C1408" s="161" t="s">
        <v>1700</v>
      </c>
      <c r="D1408" s="160">
        <v>1656834</v>
      </c>
      <c r="E1408" s="160">
        <v>0</v>
      </c>
    </row>
    <row r="1409" spans="3:5">
      <c r="C1409" s="161" t="s">
        <v>1701</v>
      </c>
      <c r="D1409" s="160">
        <v>1565620</v>
      </c>
      <c r="E1409" s="160">
        <v>0</v>
      </c>
    </row>
    <row r="1410" spans="3:5">
      <c r="C1410" s="161" t="s">
        <v>1702</v>
      </c>
      <c r="D1410" s="160">
        <v>4767042</v>
      </c>
      <c r="E1410" s="160">
        <v>0</v>
      </c>
    </row>
    <row r="1411" spans="3:5">
      <c r="C1411" s="161" t="s">
        <v>1703</v>
      </c>
      <c r="D1411" s="160">
        <v>6862380</v>
      </c>
      <c r="E1411" s="160">
        <v>0</v>
      </c>
    </row>
    <row r="1412" spans="3:5">
      <c r="C1412" s="161" t="s">
        <v>1704</v>
      </c>
      <c r="D1412" s="160">
        <v>6862381</v>
      </c>
      <c r="E1412" s="160">
        <v>0</v>
      </c>
    </row>
    <row r="1413" spans="3:5">
      <c r="C1413" s="161" t="s">
        <v>1705</v>
      </c>
      <c r="D1413" s="160">
        <v>1562232</v>
      </c>
      <c r="E1413" s="160">
        <v>0</v>
      </c>
    </row>
    <row r="1414" spans="3:5">
      <c r="C1414" s="161" t="s">
        <v>1706</v>
      </c>
      <c r="D1414" s="160">
        <v>5181000</v>
      </c>
      <c r="E1414" s="160">
        <v>0</v>
      </c>
    </row>
    <row r="1415" spans="3:5">
      <c r="C1415" s="161" t="s">
        <v>1707</v>
      </c>
      <c r="D1415" s="160">
        <v>918891</v>
      </c>
      <c r="E1415" s="160">
        <v>0</v>
      </c>
    </row>
    <row r="1416" spans="3:5">
      <c r="C1416" s="161" t="s">
        <v>1708</v>
      </c>
      <c r="D1416" s="160">
        <v>5784633</v>
      </c>
      <c r="E1416" s="160">
        <v>0</v>
      </c>
    </row>
    <row r="1417" spans="3:5">
      <c r="C1417" s="161" t="s">
        <v>1709</v>
      </c>
      <c r="D1417" s="160">
        <v>1572836</v>
      </c>
      <c r="E1417" s="160">
        <v>0</v>
      </c>
    </row>
    <row r="1418" spans="3:5">
      <c r="C1418" s="161" t="s">
        <v>802</v>
      </c>
      <c r="D1418" s="160">
        <v>29576146</v>
      </c>
      <c r="E1418" s="160">
        <v>0</v>
      </c>
    </row>
    <row r="1419" spans="3:5">
      <c r="C1419" s="161" t="s">
        <v>1710</v>
      </c>
      <c r="D1419" s="160">
        <v>2852697</v>
      </c>
      <c r="E1419" s="160">
        <v>0</v>
      </c>
    </row>
    <row r="1420" spans="3:5">
      <c r="C1420" s="161" t="s">
        <v>1711</v>
      </c>
      <c r="D1420" s="160">
        <v>1556427</v>
      </c>
      <c r="E1420" s="160">
        <v>0</v>
      </c>
    </row>
    <row r="1421" spans="3:5">
      <c r="C1421" s="161" t="s">
        <v>1712</v>
      </c>
      <c r="D1421" s="160">
        <v>1756319</v>
      </c>
      <c r="E1421" s="160">
        <v>0</v>
      </c>
    </row>
    <row r="1422" spans="3:5">
      <c r="C1422" s="161" t="s">
        <v>1713</v>
      </c>
      <c r="D1422" s="160">
        <v>1756319</v>
      </c>
      <c r="E1422" s="160">
        <v>0</v>
      </c>
    </row>
    <row r="1423" spans="3:5">
      <c r="C1423" s="161" t="s">
        <v>1714</v>
      </c>
      <c r="D1423" s="160">
        <v>37925268</v>
      </c>
      <c r="E1423" s="160">
        <v>5489537.0099999998</v>
      </c>
    </row>
    <row r="1424" spans="3:5">
      <c r="C1424" s="161" t="s">
        <v>1715</v>
      </c>
      <c r="D1424" s="160">
        <v>1756319</v>
      </c>
      <c r="E1424" s="160">
        <v>0</v>
      </c>
    </row>
    <row r="1425" spans="3:5">
      <c r="C1425" s="161" t="s">
        <v>1716</v>
      </c>
      <c r="D1425" s="160">
        <v>1765368</v>
      </c>
      <c r="E1425" s="160">
        <v>0</v>
      </c>
    </row>
    <row r="1426" spans="3:5">
      <c r="C1426" s="161" t="s">
        <v>1717</v>
      </c>
      <c r="D1426" s="160">
        <v>381504763</v>
      </c>
      <c r="E1426" s="160">
        <v>72349756.530000001</v>
      </c>
    </row>
    <row r="1427" spans="3:5">
      <c r="C1427" s="161" t="s">
        <v>1718</v>
      </c>
      <c r="D1427" s="160">
        <v>1502117</v>
      </c>
      <c r="E1427" s="160">
        <v>0</v>
      </c>
    </row>
    <row r="1428" spans="3:5">
      <c r="C1428" s="161" t="s">
        <v>1719</v>
      </c>
      <c r="D1428" s="160">
        <v>1765368</v>
      </c>
      <c r="E1428" s="160">
        <v>0</v>
      </c>
    </row>
    <row r="1429" spans="3:5">
      <c r="C1429" s="161" t="s">
        <v>1720</v>
      </c>
      <c r="D1429" s="160">
        <v>1295822624</v>
      </c>
      <c r="E1429" s="160">
        <v>275322539.79000002</v>
      </c>
    </row>
    <row r="1430" spans="3:5">
      <c r="C1430" s="161" t="s">
        <v>1721</v>
      </c>
      <c r="D1430" s="160">
        <v>1060219</v>
      </c>
      <c r="E1430" s="160">
        <v>0</v>
      </c>
    </row>
    <row r="1431" spans="3:5">
      <c r="C1431" s="161" t="s">
        <v>1722</v>
      </c>
      <c r="D1431" s="160">
        <v>1131784</v>
      </c>
      <c r="E1431" s="160">
        <v>0</v>
      </c>
    </row>
    <row r="1432" spans="3:5">
      <c r="C1432" s="161" t="s">
        <v>1723</v>
      </c>
      <c r="D1432" s="160">
        <v>1400464</v>
      </c>
      <c r="E1432" s="160">
        <v>543817.22</v>
      </c>
    </row>
    <row r="1433" spans="3:5">
      <c r="C1433" s="161" t="s">
        <v>1724</v>
      </c>
      <c r="D1433" s="160">
        <v>180060768</v>
      </c>
      <c r="E1433" s="160">
        <v>0</v>
      </c>
    </row>
    <row r="1434" spans="3:5">
      <c r="C1434" s="161" t="s">
        <v>1725</v>
      </c>
      <c r="D1434" s="160">
        <v>1542689</v>
      </c>
      <c r="E1434" s="160">
        <v>524815.24</v>
      </c>
    </row>
    <row r="1435" spans="3:5">
      <c r="C1435" s="161" t="s">
        <v>602</v>
      </c>
      <c r="D1435" s="160">
        <v>44378109</v>
      </c>
      <c r="E1435" s="160">
        <v>0</v>
      </c>
    </row>
    <row r="1436" spans="3:5">
      <c r="C1436" s="161" t="s">
        <v>1726</v>
      </c>
      <c r="D1436" s="160">
        <v>1542688</v>
      </c>
      <c r="E1436" s="160">
        <v>524816.09</v>
      </c>
    </row>
    <row r="1437" spans="3:5">
      <c r="C1437" s="161" t="s">
        <v>1727</v>
      </c>
      <c r="D1437" s="160">
        <v>1131784</v>
      </c>
      <c r="E1437" s="160">
        <v>0</v>
      </c>
    </row>
    <row r="1438" spans="3:5">
      <c r="C1438" s="161" t="s">
        <v>1728</v>
      </c>
      <c r="D1438" s="160">
        <v>4769615</v>
      </c>
      <c r="E1438" s="160">
        <v>0</v>
      </c>
    </row>
    <row r="1439" spans="3:5">
      <c r="C1439" s="161" t="s">
        <v>420</v>
      </c>
      <c r="D1439" s="160">
        <v>1203082</v>
      </c>
      <c r="E1439" s="160">
        <v>0</v>
      </c>
    </row>
    <row r="1440" spans="3:5">
      <c r="C1440" s="161" t="s">
        <v>1729</v>
      </c>
      <c r="D1440" s="160">
        <v>21097831</v>
      </c>
      <c r="E1440" s="160">
        <v>0</v>
      </c>
    </row>
    <row r="1441" spans="3:5">
      <c r="C1441" s="161" t="s">
        <v>421</v>
      </c>
      <c r="D1441" s="160">
        <v>7442678</v>
      </c>
      <c r="E1441" s="160">
        <v>0</v>
      </c>
    </row>
    <row r="1442" spans="3:5">
      <c r="C1442" s="161" t="s">
        <v>422</v>
      </c>
      <c r="D1442" s="160">
        <v>1680028</v>
      </c>
      <c r="E1442" s="160">
        <v>0</v>
      </c>
    </row>
    <row r="1443" spans="3:5">
      <c r="C1443" s="161" t="s">
        <v>423</v>
      </c>
      <c r="D1443" s="160">
        <v>1203082</v>
      </c>
      <c r="E1443" s="160">
        <v>0</v>
      </c>
    </row>
    <row r="1444" spans="3:5">
      <c r="C1444" s="161" t="s">
        <v>424</v>
      </c>
      <c r="D1444" s="160">
        <v>7362834</v>
      </c>
      <c r="E1444" s="160">
        <v>0</v>
      </c>
    </row>
    <row r="1445" spans="3:5">
      <c r="C1445" s="161" t="s">
        <v>425</v>
      </c>
      <c r="D1445" s="160">
        <v>1725462</v>
      </c>
      <c r="E1445" s="160">
        <v>0</v>
      </c>
    </row>
    <row r="1446" spans="3:5">
      <c r="C1446" s="159" t="s">
        <v>243</v>
      </c>
      <c r="D1446" s="160">
        <v>200000000</v>
      </c>
      <c r="E1446" s="160">
        <v>0</v>
      </c>
    </row>
    <row r="1447" spans="3:5">
      <c r="C1447" s="161" t="s">
        <v>241</v>
      </c>
      <c r="D1447" s="160">
        <v>200000000</v>
      </c>
      <c r="E1447" s="160">
        <v>0</v>
      </c>
    </row>
    <row r="1448" spans="3:5">
      <c r="C1448" s="157" t="s">
        <v>317</v>
      </c>
      <c r="D1448" s="158">
        <v>257116454</v>
      </c>
      <c r="E1448" s="158">
        <v>220622671.17000002</v>
      </c>
    </row>
    <row r="1449" spans="3:5">
      <c r="C1449" s="159" t="s">
        <v>240</v>
      </c>
      <c r="D1449" s="160">
        <v>257116454</v>
      </c>
      <c r="E1449" s="160">
        <v>220622671.17000002</v>
      </c>
    </row>
    <row r="1450" spans="3:5">
      <c r="C1450" s="161" t="s">
        <v>1730</v>
      </c>
      <c r="D1450" s="160">
        <v>2882935</v>
      </c>
      <c r="E1450" s="160">
        <v>0</v>
      </c>
    </row>
    <row r="1451" spans="3:5">
      <c r="C1451" s="161" t="s">
        <v>2134</v>
      </c>
      <c r="D1451" s="160">
        <v>0</v>
      </c>
      <c r="E1451" s="160">
        <v>0</v>
      </c>
    </row>
    <row r="1452" spans="3:5">
      <c r="C1452" s="161" t="s">
        <v>1731</v>
      </c>
      <c r="D1452" s="160">
        <v>5905187</v>
      </c>
      <c r="E1452" s="160">
        <v>0</v>
      </c>
    </row>
    <row r="1453" spans="3:5">
      <c r="C1453" s="161" t="s">
        <v>1732</v>
      </c>
      <c r="D1453" s="160">
        <v>0</v>
      </c>
      <c r="E1453" s="160">
        <v>8582213.7699999996</v>
      </c>
    </row>
    <row r="1454" spans="3:5">
      <c r="C1454" s="161" t="s">
        <v>1733</v>
      </c>
      <c r="D1454" s="160">
        <v>4928241</v>
      </c>
      <c r="E1454" s="160">
        <v>0</v>
      </c>
    </row>
    <row r="1455" spans="3:5">
      <c r="C1455" s="161" t="s">
        <v>1734</v>
      </c>
      <c r="D1455" s="160">
        <v>12567741</v>
      </c>
      <c r="E1455" s="160">
        <v>0</v>
      </c>
    </row>
    <row r="1456" spans="3:5">
      <c r="C1456" s="161" t="s">
        <v>1735</v>
      </c>
      <c r="D1456" s="160">
        <v>12408195</v>
      </c>
      <c r="E1456" s="160">
        <v>0</v>
      </c>
    </row>
    <row r="1457" spans="3:5">
      <c r="C1457" s="161" t="s">
        <v>1736</v>
      </c>
      <c r="D1457" s="160">
        <v>12408195</v>
      </c>
      <c r="E1457" s="160">
        <v>2259174.4700000002</v>
      </c>
    </row>
    <row r="1458" spans="3:5">
      <c r="C1458" s="161" t="s">
        <v>1737</v>
      </c>
      <c r="D1458" s="160">
        <v>0</v>
      </c>
      <c r="E1458" s="160">
        <v>3112209.47</v>
      </c>
    </row>
    <row r="1459" spans="3:5">
      <c r="C1459" s="161" t="s">
        <v>1738</v>
      </c>
      <c r="D1459" s="160">
        <v>17182568</v>
      </c>
      <c r="E1459" s="160">
        <v>0</v>
      </c>
    </row>
    <row r="1460" spans="3:5">
      <c r="C1460" s="161" t="s">
        <v>1739</v>
      </c>
      <c r="D1460" s="160">
        <v>1098569</v>
      </c>
      <c r="E1460" s="160">
        <v>0</v>
      </c>
    </row>
    <row r="1461" spans="3:5">
      <c r="C1461" s="161" t="s">
        <v>1740</v>
      </c>
      <c r="D1461" s="160">
        <v>11619581</v>
      </c>
      <c r="E1461" s="160">
        <v>0</v>
      </c>
    </row>
    <row r="1462" spans="3:5">
      <c r="C1462" s="161" t="s">
        <v>521</v>
      </c>
      <c r="D1462" s="160">
        <v>75000367</v>
      </c>
      <c r="E1462" s="160">
        <v>64999988.980000004</v>
      </c>
    </row>
    <row r="1463" spans="3:5">
      <c r="C1463" s="161" t="s">
        <v>1741</v>
      </c>
      <c r="D1463" s="160">
        <v>7738592</v>
      </c>
      <c r="E1463" s="160">
        <v>0</v>
      </c>
    </row>
    <row r="1464" spans="3:5">
      <c r="C1464" s="161" t="s">
        <v>1742</v>
      </c>
      <c r="D1464" s="160">
        <v>7738592</v>
      </c>
      <c r="E1464" s="160">
        <v>0</v>
      </c>
    </row>
    <row r="1465" spans="3:5">
      <c r="C1465" s="161" t="s">
        <v>732</v>
      </c>
      <c r="D1465" s="160">
        <v>0</v>
      </c>
      <c r="E1465" s="160">
        <v>131195020.23999999</v>
      </c>
    </row>
    <row r="1466" spans="3:5">
      <c r="C1466" s="161" t="s">
        <v>318</v>
      </c>
      <c r="D1466" s="160">
        <v>60612344</v>
      </c>
      <c r="E1466" s="160">
        <v>0</v>
      </c>
    </row>
    <row r="1467" spans="3:5">
      <c r="C1467" s="161" t="s">
        <v>1743</v>
      </c>
      <c r="D1467" s="160">
        <v>1330203</v>
      </c>
      <c r="E1467" s="160">
        <v>0</v>
      </c>
    </row>
    <row r="1468" spans="3:5">
      <c r="C1468" s="161" t="s">
        <v>1744</v>
      </c>
      <c r="D1468" s="160">
        <v>1162125</v>
      </c>
      <c r="E1468" s="160">
        <v>0</v>
      </c>
    </row>
    <row r="1469" spans="3:5">
      <c r="C1469" s="161" t="s">
        <v>367</v>
      </c>
      <c r="D1469" s="160">
        <v>22533019</v>
      </c>
      <c r="E1469" s="160">
        <v>10474064.24</v>
      </c>
    </row>
    <row r="1470" spans="3:5">
      <c r="C1470" s="159" t="s">
        <v>243</v>
      </c>
      <c r="D1470" s="160">
        <v>0</v>
      </c>
      <c r="E1470" s="160">
        <v>0</v>
      </c>
    </row>
    <row r="1471" spans="3:5">
      <c r="C1471" s="161" t="s">
        <v>732</v>
      </c>
      <c r="D1471" s="160">
        <v>0</v>
      </c>
      <c r="E1471" s="160">
        <v>0</v>
      </c>
    </row>
    <row r="1472" spans="3:5">
      <c r="C1472" s="157" t="s">
        <v>254</v>
      </c>
      <c r="D1472" s="158">
        <v>1369718080</v>
      </c>
      <c r="E1472" s="158">
        <v>144752056.63999999</v>
      </c>
    </row>
    <row r="1473" spans="3:5">
      <c r="C1473" s="159" t="s">
        <v>240</v>
      </c>
      <c r="D1473" s="160">
        <v>954019080</v>
      </c>
      <c r="E1473" s="160">
        <v>144752056.63999999</v>
      </c>
    </row>
    <row r="1474" spans="3:5">
      <c r="C1474" s="161" t="s">
        <v>1745</v>
      </c>
      <c r="D1474" s="160">
        <v>2493291</v>
      </c>
      <c r="E1474" s="160">
        <v>0</v>
      </c>
    </row>
    <row r="1475" spans="3:5">
      <c r="C1475" s="161" t="s">
        <v>1746</v>
      </c>
      <c r="D1475" s="160">
        <v>49672114</v>
      </c>
      <c r="E1475" s="160">
        <v>0</v>
      </c>
    </row>
    <row r="1476" spans="3:5">
      <c r="C1476" s="161" t="s">
        <v>1747</v>
      </c>
      <c r="D1476" s="160">
        <v>5076261</v>
      </c>
      <c r="E1476" s="160">
        <v>0</v>
      </c>
    </row>
    <row r="1477" spans="3:5">
      <c r="C1477" s="161" t="s">
        <v>1748</v>
      </c>
      <c r="D1477" s="160">
        <v>2493291</v>
      </c>
      <c r="E1477" s="160">
        <v>0</v>
      </c>
    </row>
    <row r="1478" spans="3:5">
      <c r="C1478" s="161" t="s">
        <v>1749</v>
      </c>
      <c r="D1478" s="160">
        <v>6794890</v>
      </c>
      <c r="E1478" s="160">
        <v>0</v>
      </c>
    </row>
    <row r="1479" spans="3:5">
      <c r="C1479" s="161" t="s">
        <v>1750</v>
      </c>
      <c r="D1479" s="160">
        <v>2707082</v>
      </c>
      <c r="E1479" s="160">
        <v>0</v>
      </c>
    </row>
    <row r="1480" spans="3:5">
      <c r="C1480" s="161" t="s">
        <v>1751</v>
      </c>
      <c r="D1480" s="160">
        <v>12526106</v>
      </c>
      <c r="E1480" s="160">
        <v>0</v>
      </c>
    </row>
    <row r="1481" spans="3:5">
      <c r="C1481" s="161" t="s">
        <v>1752</v>
      </c>
      <c r="D1481" s="160">
        <v>9502603</v>
      </c>
      <c r="E1481" s="160">
        <v>0</v>
      </c>
    </row>
    <row r="1482" spans="3:5">
      <c r="C1482" s="161" t="s">
        <v>1753</v>
      </c>
      <c r="D1482" s="160">
        <v>5473340</v>
      </c>
      <c r="E1482" s="160">
        <v>0</v>
      </c>
    </row>
    <row r="1483" spans="3:5">
      <c r="C1483" s="161" t="s">
        <v>1754</v>
      </c>
      <c r="D1483" s="160">
        <v>5473340</v>
      </c>
      <c r="E1483" s="160">
        <v>0</v>
      </c>
    </row>
    <row r="1484" spans="3:5">
      <c r="C1484" s="161" t="s">
        <v>1755</v>
      </c>
      <c r="D1484" s="160">
        <v>14580842</v>
      </c>
      <c r="E1484" s="160">
        <v>0</v>
      </c>
    </row>
    <row r="1485" spans="3:5">
      <c r="C1485" s="161" t="s">
        <v>1756</v>
      </c>
      <c r="D1485" s="160">
        <v>0</v>
      </c>
      <c r="E1485" s="160">
        <v>0</v>
      </c>
    </row>
    <row r="1486" spans="3:5">
      <c r="C1486" s="161" t="s">
        <v>1757</v>
      </c>
      <c r="D1486" s="160">
        <v>7771946</v>
      </c>
      <c r="E1486" s="160">
        <v>0</v>
      </c>
    </row>
    <row r="1487" spans="3:5">
      <c r="C1487" s="161" t="s">
        <v>1758</v>
      </c>
      <c r="D1487" s="160">
        <v>4868261</v>
      </c>
      <c r="E1487" s="160">
        <v>0</v>
      </c>
    </row>
    <row r="1488" spans="3:5">
      <c r="C1488" s="161" t="s">
        <v>1759</v>
      </c>
      <c r="D1488" s="160">
        <v>0</v>
      </c>
      <c r="E1488" s="160">
        <v>0</v>
      </c>
    </row>
    <row r="1489" spans="3:5">
      <c r="C1489" s="161" t="s">
        <v>1760</v>
      </c>
      <c r="D1489" s="160">
        <v>0</v>
      </c>
      <c r="E1489" s="160">
        <v>0</v>
      </c>
    </row>
    <row r="1490" spans="3:5">
      <c r="C1490" s="161" t="s">
        <v>319</v>
      </c>
      <c r="D1490" s="160">
        <v>25000000</v>
      </c>
      <c r="E1490" s="160">
        <v>0</v>
      </c>
    </row>
    <row r="1491" spans="3:5">
      <c r="C1491" s="161" t="s">
        <v>1761</v>
      </c>
      <c r="D1491" s="160">
        <v>1547718</v>
      </c>
      <c r="E1491" s="160">
        <v>0</v>
      </c>
    </row>
    <row r="1492" spans="3:5">
      <c r="C1492" s="161" t="s">
        <v>1762</v>
      </c>
      <c r="D1492" s="160">
        <v>7507685</v>
      </c>
      <c r="E1492" s="160">
        <v>0</v>
      </c>
    </row>
    <row r="1493" spans="3:5">
      <c r="C1493" s="161" t="s">
        <v>478</v>
      </c>
      <c r="D1493" s="160">
        <v>12315980</v>
      </c>
      <c r="E1493" s="160">
        <v>11985442.17</v>
      </c>
    </row>
    <row r="1494" spans="3:5">
      <c r="C1494" s="161" t="s">
        <v>1763</v>
      </c>
      <c r="D1494" s="160">
        <v>75000002</v>
      </c>
      <c r="E1494" s="160">
        <v>59922653.93</v>
      </c>
    </row>
    <row r="1495" spans="3:5">
      <c r="C1495" s="161" t="s">
        <v>1764</v>
      </c>
      <c r="D1495" s="160">
        <v>1913319</v>
      </c>
      <c r="E1495" s="160">
        <v>0</v>
      </c>
    </row>
    <row r="1496" spans="3:5">
      <c r="C1496" s="161" t="s">
        <v>320</v>
      </c>
      <c r="D1496" s="160">
        <v>253247167</v>
      </c>
      <c r="E1496" s="160">
        <v>72843960.540000007</v>
      </c>
    </row>
    <row r="1497" spans="3:5">
      <c r="C1497" s="161" t="s">
        <v>321</v>
      </c>
      <c r="D1497" s="160">
        <v>15000003</v>
      </c>
      <c r="E1497" s="160">
        <v>0</v>
      </c>
    </row>
    <row r="1498" spans="3:5">
      <c r="C1498" s="161" t="s">
        <v>1765</v>
      </c>
      <c r="D1498" s="160">
        <v>1712423</v>
      </c>
      <c r="E1498" s="160">
        <v>0</v>
      </c>
    </row>
    <row r="1499" spans="3:5">
      <c r="C1499" s="161" t="s">
        <v>1766</v>
      </c>
      <c r="D1499" s="160">
        <v>7077556</v>
      </c>
      <c r="E1499" s="160">
        <v>0</v>
      </c>
    </row>
    <row r="1500" spans="3:5">
      <c r="C1500" s="161" t="s">
        <v>322</v>
      </c>
      <c r="D1500" s="160">
        <v>210000004</v>
      </c>
      <c r="E1500" s="160">
        <v>0</v>
      </c>
    </row>
    <row r="1501" spans="3:5">
      <c r="C1501" s="161" t="s">
        <v>1767</v>
      </c>
      <c r="D1501" s="160">
        <v>5000000</v>
      </c>
      <c r="E1501" s="160">
        <v>0</v>
      </c>
    </row>
    <row r="1502" spans="3:5">
      <c r="C1502" s="161" t="s">
        <v>1768</v>
      </c>
      <c r="D1502" s="160">
        <v>209263856</v>
      </c>
      <c r="E1502" s="160">
        <v>0</v>
      </c>
    </row>
    <row r="1503" spans="3:5">
      <c r="C1503" s="159" t="s">
        <v>243</v>
      </c>
      <c r="D1503" s="160">
        <v>415699000</v>
      </c>
      <c r="E1503" s="160">
        <v>0</v>
      </c>
    </row>
    <row r="1504" spans="3:5">
      <c r="C1504" s="161" t="s">
        <v>921</v>
      </c>
      <c r="D1504" s="160">
        <v>415699000</v>
      </c>
      <c r="E1504" s="160">
        <v>0</v>
      </c>
    </row>
    <row r="1505" spans="3:5">
      <c r="C1505" s="157" t="s">
        <v>323</v>
      </c>
      <c r="D1505" s="158">
        <v>669417077</v>
      </c>
      <c r="E1505" s="158">
        <v>380311994.57000005</v>
      </c>
    </row>
    <row r="1506" spans="3:5">
      <c r="C1506" s="159" t="s">
        <v>240</v>
      </c>
      <c r="D1506" s="160">
        <v>669417077</v>
      </c>
      <c r="E1506" s="160">
        <v>380311994.57000005</v>
      </c>
    </row>
    <row r="1507" spans="3:5">
      <c r="C1507" s="161" t="s">
        <v>830</v>
      </c>
      <c r="D1507" s="160">
        <v>0</v>
      </c>
      <c r="E1507" s="160">
        <v>0</v>
      </c>
    </row>
    <row r="1508" spans="3:5">
      <c r="C1508" s="161" t="s">
        <v>603</v>
      </c>
      <c r="D1508" s="160">
        <v>161617278</v>
      </c>
      <c r="E1508" s="160">
        <v>0</v>
      </c>
    </row>
    <row r="1509" spans="3:5">
      <c r="C1509" s="161" t="s">
        <v>1769</v>
      </c>
      <c r="D1509" s="160">
        <v>914202</v>
      </c>
      <c r="E1509" s="160">
        <v>0</v>
      </c>
    </row>
    <row r="1510" spans="3:5">
      <c r="C1510" s="161" t="s">
        <v>1770</v>
      </c>
      <c r="D1510" s="160">
        <v>43984811</v>
      </c>
      <c r="E1510" s="160">
        <v>16016741.140000001</v>
      </c>
    </row>
    <row r="1511" spans="3:5">
      <c r="C1511" s="161" t="s">
        <v>324</v>
      </c>
      <c r="D1511" s="160">
        <v>117414</v>
      </c>
      <c r="E1511" s="160">
        <v>0</v>
      </c>
    </row>
    <row r="1512" spans="3:5">
      <c r="C1512" s="161" t="s">
        <v>1771</v>
      </c>
      <c r="D1512" s="160">
        <v>2057250</v>
      </c>
      <c r="E1512" s="160">
        <v>0</v>
      </c>
    </row>
    <row r="1513" spans="3:5">
      <c r="C1513" s="161" t="s">
        <v>1772</v>
      </c>
      <c r="D1513" s="160">
        <v>1558695</v>
      </c>
      <c r="E1513" s="160">
        <v>0</v>
      </c>
    </row>
    <row r="1514" spans="3:5">
      <c r="C1514" s="161" t="s">
        <v>1773</v>
      </c>
      <c r="D1514" s="160">
        <v>1558695</v>
      </c>
      <c r="E1514" s="160">
        <v>0</v>
      </c>
    </row>
    <row r="1515" spans="3:5">
      <c r="C1515" s="161" t="s">
        <v>2180</v>
      </c>
      <c r="D1515" s="160">
        <v>0</v>
      </c>
      <c r="E1515" s="160">
        <v>0</v>
      </c>
    </row>
    <row r="1516" spans="3:5">
      <c r="C1516" s="161" t="s">
        <v>1774</v>
      </c>
      <c r="D1516" s="160">
        <v>2704204</v>
      </c>
      <c r="E1516" s="160">
        <v>0</v>
      </c>
    </row>
    <row r="1517" spans="3:5">
      <c r="C1517" s="161" t="s">
        <v>1775</v>
      </c>
      <c r="D1517" s="160">
        <v>0</v>
      </c>
      <c r="E1517" s="160">
        <v>179200627.84</v>
      </c>
    </row>
    <row r="1518" spans="3:5">
      <c r="C1518" s="161" t="s">
        <v>1776</v>
      </c>
      <c r="D1518" s="160">
        <v>1985061</v>
      </c>
      <c r="E1518" s="160">
        <v>0</v>
      </c>
    </row>
    <row r="1519" spans="3:5">
      <c r="C1519" s="161" t="s">
        <v>1777</v>
      </c>
      <c r="D1519" s="160">
        <v>2448273</v>
      </c>
      <c r="E1519" s="160">
        <v>3268589.46</v>
      </c>
    </row>
    <row r="1520" spans="3:5">
      <c r="C1520" s="161" t="s">
        <v>1778</v>
      </c>
      <c r="D1520" s="160">
        <v>37500035</v>
      </c>
      <c r="E1520" s="160">
        <v>25000000</v>
      </c>
    </row>
    <row r="1521" spans="3:5">
      <c r="C1521" s="161" t="s">
        <v>1779</v>
      </c>
      <c r="D1521" s="160">
        <v>112500001</v>
      </c>
      <c r="E1521" s="160">
        <v>39168344.909999996</v>
      </c>
    </row>
    <row r="1522" spans="3:5">
      <c r="C1522" s="161" t="s">
        <v>1780</v>
      </c>
      <c r="D1522" s="160">
        <v>2521954</v>
      </c>
      <c r="E1522" s="160">
        <v>0</v>
      </c>
    </row>
    <row r="1523" spans="3:5">
      <c r="C1523" s="161" t="s">
        <v>1781</v>
      </c>
      <c r="D1523" s="160">
        <v>1109666</v>
      </c>
      <c r="E1523" s="160">
        <v>0</v>
      </c>
    </row>
    <row r="1524" spans="3:5">
      <c r="C1524" s="161" t="s">
        <v>1782</v>
      </c>
      <c r="D1524" s="160">
        <v>2438083</v>
      </c>
      <c r="E1524" s="160">
        <v>0</v>
      </c>
    </row>
    <row r="1525" spans="3:5">
      <c r="C1525" s="161" t="s">
        <v>1783</v>
      </c>
      <c r="D1525" s="160">
        <v>1519811</v>
      </c>
      <c r="E1525" s="160">
        <v>0</v>
      </c>
    </row>
    <row r="1526" spans="3:5">
      <c r="C1526" s="161" t="s">
        <v>1784</v>
      </c>
      <c r="D1526" s="160">
        <v>1519811</v>
      </c>
      <c r="E1526" s="160">
        <v>0</v>
      </c>
    </row>
    <row r="1527" spans="3:5">
      <c r="C1527" s="161" t="s">
        <v>1785</v>
      </c>
      <c r="D1527" s="160">
        <v>1109666</v>
      </c>
      <c r="E1527" s="160">
        <v>0</v>
      </c>
    </row>
    <row r="1528" spans="3:5">
      <c r="C1528" s="161" t="s">
        <v>1786</v>
      </c>
      <c r="D1528" s="160">
        <v>2512391</v>
      </c>
      <c r="E1528" s="160">
        <v>0</v>
      </c>
    </row>
    <row r="1529" spans="3:5">
      <c r="C1529" s="161" t="s">
        <v>1787</v>
      </c>
      <c r="D1529" s="160">
        <v>0</v>
      </c>
      <c r="E1529" s="160">
        <v>0</v>
      </c>
    </row>
    <row r="1530" spans="3:5">
      <c r="C1530" s="161" t="s">
        <v>351</v>
      </c>
      <c r="D1530" s="160">
        <v>32037047</v>
      </c>
      <c r="E1530" s="160">
        <v>0</v>
      </c>
    </row>
    <row r="1531" spans="3:5">
      <c r="C1531" s="161" t="s">
        <v>2111</v>
      </c>
      <c r="D1531" s="160">
        <v>0</v>
      </c>
      <c r="E1531" s="160">
        <v>0</v>
      </c>
    </row>
    <row r="1532" spans="3:5">
      <c r="C1532" s="161" t="s">
        <v>1788</v>
      </c>
      <c r="D1532" s="160">
        <v>2168240</v>
      </c>
      <c r="E1532" s="160">
        <v>8053714.6200000001</v>
      </c>
    </row>
    <row r="1533" spans="3:5">
      <c r="C1533" s="161" t="s">
        <v>1789</v>
      </c>
      <c r="D1533" s="160">
        <v>3241040</v>
      </c>
      <c r="E1533" s="160">
        <v>0</v>
      </c>
    </row>
    <row r="1534" spans="3:5">
      <c r="C1534" s="161" t="s">
        <v>1790</v>
      </c>
      <c r="D1534" s="160">
        <v>2512391</v>
      </c>
      <c r="E1534" s="160">
        <v>0</v>
      </c>
    </row>
    <row r="1535" spans="3:5">
      <c r="C1535" s="161" t="s">
        <v>1791</v>
      </c>
      <c r="D1535" s="160">
        <v>268235</v>
      </c>
      <c r="E1535" s="160">
        <v>0</v>
      </c>
    </row>
    <row r="1536" spans="3:5">
      <c r="C1536" s="161" t="s">
        <v>1792</v>
      </c>
      <c r="D1536" s="160">
        <v>1514598</v>
      </c>
      <c r="E1536" s="160">
        <v>0</v>
      </c>
    </row>
    <row r="1537" spans="3:5">
      <c r="C1537" s="161" t="s">
        <v>1793</v>
      </c>
      <c r="D1537" s="160">
        <v>1514598</v>
      </c>
      <c r="E1537" s="160">
        <v>0</v>
      </c>
    </row>
    <row r="1538" spans="3:5">
      <c r="C1538" s="161" t="s">
        <v>1794</v>
      </c>
      <c r="D1538" s="160">
        <v>46009770</v>
      </c>
      <c r="E1538" s="160">
        <v>0</v>
      </c>
    </row>
    <row r="1539" spans="3:5">
      <c r="C1539" s="161" t="s">
        <v>672</v>
      </c>
      <c r="D1539" s="160">
        <v>100000</v>
      </c>
      <c r="E1539" s="160">
        <v>0</v>
      </c>
    </row>
    <row r="1540" spans="3:5">
      <c r="C1540" s="161" t="s">
        <v>368</v>
      </c>
      <c r="D1540" s="160">
        <v>150029233</v>
      </c>
      <c r="E1540" s="160">
        <v>109603976.60000001</v>
      </c>
    </row>
    <row r="1541" spans="3:5">
      <c r="C1541" s="161" t="s">
        <v>1795</v>
      </c>
      <c r="D1541" s="160">
        <v>24680181</v>
      </c>
      <c r="E1541" s="160">
        <v>0</v>
      </c>
    </row>
    <row r="1542" spans="3:5">
      <c r="C1542" s="161" t="s">
        <v>1796</v>
      </c>
      <c r="D1542" s="160">
        <v>23664443</v>
      </c>
      <c r="E1542" s="160">
        <v>0</v>
      </c>
    </row>
    <row r="1543" spans="3:5">
      <c r="C1543" s="157" t="s">
        <v>325</v>
      </c>
      <c r="D1543" s="158">
        <v>2825645076</v>
      </c>
      <c r="E1543" s="158">
        <v>351835337.57000005</v>
      </c>
    </row>
    <row r="1544" spans="3:5">
      <c r="C1544" s="159" t="s">
        <v>240</v>
      </c>
      <c r="D1544" s="160">
        <v>1798325483</v>
      </c>
      <c r="E1544" s="160">
        <v>291829425.93000007</v>
      </c>
    </row>
    <row r="1545" spans="3:5">
      <c r="C1545" s="161" t="s">
        <v>1797</v>
      </c>
      <c r="D1545" s="160">
        <v>0</v>
      </c>
      <c r="E1545" s="160">
        <v>1735149.16</v>
      </c>
    </row>
    <row r="1546" spans="3:5">
      <c r="C1546" s="161" t="s">
        <v>1798</v>
      </c>
      <c r="D1546" s="160">
        <v>0</v>
      </c>
      <c r="E1546" s="160">
        <v>251504.24</v>
      </c>
    </row>
    <row r="1547" spans="3:5">
      <c r="C1547" s="161" t="s">
        <v>1799</v>
      </c>
      <c r="D1547" s="160">
        <v>1140378</v>
      </c>
      <c r="E1547" s="160">
        <v>3190425.01</v>
      </c>
    </row>
    <row r="1548" spans="3:5">
      <c r="C1548" s="161" t="s">
        <v>1800</v>
      </c>
      <c r="D1548" s="160">
        <v>156108</v>
      </c>
      <c r="E1548" s="160">
        <v>0</v>
      </c>
    </row>
    <row r="1549" spans="3:5">
      <c r="C1549" s="161" t="s">
        <v>1801</v>
      </c>
      <c r="D1549" s="160">
        <v>1398551</v>
      </c>
      <c r="E1549" s="160">
        <v>406844.03</v>
      </c>
    </row>
    <row r="1550" spans="3:5">
      <c r="C1550" s="161" t="s">
        <v>1802</v>
      </c>
      <c r="D1550" s="160">
        <v>0</v>
      </c>
      <c r="E1550" s="160">
        <v>3112093.01</v>
      </c>
    </row>
    <row r="1551" spans="3:5">
      <c r="C1551" s="161" t="s">
        <v>1803</v>
      </c>
      <c r="D1551" s="160">
        <v>0</v>
      </c>
      <c r="E1551" s="160">
        <v>1592053.89</v>
      </c>
    </row>
    <row r="1552" spans="3:5">
      <c r="C1552" s="161" t="s">
        <v>1804</v>
      </c>
      <c r="D1552" s="160">
        <v>1605091</v>
      </c>
      <c r="E1552" s="160">
        <v>4396599.92</v>
      </c>
    </row>
    <row r="1553" spans="3:5">
      <c r="C1553" s="161" t="s">
        <v>1805</v>
      </c>
      <c r="D1553" s="160">
        <v>22199146</v>
      </c>
      <c r="E1553" s="160">
        <v>0</v>
      </c>
    </row>
    <row r="1554" spans="3:5">
      <c r="C1554" s="161" t="s">
        <v>1806</v>
      </c>
      <c r="D1554" s="160">
        <v>145282175</v>
      </c>
      <c r="E1554" s="160">
        <v>0</v>
      </c>
    </row>
    <row r="1555" spans="3:5">
      <c r="C1555" s="161" t="s">
        <v>1807</v>
      </c>
      <c r="D1555" s="160">
        <v>6842908</v>
      </c>
      <c r="E1555" s="160">
        <v>0</v>
      </c>
    </row>
    <row r="1556" spans="3:5">
      <c r="C1556" s="161" t="s">
        <v>1808</v>
      </c>
      <c r="D1556" s="160">
        <v>158322380</v>
      </c>
      <c r="E1556" s="160">
        <v>32825958.109999999</v>
      </c>
    </row>
    <row r="1557" spans="3:5">
      <c r="C1557" s="161" t="s">
        <v>1809</v>
      </c>
      <c r="D1557" s="160">
        <v>42248433</v>
      </c>
      <c r="E1557" s="160">
        <v>0</v>
      </c>
    </row>
    <row r="1558" spans="3:5">
      <c r="C1558" s="161" t="s">
        <v>1810</v>
      </c>
      <c r="D1558" s="160">
        <v>60808266</v>
      </c>
      <c r="E1558" s="160">
        <v>0</v>
      </c>
    </row>
    <row r="1559" spans="3:5">
      <c r="C1559" s="161" t="s">
        <v>347</v>
      </c>
      <c r="D1559" s="160">
        <v>75716837</v>
      </c>
      <c r="E1559" s="160">
        <v>0</v>
      </c>
    </row>
    <row r="1560" spans="3:5">
      <c r="C1560" s="161" t="s">
        <v>1811</v>
      </c>
      <c r="D1560" s="160">
        <v>2760158</v>
      </c>
      <c r="E1560" s="160">
        <v>0</v>
      </c>
    </row>
    <row r="1561" spans="3:5">
      <c r="C1561" s="161" t="s">
        <v>326</v>
      </c>
      <c r="D1561" s="160">
        <v>1526627</v>
      </c>
      <c r="E1561" s="160">
        <v>0</v>
      </c>
    </row>
    <row r="1562" spans="3:5">
      <c r="C1562" s="161" t="s">
        <v>1812</v>
      </c>
      <c r="D1562" s="160">
        <v>3886577</v>
      </c>
      <c r="E1562" s="160">
        <v>0</v>
      </c>
    </row>
    <row r="1563" spans="3:5">
      <c r="C1563" s="161" t="s">
        <v>1813</v>
      </c>
      <c r="D1563" s="160">
        <v>0</v>
      </c>
      <c r="E1563" s="160">
        <v>0</v>
      </c>
    </row>
    <row r="1564" spans="3:5">
      <c r="C1564" s="161" t="s">
        <v>673</v>
      </c>
      <c r="D1564" s="160">
        <v>5033490</v>
      </c>
      <c r="E1564" s="160">
        <v>0</v>
      </c>
    </row>
    <row r="1565" spans="3:5">
      <c r="C1565" s="161" t="s">
        <v>1814</v>
      </c>
      <c r="D1565" s="160">
        <v>2334000</v>
      </c>
      <c r="E1565" s="160">
        <v>0</v>
      </c>
    </row>
    <row r="1566" spans="3:5">
      <c r="C1566" s="161" t="s">
        <v>2159</v>
      </c>
      <c r="D1566" s="160">
        <v>0</v>
      </c>
      <c r="E1566" s="160">
        <v>0</v>
      </c>
    </row>
    <row r="1567" spans="3:5">
      <c r="C1567" s="161" t="s">
        <v>1815</v>
      </c>
      <c r="D1567" s="160">
        <v>374290</v>
      </c>
      <c r="E1567" s="160">
        <v>0</v>
      </c>
    </row>
    <row r="1568" spans="3:5">
      <c r="C1568" s="161" t="s">
        <v>674</v>
      </c>
      <c r="D1568" s="160">
        <v>1000000</v>
      </c>
      <c r="E1568" s="160">
        <v>0</v>
      </c>
    </row>
    <row r="1569" spans="3:5">
      <c r="C1569" s="161" t="s">
        <v>1816</v>
      </c>
      <c r="D1569" s="160">
        <v>97757018</v>
      </c>
      <c r="E1569" s="160">
        <v>0</v>
      </c>
    </row>
    <row r="1570" spans="3:5">
      <c r="C1570" s="161" t="s">
        <v>2160</v>
      </c>
      <c r="D1570" s="160">
        <v>0</v>
      </c>
      <c r="E1570" s="160">
        <v>0</v>
      </c>
    </row>
    <row r="1571" spans="3:5">
      <c r="C1571" s="161" t="s">
        <v>479</v>
      </c>
      <c r="D1571" s="160">
        <v>23470463</v>
      </c>
      <c r="E1571" s="160">
        <v>12766283.84</v>
      </c>
    </row>
    <row r="1572" spans="3:5">
      <c r="C1572" s="161" t="s">
        <v>327</v>
      </c>
      <c r="D1572" s="160">
        <v>15000001</v>
      </c>
      <c r="E1572" s="160">
        <v>0</v>
      </c>
    </row>
    <row r="1573" spans="3:5">
      <c r="C1573" s="161" t="s">
        <v>1817</v>
      </c>
      <c r="D1573" s="160">
        <v>0</v>
      </c>
      <c r="E1573" s="160">
        <v>20370906.73</v>
      </c>
    </row>
    <row r="1574" spans="3:5">
      <c r="C1574" s="161" t="s">
        <v>1818</v>
      </c>
      <c r="D1574" s="160">
        <v>1000000</v>
      </c>
      <c r="E1574" s="160">
        <v>0</v>
      </c>
    </row>
    <row r="1575" spans="3:5">
      <c r="C1575" s="161" t="s">
        <v>831</v>
      </c>
      <c r="D1575" s="160">
        <v>6975350</v>
      </c>
      <c r="E1575" s="160">
        <v>6485621.4800000004</v>
      </c>
    </row>
    <row r="1576" spans="3:5">
      <c r="C1576" s="161" t="s">
        <v>1819</v>
      </c>
      <c r="D1576" s="160">
        <v>17521929</v>
      </c>
      <c r="E1576" s="160">
        <v>0</v>
      </c>
    </row>
    <row r="1577" spans="3:5">
      <c r="C1577" s="161" t="s">
        <v>1820</v>
      </c>
      <c r="D1577" s="160">
        <v>5100000</v>
      </c>
      <c r="E1577" s="160">
        <v>0</v>
      </c>
    </row>
    <row r="1578" spans="3:5">
      <c r="C1578" s="161" t="s">
        <v>480</v>
      </c>
      <c r="D1578" s="160">
        <v>29822131</v>
      </c>
      <c r="E1578" s="160">
        <v>0</v>
      </c>
    </row>
    <row r="1579" spans="3:5">
      <c r="C1579" s="161" t="s">
        <v>1821</v>
      </c>
      <c r="D1579" s="160">
        <v>41353374</v>
      </c>
      <c r="E1579" s="160">
        <v>0</v>
      </c>
    </row>
    <row r="1580" spans="3:5">
      <c r="C1580" s="161" t="s">
        <v>1822</v>
      </c>
      <c r="D1580" s="160">
        <v>75000389</v>
      </c>
      <c r="E1580" s="160">
        <v>57251923.310000002</v>
      </c>
    </row>
    <row r="1581" spans="3:5">
      <c r="C1581" s="161" t="s">
        <v>1823</v>
      </c>
      <c r="D1581" s="160">
        <v>30019393</v>
      </c>
      <c r="E1581" s="160">
        <v>0</v>
      </c>
    </row>
    <row r="1582" spans="3:5">
      <c r="C1582" s="161" t="s">
        <v>1824</v>
      </c>
      <c r="D1582" s="160">
        <v>75000187</v>
      </c>
      <c r="E1582" s="160">
        <v>19334140.109999999</v>
      </c>
    </row>
    <row r="1583" spans="3:5">
      <c r="C1583" s="161" t="s">
        <v>1825</v>
      </c>
      <c r="D1583" s="160">
        <v>701291</v>
      </c>
      <c r="E1583" s="160">
        <v>0</v>
      </c>
    </row>
    <row r="1584" spans="3:5">
      <c r="C1584" s="161" t="s">
        <v>1826</v>
      </c>
      <c r="D1584" s="160">
        <v>1467303</v>
      </c>
      <c r="E1584" s="160">
        <v>0</v>
      </c>
    </row>
    <row r="1585" spans="3:5">
      <c r="C1585" s="161" t="s">
        <v>1827</v>
      </c>
      <c r="D1585" s="160">
        <v>1071124</v>
      </c>
      <c r="E1585" s="160">
        <v>0</v>
      </c>
    </row>
    <row r="1586" spans="3:5">
      <c r="C1586" s="161" t="s">
        <v>1828</v>
      </c>
      <c r="D1586" s="160">
        <v>3759181</v>
      </c>
      <c r="E1586" s="160">
        <v>2252077.54</v>
      </c>
    </row>
    <row r="1587" spans="3:5">
      <c r="C1587" s="161" t="s">
        <v>1829</v>
      </c>
      <c r="D1587" s="160">
        <v>3390954</v>
      </c>
      <c r="E1587" s="160">
        <v>0</v>
      </c>
    </row>
    <row r="1588" spans="3:5">
      <c r="C1588" s="161" t="s">
        <v>1830</v>
      </c>
      <c r="D1588" s="160">
        <v>7800000</v>
      </c>
      <c r="E1588" s="160">
        <v>0</v>
      </c>
    </row>
    <row r="1589" spans="3:5">
      <c r="C1589" s="161" t="s">
        <v>1831</v>
      </c>
      <c r="D1589" s="160">
        <v>7336516</v>
      </c>
      <c r="E1589" s="160">
        <v>0</v>
      </c>
    </row>
    <row r="1590" spans="3:5">
      <c r="C1590" s="161" t="s">
        <v>1832</v>
      </c>
      <c r="D1590" s="160">
        <v>7519124</v>
      </c>
      <c r="E1590" s="160">
        <v>4858598.24</v>
      </c>
    </row>
    <row r="1591" spans="3:5">
      <c r="C1591" s="161" t="s">
        <v>1833</v>
      </c>
      <c r="D1591" s="160">
        <v>15600000</v>
      </c>
      <c r="E1591" s="160">
        <v>10724118.6</v>
      </c>
    </row>
    <row r="1592" spans="3:5">
      <c r="C1592" s="161" t="s">
        <v>1834</v>
      </c>
      <c r="D1592" s="160">
        <v>6850758</v>
      </c>
      <c r="E1592" s="160">
        <v>5019301.09</v>
      </c>
    </row>
    <row r="1593" spans="3:5">
      <c r="C1593" s="161" t="s">
        <v>481</v>
      </c>
      <c r="D1593" s="160">
        <v>6349242</v>
      </c>
      <c r="E1593" s="160">
        <v>0</v>
      </c>
    </row>
    <row r="1594" spans="3:5">
      <c r="C1594" s="161" t="s">
        <v>1835</v>
      </c>
      <c r="D1594" s="160">
        <v>11600000</v>
      </c>
      <c r="E1594" s="160">
        <v>10000000</v>
      </c>
    </row>
    <row r="1595" spans="3:5">
      <c r="C1595" s="161" t="s">
        <v>1836</v>
      </c>
      <c r="D1595" s="160">
        <v>1503825</v>
      </c>
      <c r="E1595" s="160">
        <v>0</v>
      </c>
    </row>
    <row r="1596" spans="3:5">
      <c r="C1596" s="161" t="s">
        <v>1837</v>
      </c>
      <c r="D1596" s="160">
        <v>50000000</v>
      </c>
      <c r="E1596" s="160">
        <v>0</v>
      </c>
    </row>
    <row r="1597" spans="3:5">
      <c r="C1597" s="161" t="s">
        <v>1838</v>
      </c>
      <c r="D1597" s="160">
        <v>2503798</v>
      </c>
      <c r="E1597" s="160">
        <v>0</v>
      </c>
    </row>
    <row r="1598" spans="3:5">
      <c r="C1598" s="161" t="s">
        <v>1839</v>
      </c>
      <c r="D1598" s="160">
        <v>60307454</v>
      </c>
      <c r="E1598" s="160">
        <v>0</v>
      </c>
    </row>
    <row r="1599" spans="3:5">
      <c r="C1599" s="161" t="s">
        <v>1840</v>
      </c>
      <c r="D1599" s="160">
        <v>7774458</v>
      </c>
      <c r="E1599" s="160">
        <v>0</v>
      </c>
    </row>
    <row r="1600" spans="3:5">
      <c r="C1600" s="161" t="s">
        <v>1841</v>
      </c>
      <c r="D1600" s="160">
        <v>650000</v>
      </c>
      <c r="E1600" s="160">
        <v>0</v>
      </c>
    </row>
    <row r="1601" spans="3:5">
      <c r="C1601" s="161" t="s">
        <v>1842</v>
      </c>
      <c r="D1601" s="160">
        <v>12342006</v>
      </c>
      <c r="E1601" s="160">
        <v>6561670.2999999998</v>
      </c>
    </row>
    <row r="1602" spans="3:5">
      <c r="C1602" s="161" t="s">
        <v>1843</v>
      </c>
      <c r="D1602" s="160">
        <v>92371789</v>
      </c>
      <c r="E1602" s="160">
        <v>0</v>
      </c>
    </row>
    <row r="1603" spans="3:5">
      <c r="C1603" s="161" t="s">
        <v>2112</v>
      </c>
      <c r="D1603" s="160">
        <v>1088470</v>
      </c>
      <c r="E1603" s="160">
        <v>0</v>
      </c>
    </row>
    <row r="1604" spans="3:5">
      <c r="C1604" s="161" t="s">
        <v>1844</v>
      </c>
      <c r="D1604" s="160">
        <v>0</v>
      </c>
      <c r="E1604" s="160">
        <v>0</v>
      </c>
    </row>
    <row r="1605" spans="3:5">
      <c r="C1605" s="161" t="s">
        <v>1845</v>
      </c>
      <c r="D1605" s="160">
        <v>233890144</v>
      </c>
      <c r="E1605" s="160">
        <v>6416273.0999999996</v>
      </c>
    </row>
    <row r="1606" spans="3:5">
      <c r="C1606" s="161" t="s">
        <v>1846</v>
      </c>
      <c r="D1606" s="160">
        <v>7603739</v>
      </c>
      <c r="E1606" s="160">
        <v>0</v>
      </c>
    </row>
    <row r="1607" spans="3:5">
      <c r="C1607" s="161" t="s">
        <v>1847</v>
      </c>
      <c r="D1607" s="160">
        <v>1076683</v>
      </c>
      <c r="E1607" s="160">
        <v>0</v>
      </c>
    </row>
    <row r="1608" spans="3:5">
      <c r="C1608" s="161" t="s">
        <v>1848</v>
      </c>
      <c r="D1608" s="160">
        <v>10665535</v>
      </c>
      <c r="E1608" s="160">
        <v>0</v>
      </c>
    </row>
    <row r="1609" spans="3:5">
      <c r="C1609" s="161" t="s">
        <v>369</v>
      </c>
      <c r="D1609" s="160">
        <v>76000526</v>
      </c>
      <c r="E1609" s="160">
        <v>74798986.469999999</v>
      </c>
    </row>
    <row r="1610" spans="3:5">
      <c r="C1610" s="161" t="s">
        <v>1849</v>
      </c>
      <c r="D1610" s="160">
        <v>1520748</v>
      </c>
      <c r="E1610" s="160">
        <v>0</v>
      </c>
    </row>
    <row r="1611" spans="3:5">
      <c r="C1611" s="161" t="s">
        <v>1850</v>
      </c>
      <c r="D1611" s="160">
        <v>1521864</v>
      </c>
      <c r="E1611" s="160">
        <v>0</v>
      </c>
    </row>
    <row r="1612" spans="3:5">
      <c r="C1612" s="161" t="s">
        <v>1851</v>
      </c>
      <c r="D1612" s="160">
        <v>1520748</v>
      </c>
      <c r="E1612" s="160">
        <v>0</v>
      </c>
    </row>
    <row r="1613" spans="3:5">
      <c r="C1613" s="161" t="s">
        <v>1852</v>
      </c>
      <c r="D1613" s="160">
        <v>1076683</v>
      </c>
      <c r="E1613" s="160">
        <v>0</v>
      </c>
    </row>
    <row r="1614" spans="3:5">
      <c r="C1614" s="161" t="s">
        <v>1853</v>
      </c>
      <c r="D1614" s="160">
        <v>1934886</v>
      </c>
      <c r="E1614" s="160">
        <v>0</v>
      </c>
    </row>
    <row r="1615" spans="3:5">
      <c r="C1615" s="161" t="s">
        <v>1854</v>
      </c>
      <c r="D1615" s="160">
        <v>2506545</v>
      </c>
      <c r="E1615" s="160">
        <v>7478897.75</v>
      </c>
    </row>
    <row r="1616" spans="3:5">
      <c r="C1616" s="161" t="s">
        <v>1855</v>
      </c>
      <c r="D1616" s="160">
        <v>38981691</v>
      </c>
      <c r="E1616" s="160">
        <v>0</v>
      </c>
    </row>
    <row r="1617" spans="3:5">
      <c r="C1617" s="161" t="s">
        <v>1856</v>
      </c>
      <c r="D1617" s="160">
        <v>496091</v>
      </c>
      <c r="E1617" s="160">
        <v>0</v>
      </c>
    </row>
    <row r="1618" spans="3:5">
      <c r="C1618" s="161" t="s">
        <v>1857</v>
      </c>
      <c r="D1618" s="160">
        <v>46778029</v>
      </c>
      <c r="E1618" s="160">
        <v>0</v>
      </c>
    </row>
    <row r="1619" spans="3:5">
      <c r="C1619" s="161" t="s">
        <v>1858</v>
      </c>
      <c r="D1619" s="160">
        <v>1064620</v>
      </c>
      <c r="E1619" s="160">
        <v>0</v>
      </c>
    </row>
    <row r="1620" spans="3:5">
      <c r="C1620" s="161" t="s">
        <v>1859</v>
      </c>
      <c r="D1620" s="160">
        <v>7458987</v>
      </c>
      <c r="E1620" s="160">
        <v>0</v>
      </c>
    </row>
    <row r="1621" spans="3:5">
      <c r="C1621" s="161" t="s">
        <v>1860</v>
      </c>
      <c r="D1621" s="160">
        <v>318025</v>
      </c>
      <c r="E1621" s="160">
        <v>0</v>
      </c>
    </row>
    <row r="1622" spans="3:5">
      <c r="C1622" s="161" t="s">
        <v>1861</v>
      </c>
      <c r="D1622" s="160">
        <v>2537460</v>
      </c>
      <c r="E1622" s="160">
        <v>0</v>
      </c>
    </row>
    <row r="1623" spans="3:5">
      <c r="C1623" s="161" t="s">
        <v>1862</v>
      </c>
      <c r="D1623" s="160">
        <v>3390954</v>
      </c>
      <c r="E1623" s="160">
        <v>0</v>
      </c>
    </row>
    <row r="1624" spans="3:5">
      <c r="C1624" s="161" t="s">
        <v>1863</v>
      </c>
      <c r="D1624" s="160">
        <v>4069408</v>
      </c>
      <c r="E1624" s="160">
        <v>0</v>
      </c>
    </row>
    <row r="1625" spans="3:5">
      <c r="C1625" s="161" t="s">
        <v>1864</v>
      </c>
      <c r="D1625" s="160">
        <v>1503825</v>
      </c>
      <c r="E1625" s="160">
        <v>0</v>
      </c>
    </row>
    <row r="1626" spans="3:5">
      <c r="C1626" s="161" t="s">
        <v>1865</v>
      </c>
      <c r="D1626" s="160">
        <v>1065404</v>
      </c>
      <c r="E1626" s="160">
        <v>0</v>
      </c>
    </row>
    <row r="1627" spans="3:5">
      <c r="C1627" s="161" t="s">
        <v>1866</v>
      </c>
      <c r="D1627" s="160">
        <v>7519124</v>
      </c>
      <c r="E1627" s="160">
        <v>0</v>
      </c>
    </row>
    <row r="1628" spans="3:5">
      <c r="C1628" s="161" t="s">
        <v>1867</v>
      </c>
      <c r="D1628" s="160">
        <v>15630630</v>
      </c>
      <c r="E1628" s="160">
        <v>0</v>
      </c>
    </row>
    <row r="1629" spans="3:5">
      <c r="C1629" s="161" t="s">
        <v>1868</v>
      </c>
      <c r="D1629" s="160">
        <v>1503825</v>
      </c>
      <c r="E1629" s="160">
        <v>0</v>
      </c>
    </row>
    <row r="1630" spans="3:5">
      <c r="C1630" s="161" t="s">
        <v>1869</v>
      </c>
      <c r="D1630" s="160">
        <v>21767853</v>
      </c>
      <c r="E1630" s="160">
        <v>0</v>
      </c>
    </row>
    <row r="1631" spans="3:5">
      <c r="C1631" s="161" t="s">
        <v>1870</v>
      </c>
      <c r="D1631" s="160">
        <v>5327021</v>
      </c>
      <c r="E1631" s="160">
        <v>0</v>
      </c>
    </row>
    <row r="1632" spans="3:5">
      <c r="C1632" s="161" t="s">
        <v>1871</v>
      </c>
      <c r="D1632" s="160">
        <v>14820682</v>
      </c>
      <c r="E1632" s="160">
        <v>0</v>
      </c>
    </row>
    <row r="1633" spans="3:5">
      <c r="C1633" s="161" t="s">
        <v>1872</v>
      </c>
      <c r="D1633" s="160">
        <v>1065404</v>
      </c>
      <c r="E1633" s="160">
        <v>0</v>
      </c>
    </row>
    <row r="1634" spans="3:5">
      <c r="C1634" s="161" t="s">
        <v>1873</v>
      </c>
      <c r="D1634" s="160">
        <v>1065404</v>
      </c>
      <c r="E1634" s="160">
        <v>0</v>
      </c>
    </row>
    <row r="1635" spans="3:5">
      <c r="C1635" s="161" t="s">
        <v>1874</v>
      </c>
      <c r="D1635" s="160">
        <v>30000002</v>
      </c>
      <c r="E1635" s="160">
        <v>0</v>
      </c>
    </row>
    <row r="1636" spans="3:5">
      <c r="C1636" s="159" t="s">
        <v>242</v>
      </c>
      <c r="D1636" s="160">
        <v>31038087</v>
      </c>
      <c r="E1636" s="160">
        <v>8564710.0800000001</v>
      </c>
    </row>
    <row r="1637" spans="3:5">
      <c r="C1637" s="161" t="s">
        <v>675</v>
      </c>
      <c r="D1637" s="160">
        <v>11788086</v>
      </c>
      <c r="E1637" s="160">
        <v>8564710.0800000001</v>
      </c>
    </row>
    <row r="1638" spans="3:5">
      <c r="C1638" s="161" t="s">
        <v>676</v>
      </c>
      <c r="D1638" s="160">
        <v>19250001</v>
      </c>
      <c r="E1638" s="160">
        <v>0</v>
      </c>
    </row>
    <row r="1639" spans="3:5">
      <c r="C1639" s="159" t="s">
        <v>243</v>
      </c>
      <c r="D1639" s="160">
        <v>996281506</v>
      </c>
      <c r="E1639" s="160">
        <v>51441201.560000002</v>
      </c>
    </row>
    <row r="1640" spans="3:5">
      <c r="C1640" s="161" t="s">
        <v>1875</v>
      </c>
      <c r="D1640" s="160">
        <v>123061645</v>
      </c>
      <c r="E1640" s="160">
        <v>0</v>
      </c>
    </row>
    <row r="1641" spans="3:5">
      <c r="C1641" s="161" t="s">
        <v>1876</v>
      </c>
      <c r="D1641" s="160">
        <v>7168666</v>
      </c>
      <c r="E1641" s="160">
        <v>0</v>
      </c>
    </row>
    <row r="1642" spans="3:5">
      <c r="C1642" s="161" t="s">
        <v>1877</v>
      </c>
      <c r="D1642" s="160">
        <v>9151684</v>
      </c>
      <c r="E1642" s="160">
        <v>0</v>
      </c>
    </row>
    <row r="1643" spans="3:5">
      <c r="C1643" s="161" t="s">
        <v>1878</v>
      </c>
      <c r="D1643" s="160">
        <v>5724544</v>
      </c>
      <c r="E1643" s="160">
        <v>0</v>
      </c>
    </row>
    <row r="1644" spans="3:5">
      <c r="C1644" s="161" t="s">
        <v>1879</v>
      </c>
      <c r="D1644" s="160">
        <v>5095562</v>
      </c>
      <c r="E1644" s="160">
        <v>0</v>
      </c>
    </row>
    <row r="1645" spans="3:5">
      <c r="C1645" s="161" t="s">
        <v>2113</v>
      </c>
      <c r="D1645" s="160">
        <v>7076045</v>
      </c>
      <c r="E1645" s="160">
        <v>0</v>
      </c>
    </row>
    <row r="1646" spans="3:5">
      <c r="C1646" s="161" t="s">
        <v>2114</v>
      </c>
      <c r="D1646" s="160">
        <v>7076045</v>
      </c>
      <c r="E1646" s="160">
        <v>0</v>
      </c>
    </row>
    <row r="1647" spans="3:5">
      <c r="C1647" s="161" t="s">
        <v>2115</v>
      </c>
      <c r="D1647" s="160">
        <v>7076045</v>
      </c>
      <c r="E1647" s="160">
        <v>0</v>
      </c>
    </row>
    <row r="1648" spans="3:5">
      <c r="C1648" s="161" t="s">
        <v>1880</v>
      </c>
      <c r="D1648" s="160">
        <v>5660836</v>
      </c>
      <c r="E1648" s="160">
        <v>0</v>
      </c>
    </row>
    <row r="1649" spans="3:5">
      <c r="C1649" s="161" t="s">
        <v>2116</v>
      </c>
      <c r="D1649" s="160">
        <v>5382706</v>
      </c>
      <c r="E1649" s="160">
        <v>0</v>
      </c>
    </row>
    <row r="1650" spans="3:5">
      <c r="C1650" s="161" t="s">
        <v>921</v>
      </c>
      <c r="D1650" s="160">
        <v>341281505</v>
      </c>
      <c r="E1650" s="160">
        <v>51441201.560000002</v>
      </c>
    </row>
    <row r="1651" spans="3:5">
      <c r="C1651" s="161" t="s">
        <v>1881</v>
      </c>
      <c r="D1651" s="160">
        <v>8495303</v>
      </c>
      <c r="E1651" s="160">
        <v>0</v>
      </c>
    </row>
    <row r="1652" spans="3:5">
      <c r="C1652" s="161" t="s">
        <v>1882</v>
      </c>
      <c r="D1652" s="160">
        <v>1793408</v>
      </c>
      <c r="E1652" s="160">
        <v>0</v>
      </c>
    </row>
    <row r="1653" spans="3:5">
      <c r="C1653" s="161" t="s">
        <v>2117</v>
      </c>
      <c r="D1653" s="160">
        <v>3871477</v>
      </c>
      <c r="E1653" s="160">
        <v>0</v>
      </c>
    </row>
    <row r="1654" spans="3:5">
      <c r="C1654" s="161" t="s">
        <v>1883</v>
      </c>
      <c r="D1654" s="160">
        <v>2898175</v>
      </c>
      <c r="E1654" s="160">
        <v>0</v>
      </c>
    </row>
    <row r="1655" spans="3:5">
      <c r="C1655" s="161" t="s">
        <v>1884</v>
      </c>
      <c r="D1655" s="160">
        <v>15724544</v>
      </c>
      <c r="E1655" s="160">
        <v>0</v>
      </c>
    </row>
    <row r="1656" spans="3:5">
      <c r="C1656" s="161" t="s">
        <v>1885</v>
      </c>
      <c r="D1656" s="160">
        <v>6926897</v>
      </c>
      <c r="E1656" s="160">
        <v>0</v>
      </c>
    </row>
    <row r="1657" spans="3:5">
      <c r="C1657" s="161" t="s">
        <v>1886</v>
      </c>
      <c r="D1657" s="160">
        <v>10711781</v>
      </c>
      <c r="E1657" s="160">
        <v>0</v>
      </c>
    </row>
    <row r="1658" spans="3:5">
      <c r="C1658" s="161" t="s">
        <v>1887</v>
      </c>
      <c r="D1658" s="160">
        <v>7847377</v>
      </c>
      <c r="E1658" s="160">
        <v>0</v>
      </c>
    </row>
    <row r="1659" spans="3:5">
      <c r="C1659" s="161" t="s">
        <v>1888</v>
      </c>
      <c r="D1659" s="160">
        <v>4220457</v>
      </c>
      <c r="E1659" s="160">
        <v>0</v>
      </c>
    </row>
    <row r="1660" spans="3:5">
      <c r="C1660" s="161" t="s">
        <v>1889</v>
      </c>
      <c r="D1660" s="160">
        <v>5541962</v>
      </c>
      <c r="E1660" s="160">
        <v>0</v>
      </c>
    </row>
    <row r="1661" spans="3:5">
      <c r="C1661" s="161" t="s">
        <v>1890</v>
      </c>
      <c r="D1661" s="160">
        <v>8626211</v>
      </c>
      <c r="E1661" s="160">
        <v>0</v>
      </c>
    </row>
    <row r="1662" spans="3:5">
      <c r="C1662" s="161" t="s">
        <v>1891</v>
      </c>
      <c r="D1662" s="160">
        <v>5887269</v>
      </c>
      <c r="E1662" s="160">
        <v>0</v>
      </c>
    </row>
    <row r="1663" spans="3:5">
      <c r="C1663" s="161" t="s">
        <v>1892</v>
      </c>
      <c r="D1663" s="160">
        <v>3841953</v>
      </c>
      <c r="E1663" s="160">
        <v>0</v>
      </c>
    </row>
    <row r="1664" spans="3:5">
      <c r="C1664" s="161" t="s">
        <v>1893</v>
      </c>
      <c r="D1664" s="160">
        <v>6368440</v>
      </c>
      <c r="E1664" s="160">
        <v>0</v>
      </c>
    </row>
    <row r="1665" spans="3:5">
      <c r="C1665" s="161" t="s">
        <v>2118</v>
      </c>
      <c r="D1665" s="160">
        <v>5382706</v>
      </c>
      <c r="E1665" s="160">
        <v>0</v>
      </c>
    </row>
    <row r="1666" spans="3:5">
      <c r="C1666" s="161" t="s">
        <v>1894</v>
      </c>
      <c r="D1666" s="160">
        <v>1621248</v>
      </c>
      <c r="E1666" s="160">
        <v>0</v>
      </c>
    </row>
    <row r="1667" spans="3:5">
      <c r="C1667" s="161" t="s">
        <v>1895</v>
      </c>
      <c r="D1667" s="160">
        <v>2495303</v>
      </c>
      <c r="E1667" s="160">
        <v>0</v>
      </c>
    </row>
    <row r="1668" spans="3:5">
      <c r="C1668" s="161" t="s">
        <v>1896</v>
      </c>
      <c r="D1668" s="160">
        <v>2996868</v>
      </c>
      <c r="E1668" s="160">
        <v>0</v>
      </c>
    </row>
    <row r="1669" spans="3:5">
      <c r="C1669" s="161" t="s">
        <v>1897</v>
      </c>
      <c r="D1669" s="160">
        <v>5724544</v>
      </c>
      <c r="E1669" s="160">
        <v>0</v>
      </c>
    </row>
    <row r="1670" spans="3:5">
      <c r="C1670" s="161" t="s">
        <v>1898</v>
      </c>
      <c r="D1670" s="160">
        <v>1707480</v>
      </c>
      <c r="E1670" s="160">
        <v>0</v>
      </c>
    </row>
    <row r="1671" spans="3:5">
      <c r="C1671" s="161" t="s">
        <v>1899</v>
      </c>
      <c r="D1671" s="160">
        <v>2868643</v>
      </c>
      <c r="E1671" s="160">
        <v>0</v>
      </c>
    </row>
    <row r="1672" spans="3:5">
      <c r="C1672" s="161" t="s">
        <v>1900</v>
      </c>
      <c r="D1672" s="160">
        <v>5724544</v>
      </c>
      <c r="E1672" s="160">
        <v>0</v>
      </c>
    </row>
    <row r="1673" spans="3:5">
      <c r="C1673" s="161" t="s">
        <v>1901</v>
      </c>
      <c r="D1673" s="160">
        <v>1321671</v>
      </c>
      <c r="E1673" s="160">
        <v>0</v>
      </c>
    </row>
    <row r="1674" spans="3:5">
      <c r="C1674" s="161" t="s">
        <v>1902</v>
      </c>
      <c r="D1674" s="160">
        <v>1871626</v>
      </c>
      <c r="E1674" s="160">
        <v>0</v>
      </c>
    </row>
    <row r="1675" spans="3:5">
      <c r="C1675" s="161" t="s">
        <v>1903</v>
      </c>
      <c r="D1675" s="160">
        <v>2756581</v>
      </c>
      <c r="E1675" s="160">
        <v>0</v>
      </c>
    </row>
    <row r="1676" spans="3:5">
      <c r="C1676" s="161" t="s">
        <v>2119</v>
      </c>
      <c r="D1676" s="160">
        <v>3113460</v>
      </c>
      <c r="E1676" s="160">
        <v>0</v>
      </c>
    </row>
    <row r="1677" spans="3:5">
      <c r="C1677" s="161" t="s">
        <v>1904</v>
      </c>
      <c r="D1677" s="160">
        <v>1724544</v>
      </c>
      <c r="E1677" s="160">
        <v>0</v>
      </c>
    </row>
    <row r="1678" spans="3:5">
      <c r="C1678" s="161" t="s">
        <v>1905</v>
      </c>
      <c r="D1678" s="160">
        <v>5123056</v>
      </c>
      <c r="E1678" s="160">
        <v>0</v>
      </c>
    </row>
    <row r="1679" spans="3:5">
      <c r="C1679" s="161" t="s">
        <v>1906</v>
      </c>
      <c r="D1679" s="160">
        <v>1289817</v>
      </c>
      <c r="E1679" s="160">
        <v>0</v>
      </c>
    </row>
    <row r="1680" spans="3:5">
      <c r="C1680" s="161" t="s">
        <v>1907</v>
      </c>
      <c r="D1680" s="160">
        <v>4459123</v>
      </c>
      <c r="E1680" s="160">
        <v>0</v>
      </c>
    </row>
    <row r="1681" spans="3:5">
      <c r="C1681" s="161" t="s">
        <v>1908</v>
      </c>
      <c r="D1681" s="160">
        <v>1621248</v>
      </c>
      <c r="E1681" s="160">
        <v>0</v>
      </c>
    </row>
    <row r="1682" spans="3:5">
      <c r="C1682" s="161" t="s">
        <v>1909</v>
      </c>
      <c r="D1682" s="160">
        <v>724544</v>
      </c>
      <c r="E1682" s="160">
        <v>0</v>
      </c>
    </row>
    <row r="1683" spans="3:5">
      <c r="C1683" s="161" t="s">
        <v>1910</v>
      </c>
      <c r="D1683" s="160">
        <v>111346337</v>
      </c>
      <c r="E1683" s="160">
        <v>0</v>
      </c>
    </row>
    <row r="1684" spans="3:5">
      <c r="C1684" s="161" t="s">
        <v>1911</v>
      </c>
      <c r="D1684" s="160">
        <v>215897626</v>
      </c>
      <c r="E1684" s="160">
        <v>0</v>
      </c>
    </row>
    <row r="1685" spans="3:5">
      <c r="C1685" s="157" t="s">
        <v>328</v>
      </c>
      <c r="D1685" s="158">
        <v>1166533779</v>
      </c>
      <c r="E1685" s="158">
        <v>634567488.11999989</v>
      </c>
    </row>
    <row r="1686" spans="3:5">
      <c r="C1686" s="159" t="s">
        <v>240</v>
      </c>
      <c r="D1686" s="160">
        <v>1095258707</v>
      </c>
      <c r="E1686" s="160">
        <v>634567488.11999989</v>
      </c>
    </row>
    <row r="1687" spans="3:5">
      <c r="C1687" s="161" t="s">
        <v>329</v>
      </c>
      <c r="D1687" s="160">
        <v>155926763</v>
      </c>
      <c r="E1687" s="160">
        <v>223570007.22</v>
      </c>
    </row>
    <row r="1688" spans="3:5">
      <c r="C1688" s="161" t="s">
        <v>1912</v>
      </c>
      <c r="D1688" s="160">
        <v>3304303</v>
      </c>
      <c r="E1688" s="160">
        <v>0</v>
      </c>
    </row>
    <row r="1689" spans="3:5">
      <c r="C1689" s="161" t="s">
        <v>1913</v>
      </c>
      <c r="D1689" s="160">
        <v>11963442</v>
      </c>
      <c r="E1689" s="160">
        <v>36028605.659999996</v>
      </c>
    </row>
    <row r="1690" spans="3:5">
      <c r="C1690" s="161" t="s">
        <v>1914</v>
      </c>
      <c r="D1690" s="160">
        <v>3350221</v>
      </c>
      <c r="E1690" s="160">
        <v>0</v>
      </c>
    </row>
    <row r="1691" spans="3:5">
      <c r="C1691" s="161" t="s">
        <v>1915</v>
      </c>
      <c r="D1691" s="160">
        <v>78000000</v>
      </c>
      <c r="E1691" s="160">
        <v>0</v>
      </c>
    </row>
    <row r="1692" spans="3:5">
      <c r="C1692" s="161" t="s">
        <v>677</v>
      </c>
      <c r="D1692" s="160">
        <v>2000000</v>
      </c>
      <c r="E1692" s="160">
        <v>0</v>
      </c>
    </row>
    <row r="1693" spans="3:5">
      <c r="C1693" s="161" t="s">
        <v>1916</v>
      </c>
      <c r="D1693" s="160">
        <v>52500000</v>
      </c>
      <c r="E1693" s="160">
        <v>0</v>
      </c>
    </row>
    <row r="1694" spans="3:5">
      <c r="C1694" s="161" t="s">
        <v>2120</v>
      </c>
      <c r="D1694" s="160">
        <v>117000000</v>
      </c>
      <c r="E1694" s="160">
        <v>0</v>
      </c>
    </row>
    <row r="1695" spans="3:5">
      <c r="C1695" s="161" t="s">
        <v>442</v>
      </c>
      <c r="D1695" s="160">
        <v>75000005</v>
      </c>
      <c r="E1695" s="160">
        <v>14831112</v>
      </c>
    </row>
    <row r="1696" spans="3:5">
      <c r="C1696" s="161" t="s">
        <v>2121</v>
      </c>
      <c r="D1696" s="160">
        <v>8000000</v>
      </c>
      <c r="E1696" s="160">
        <v>0</v>
      </c>
    </row>
    <row r="1697" spans="3:5">
      <c r="C1697" s="161" t="s">
        <v>454</v>
      </c>
      <c r="D1697" s="160">
        <v>150005848</v>
      </c>
      <c r="E1697" s="160">
        <v>29662224</v>
      </c>
    </row>
    <row r="1698" spans="3:5">
      <c r="C1698" s="161" t="s">
        <v>1917</v>
      </c>
      <c r="D1698" s="160">
        <v>4823521</v>
      </c>
      <c r="E1698" s="160">
        <v>0</v>
      </c>
    </row>
    <row r="1699" spans="3:5">
      <c r="C1699" s="161" t="s">
        <v>1918</v>
      </c>
      <c r="D1699" s="160">
        <v>6985441</v>
      </c>
      <c r="E1699" s="160">
        <v>3437243.1</v>
      </c>
    </row>
    <row r="1700" spans="3:5">
      <c r="C1700" s="161" t="s">
        <v>1919</v>
      </c>
      <c r="D1700" s="160">
        <v>3176642</v>
      </c>
      <c r="E1700" s="160">
        <v>820383.31</v>
      </c>
    </row>
    <row r="1701" spans="3:5">
      <c r="C1701" s="161" t="s">
        <v>1920</v>
      </c>
      <c r="D1701" s="160">
        <v>4987407</v>
      </c>
      <c r="E1701" s="160">
        <v>4335402.75</v>
      </c>
    </row>
    <row r="1702" spans="3:5">
      <c r="C1702" s="161" t="s">
        <v>1921</v>
      </c>
      <c r="D1702" s="160">
        <v>3675681</v>
      </c>
      <c r="E1702" s="160">
        <v>0</v>
      </c>
    </row>
    <row r="1703" spans="3:5">
      <c r="C1703" s="161" t="s">
        <v>1922</v>
      </c>
      <c r="D1703" s="160">
        <v>7477912</v>
      </c>
      <c r="E1703" s="160">
        <v>0</v>
      </c>
    </row>
    <row r="1704" spans="3:5">
      <c r="C1704" s="161" t="s">
        <v>2161</v>
      </c>
      <c r="D1704" s="160">
        <v>0</v>
      </c>
      <c r="E1704" s="160">
        <v>0</v>
      </c>
    </row>
    <row r="1705" spans="3:5">
      <c r="C1705" s="161" t="s">
        <v>1923</v>
      </c>
      <c r="D1705" s="160">
        <v>3675681</v>
      </c>
      <c r="E1705" s="160">
        <v>0</v>
      </c>
    </row>
    <row r="1706" spans="3:5">
      <c r="C1706" s="161" t="s">
        <v>1924</v>
      </c>
      <c r="D1706" s="160">
        <v>1534916</v>
      </c>
      <c r="E1706" s="160">
        <v>0</v>
      </c>
    </row>
    <row r="1707" spans="3:5">
      <c r="C1707" s="161" t="s">
        <v>1925</v>
      </c>
      <c r="D1707" s="160">
        <v>1534916</v>
      </c>
      <c r="E1707" s="160">
        <v>0</v>
      </c>
    </row>
    <row r="1708" spans="3:5">
      <c r="C1708" s="161" t="s">
        <v>1926</v>
      </c>
      <c r="D1708" s="160">
        <v>1963325</v>
      </c>
      <c r="E1708" s="160">
        <v>0</v>
      </c>
    </row>
    <row r="1709" spans="3:5">
      <c r="C1709" s="161" t="s">
        <v>330</v>
      </c>
      <c r="D1709" s="160">
        <v>89697001</v>
      </c>
      <c r="E1709" s="160">
        <v>24710687.710000001</v>
      </c>
    </row>
    <row r="1710" spans="3:5">
      <c r="C1710" s="161" t="s">
        <v>1927</v>
      </c>
      <c r="D1710" s="160">
        <v>3206991</v>
      </c>
      <c r="E1710" s="160">
        <v>1285524.3899999999</v>
      </c>
    </row>
    <row r="1711" spans="3:5">
      <c r="C1711" s="161" t="s">
        <v>1928</v>
      </c>
      <c r="D1711" s="160">
        <v>0</v>
      </c>
      <c r="E1711" s="160">
        <v>136988828.66999999</v>
      </c>
    </row>
    <row r="1712" spans="3:5">
      <c r="C1712" s="161" t="s">
        <v>1929</v>
      </c>
      <c r="D1712" s="160">
        <v>4280090</v>
      </c>
      <c r="E1712" s="160">
        <v>0</v>
      </c>
    </row>
    <row r="1713" spans="3:5">
      <c r="C1713" s="161" t="s">
        <v>1930</v>
      </c>
      <c r="D1713" s="160">
        <v>6931456</v>
      </c>
      <c r="E1713" s="160">
        <v>3612118.25</v>
      </c>
    </row>
    <row r="1714" spans="3:5">
      <c r="C1714" s="161" t="s">
        <v>1931</v>
      </c>
      <c r="D1714" s="160">
        <v>3406890</v>
      </c>
      <c r="E1714" s="160">
        <v>1582789.11</v>
      </c>
    </row>
    <row r="1715" spans="3:5">
      <c r="C1715" s="161" t="s">
        <v>1932</v>
      </c>
      <c r="D1715" s="160">
        <v>4952975</v>
      </c>
      <c r="E1715" s="160">
        <v>2583504.33</v>
      </c>
    </row>
    <row r="1716" spans="3:5">
      <c r="C1716" s="161" t="s">
        <v>1933</v>
      </c>
      <c r="D1716" s="160">
        <v>1380000</v>
      </c>
      <c r="E1716" s="160">
        <v>0</v>
      </c>
    </row>
    <row r="1717" spans="3:5">
      <c r="C1717" s="161" t="s">
        <v>455</v>
      </c>
      <c r="D1717" s="160">
        <v>1000000</v>
      </c>
      <c r="E1717" s="160">
        <v>0</v>
      </c>
    </row>
    <row r="1718" spans="3:5">
      <c r="C1718" s="161" t="s">
        <v>1934</v>
      </c>
      <c r="D1718" s="160">
        <v>4122537</v>
      </c>
      <c r="E1718" s="160">
        <v>2228978.69</v>
      </c>
    </row>
    <row r="1719" spans="3:5">
      <c r="C1719" s="161" t="s">
        <v>1935</v>
      </c>
      <c r="D1719" s="160">
        <v>14639887</v>
      </c>
      <c r="E1719" s="160">
        <v>0</v>
      </c>
    </row>
    <row r="1720" spans="3:5">
      <c r="C1720" s="161" t="s">
        <v>1936</v>
      </c>
      <c r="D1720" s="160">
        <v>13758530</v>
      </c>
      <c r="E1720" s="160">
        <v>0</v>
      </c>
    </row>
    <row r="1721" spans="3:5">
      <c r="C1721" s="161" t="s">
        <v>1937</v>
      </c>
      <c r="D1721" s="160">
        <v>3000000</v>
      </c>
      <c r="E1721" s="160">
        <v>0</v>
      </c>
    </row>
    <row r="1722" spans="3:5">
      <c r="C1722" s="161" t="s">
        <v>1938</v>
      </c>
      <c r="D1722" s="160">
        <v>22303876</v>
      </c>
      <c r="E1722" s="160">
        <v>0</v>
      </c>
    </row>
    <row r="1723" spans="3:5">
      <c r="C1723" s="161" t="s">
        <v>370</v>
      </c>
      <c r="D1723" s="160">
        <v>225692450</v>
      </c>
      <c r="E1723" s="160">
        <v>148890078.93000001</v>
      </c>
    </row>
    <row r="1724" spans="3:5">
      <c r="C1724" s="159" t="s">
        <v>243</v>
      </c>
      <c r="D1724" s="160">
        <v>71275072</v>
      </c>
      <c r="E1724" s="160">
        <v>0</v>
      </c>
    </row>
    <row r="1725" spans="3:5">
      <c r="C1725" s="161" t="s">
        <v>678</v>
      </c>
      <c r="D1725" s="160">
        <v>71275072</v>
      </c>
      <c r="E1725" s="160">
        <v>0</v>
      </c>
    </row>
    <row r="1726" spans="3:5">
      <c r="C1726" s="161" t="s">
        <v>1928</v>
      </c>
      <c r="D1726" s="160">
        <v>0</v>
      </c>
      <c r="E1726" s="160">
        <v>0</v>
      </c>
    </row>
    <row r="1727" spans="3:5">
      <c r="C1727" s="157" t="s">
        <v>331</v>
      </c>
      <c r="D1727" s="158">
        <v>1168165414</v>
      </c>
      <c r="E1727" s="158">
        <v>447879205.50999999</v>
      </c>
    </row>
    <row r="1728" spans="3:5">
      <c r="C1728" s="159" t="s">
        <v>240</v>
      </c>
      <c r="D1728" s="160">
        <v>1168165414</v>
      </c>
      <c r="E1728" s="160">
        <v>447879205.50999999</v>
      </c>
    </row>
    <row r="1729" spans="3:5">
      <c r="C1729" s="161" t="s">
        <v>1939</v>
      </c>
      <c r="D1729" s="160">
        <v>21588834</v>
      </c>
      <c r="E1729" s="160">
        <v>0</v>
      </c>
    </row>
    <row r="1730" spans="3:5">
      <c r="C1730" s="161" t="s">
        <v>2122</v>
      </c>
      <c r="D1730" s="160">
        <v>77963381</v>
      </c>
      <c r="E1730" s="160">
        <v>13099457.890000001</v>
      </c>
    </row>
    <row r="1731" spans="3:5">
      <c r="C1731" s="161" t="s">
        <v>832</v>
      </c>
      <c r="D1731" s="160">
        <v>13201401</v>
      </c>
      <c r="E1731" s="160">
        <v>3275000</v>
      </c>
    </row>
    <row r="1732" spans="3:5">
      <c r="C1732" s="161" t="s">
        <v>1940</v>
      </c>
      <c r="D1732" s="160">
        <v>401095956</v>
      </c>
      <c r="E1732" s="160">
        <v>318469657.29000002</v>
      </c>
    </row>
    <row r="1733" spans="3:5">
      <c r="C1733" s="161" t="s">
        <v>1941</v>
      </c>
      <c r="D1733" s="160">
        <v>29860777</v>
      </c>
      <c r="E1733" s="160">
        <v>0</v>
      </c>
    </row>
    <row r="1734" spans="3:5">
      <c r="C1734" s="161" t="s">
        <v>1942</v>
      </c>
      <c r="D1734" s="160">
        <v>6500000</v>
      </c>
      <c r="E1734" s="160">
        <v>0</v>
      </c>
    </row>
    <row r="1735" spans="3:5">
      <c r="C1735" s="161" t="s">
        <v>1943</v>
      </c>
      <c r="D1735" s="160">
        <v>5324763</v>
      </c>
      <c r="E1735" s="160">
        <v>0</v>
      </c>
    </row>
    <row r="1736" spans="3:5">
      <c r="C1736" s="161" t="s">
        <v>1944</v>
      </c>
      <c r="D1736" s="160">
        <v>1096331</v>
      </c>
      <c r="E1736" s="160">
        <v>0</v>
      </c>
    </row>
    <row r="1737" spans="3:5">
      <c r="C1737" s="161" t="s">
        <v>1945</v>
      </c>
      <c r="D1737" s="160">
        <v>7774458</v>
      </c>
      <c r="E1737" s="160">
        <v>0</v>
      </c>
    </row>
    <row r="1738" spans="3:5">
      <c r="C1738" s="161" t="s">
        <v>1946</v>
      </c>
      <c r="D1738" s="160">
        <v>3550378</v>
      </c>
      <c r="E1738" s="160">
        <v>0</v>
      </c>
    </row>
    <row r="1739" spans="3:5">
      <c r="C1739" s="161" t="s">
        <v>1947</v>
      </c>
      <c r="D1739" s="160">
        <v>2479685</v>
      </c>
      <c r="E1739" s="160">
        <v>0</v>
      </c>
    </row>
    <row r="1740" spans="3:5">
      <c r="C1740" s="161" t="s">
        <v>520</v>
      </c>
      <c r="D1740" s="160">
        <v>300027947</v>
      </c>
      <c r="E1740" s="160">
        <v>47809909.200000003</v>
      </c>
    </row>
    <row r="1741" spans="3:5">
      <c r="C1741" s="161" t="s">
        <v>1948</v>
      </c>
      <c r="D1741" s="160">
        <v>7968318</v>
      </c>
      <c r="E1741" s="160">
        <v>0</v>
      </c>
    </row>
    <row r="1742" spans="3:5">
      <c r="C1742" s="161" t="s">
        <v>1949</v>
      </c>
      <c r="D1742" s="160">
        <v>58745934</v>
      </c>
      <c r="E1742" s="160">
        <v>0</v>
      </c>
    </row>
    <row r="1743" spans="3:5">
      <c r="C1743" s="161" t="s">
        <v>1950</v>
      </c>
      <c r="D1743" s="160">
        <v>4671949</v>
      </c>
      <c r="E1743" s="160">
        <v>2041543.08</v>
      </c>
    </row>
    <row r="1744" spans="3:5">
      <c r="C1744" s="161" t="s">
        <v>1951</v>
      </c>
      <c r="D1744" s="160">
        <v>37529780</v>
      </c>
      <c r="E1744" s="160">
        <v>30000000</v>
      </c>
    </row>
    <row r="1745" spans="3:5">
      <c r="C1745" s="161" t="s">
        <v>371</v>
      </c>
      <c r="D1745" s="160">
        <v>37503998</v>
      </c>
      <c r="E1745" s="160">
        <v>30000000</v>
      </c>
    </row>
    <row r="1746" spans="3:5">
      <c r="C1746" s="161" t="s">
        <v>1952</v>
      </c>
      <c r="D1746" s="160">
        <v>46119656</v>
      </c>
      <c r="E1746" s="160">
        <v>0</v>
      </c>
    </row>
    <row r="1747" spans="3:5">
      <c r="C1747" s="161" t="s">
        <v>1953</v>
      </c>
      <c r="D1747" s="160">
        <v>5024700</v>
      </c>
      <c r="E1747" s="160">
        <v>3183638.05</v>
      </c>
    </row>
    <row r="1748" spans="3:5">
      <c r="C1748" s="161" t="s">
        <v>1954</v>
      </c>
      <c r="D1748" s="160">
        <v>62096181</v>
      </c>
      <c r="E1748" s="160">
        <v>0</v>
      </c>
    </row>
    <row r="1749" spans="3:5">
      <c r="C1749" s="161" t="s">
        <v>1955</v>
      </c>
      <c r="D1749" s="160">
        <v>38040987</v>
      </c>
      <c r="E1749" s="160">
        <v>0</v>
      </c>
    </row>
    <row r="1750" spans="3:5">
      <c r="C1750" s="157" t="s">
        <v>255</v>
      </c>
      <c r="D1750" s="158">
        <v>20865880617</v>
      </c>
      <c r="E1750" s="158">
        <v>5495201392.4499998</v>
      </c>
    </row>
    <row r="1751" spans="3:5">
      <c r="C1751" s="159" t="s">
        <v>240</v>
      </c>
      <c r="D1751" s="160">
        <v>11432420207</v>
      </c>
      <c r="E1751" s="160">
        <v>3461274322.46</v>
      </c>
    </row>
    <row r="1752" spans="3:5">
      <c r="C1752" s="161" t="s">
        <v>1956</v>
      </c>
      <c r="D1752" s="160">
        <v>3046574</v>
      </c>
      <c r="E1752" s="160">
        <v>1944711.39</v>
      </c>
    </row>
    <row r="1753" spans="3:5">
      <c r="C1753" s="161" t="s">
        <v>1957</v>
      </c>
      <c r="D1753" s="160">
        <v>0</v>
      </c>
      <c r="E1753" s="160">
        <v>8746855.0700000003</v>
      </c>
    </row>
    <row r="1754" spans="3:5">
      <c r="C1754" s="161" t="s">
        <v>1958</v>
      </c>
      <c r="D1754" s="160">
        <v>26455643</v>
      </c>
      <c r="E1754" s="160">
        <v>0</v>
      </c>
    </row>
    <row r="1755" spans="3:5">
      <c r="C1755" s="161" t="s">
        <v>456</v>
      </c>
      <c r="D1755" s="160">
        <v>1702505253</v>
      </c>
      <c r="E1755" s="160">
        <v>260706947.94999999</v>
      </c>
    </row>
    <row r="1756" spans="3:5">
      <c r="C1756" s="161" t="s">
        <v>1959</v>
      </c>
      <c r="D1756" s="160">
        <v>15717810</v>
      </c>
      <c r="E1756" s="160">
        <v>3964893.82</v>
      </c>
    </row>
    <row r="1757" spans="3:5">
      <c r="C1757" s="161" t="s">
        <v>679</v>
      </c>
      <c r="D1757" s="160">
        <v>199249808</v>
      </c>
      <c r="E1757" s="160">
        <v>38222416.18</v>
      </c>
    </row>
    <row r="1758" spans="3:5">
      <c r="C1758" s="161" t="s">
        <v>1960</v>
      </c>
      <c r="D1758" s="160">
        <v>6509427</v>
      </c>
      <c r="E1758" s="160">
        <v>4721119.2</v>
      </c>
    </row>
    <row r="1759" spans="3:5">
      <c r="C1759" s="161" t="s">
        <v>332</v>
      </c>
      <c r="D1759" s="160">
        <v>150000000</v>
      </c>
      <c r="E1759" s="160">
        <v>29867315.600000001</v>
      </c>
    </row>
    <row r="1760" spans="3:5">
      <c r="C1760" s="161" t="s">
        <v>820</v>
      </c>
      <c r="D1760" s="160">
        <v>144215744</v>
      </c>
      <c r="E1760" s="160">
        <v>71522621.409999996</v>
      </c>
    </row>
    <row r="1761" spans="3:5">
      <c r="C1761" s="161" t="s">
        <v>680</v>
      </c>
      <c r="D1761" s="160">
        <v>9055546</v>
      </c>
      <c r="E1761" s="160">
        <v>0</v>
      </c>
    </row>
    <row r="1762" spans="3:5">
      <c r="C1762" s="161" t="s">
        <v>604</v>
      </c>
      <c r="D1762" s="160">
        <v>24491707</v>
      </c>
      <c r="E1762" s="160">
        <v>0</v>
      </c>
    </row>
    <row r="1763" spans="3:5">
      <c r="C1763" s="161" t="s">
        <v>1961</v>
      </c>
      <c r="D1763" s="160">
        <v>1895778</v>
      </c>
      <c r="E1763" s="160">
        <v>0</v>
      </c>
    </row>
    <row r="1764" spans="3:5">
      <c r="C1764" s="161" t="s">
        <v>1962</v>
      </c>
      <c r="D1764" s="160">
        <v>2620160</v>
      </c>
      <c r="E1764" s="160">
        <v>0</v>
      </c>
    </row>
    <row r="1765" spans="3:5">
      <c r="C1765" s="161" t="s">
        <v>2123</v>
      </c>
      <c r="D1765" s="160">
        <v>101194357</v>
      </c>
      <c r="E1765" s="160">
        <v>36208137.039999999</v>
      </c>
    </row>
    <row r="1766" spans="3:5">
      <c r="C1766" s="161" t="s">
        <v>1963</v>
      </c>
      <c r="D1766" s="160">
        <v>0</v>
      </c>
      <c r="E1766" s="160">
        <v>60907541.539999999</v>
      </c>
    </row>
    <row r="1767" spans="3:5">
      <c r="C1767" s="161" t="s">
        <v>833</v>
      </c>
      <c r="D1767" s="160">
        <v>700000000</v>
      </c>
      <c r="E1767" s="160">
        <v>385713521.89999998</v>
      </c>
    </row>
    <row r="1768" spans="3:5">
      <c r="C1768" s="161" t="s">
        <v>834</v>
      </c>
      <c r="D1768" s="160">
        <v>13049226</v>
      </c>
      <c r="E1768" s="160">
        <v>0</v>
      </c>
    </row>
    <row r="1769" spans="3:5">
      <c r="C1769" s="161" t="s">
        <v>681</v>
      </c>
      <c r="D1769" s="160">
        <v>47598123</v>
      </c>
      <c r="E1769" s="160">
        <v>13070736.42</v>
      </c>
    </row>
    <row r="1770" spans="3:5">
      <c r="C1770" s="161" t="s">
        <v>333</v>
      </c>
      <c r="D1770" s="160">
        <v>1400000000</v>
      </c>
      <c r="E1770" s="160">
        <v>162825121.31</v>
      </c>
    </row>
    <row r="1771" spans="3:5">
      <c r="C1771" s="161" t="s">
        <v>682</v>
      </c>
      <c r="D1771" s="160">
        <v>20000010</v>
      </c>
      <c r="E1771" s="160">
        <v>9613428.1999999993</v>
      </c>
    </row>
    <row r="1772" spans="3:5">
      <c r="C1772" s="161" t="s">
        <v>1964</v>
      </c>
      <c r="D1772" s="160">
        <v>1895778</v>
      </c>
      <c r="E1772" s="160">
        <v>0</v>
      </c>
    </row>
    <row r="1773" spans="3:5">
      <c r="C1773" s="161" t="s">
        <v>1965</v>
      </c>
      <c r="D1773" s="160">
        <v>1000000</v>
      </c>
      <c r="E1773" s="160">
        <v>7235767.3300000001</v>
      </c>
    </row>
    <row r="1774" spans="3:5">
      <c r="C1774" s="161" t="s">
        <v>683</v>
      </c>
      <c r="D1774" s="160">
        <v>16504533</v>
      </c>
      <c r="E1774" s="160">
        <v>0</v>
      </c>
    </row>
    <row r="1775" spans="3:5">
      <c r="C1775" s="161" t="s">
        <v>605</v>
      </c>
      <c r="D1775" s="160">
        <v>64235945</v>
      </c>
      <c r="E1775" s="160">
        <v>27019890.379999999</v>
      </c>
    </row>
    <row r="1776" spans="3:5">
      <c r="C1776" s="161" t="s">
        <v>775</v>
      </c>
      <c r="D1776" s="160">
        <v>0</v>
      </c>
      <c r="E1776" s="160">
        <v>8507029.8399999999</v>
      </c>
    </row>
    <row r="1777" spans="3:5">
      <c r="C1777" s="161" t="s">
        <v>1966</v>
      </c>
      <c r="D1777" s="160">
        <v>1895778</v>
      </c>
      <c r="E1777" s="160">
        <v>0</v>
      </c>
    </row>
    <row r="1778" spans="3:5">
      <c r="C1778" s="161" t="s">
        <v>1967</v>
      </c>
      <c r="D1778" s="160">
        <v>1000000</v>
      </c>
      <c r="E1778" s="160">
        <v>0</v>
      </c>
    </row>
    <row r="1779" spans="3:5">
      <c r="C1779" s="161" t="s">
        <v>1968</v>
      </c>
      <c r="D1779" s="160">
        <v>3895064</v>
      </c>
      <c r="E1779" s="160">
        <v>0</v>
      </c>
    </row>
    <row r="1780" spans="3:5">
      <c r="C1780" s="161" t="s">
        <v>1969</v>
      </c>
      <c r="D1780" s="160">
        <v>516513844</v>
      </c>
      <c r="E1780" s="160">
        <v>200142559.06999999</v>
      </c>
    </row>
    <row r="1781" spans="3:5">
      <c r="C1781" s="161" t="s">
        <v>1970</v>
      </c>
      <c r="D1781" s="160">
        <v>1895778</v>
      </c>
      <c r="E1781" s="160">
        <v>0</v>
      </c>
    </row>
    <row r="1782" spans="3:5">
      <c r="C1782" s="161" t="s">
        <v>684</v>
      </c>
      <c r="D1782" s="160">
        <v>65894259</v>
      </c>
      <c r="E1782" s="160">
        <v>14874538.27</v>
      </c>
    </row>
    <row r="1783" spans="3:5">
      <c r="C1783" s="161" t="s">
        <v>685</v>
      </c>
      <c r="D1783" s="160">
        <v>157638293</v>
      </c>
      <c r="E1783" s="160">
        <v>46616234.579999998</v>
      </c>
    </row>
    <row r="1784" spans="3:5">
      <c r="C1784" s="161" t="s">
        <v>1971</v>
      </c>
      <c r="D1784" s="160">
        <v>54557051</v>
      </c>
      <c r="E1784" s="160">
        <v>0</v>
      </c>
    </row>
    <row r="1785" spans="3:5">
      <c r="C1785" s="161" t="s">
        <v>1972</v>
      </c>
      <c r="D1785" s="160">
        <v>7016554</v>
      </c>
      <c r="E1785" s="160">
        <v>0</v>
      </c>
    </row>
    <row r="1786" spans="3:5">
      <c r="C1786" s="161" t="s">
        <v>1973</v>
      </c>
      <c r="D1786" s="160">
        <v>275227962</v>
      </c>
      <c r="E1786" s="160">
        <v>149990293.08000001</v>
      </c>
    </row>
    <row r="1787" spans="3:5">
      <c r="C1787" s="161" t="s">
        <v>801</v>
      </c>
      <c r="D1787" s="160">
        <v>101293907</v>
      </c>
      <c r="E1787" s="160">
        <v>35128187.75</v>
      </c>
    </row>
    <row r="1788" spans="3:5">
      <c r="C1788" s="161" t="s">
        <v>1974</v>
      </c>
      <c r="D1788" s="160">
        <v>6777150</v>
      </c>
      <c r="E1788" s="160">
        <v>232156.4</v>
      </c>
    </row>
    <row r="1789" spans="3:5">
      <c r="C1789" s="161" t="s">
        <v>686</v>
      </c>
      <c r="D1789" s="160">
        <v>104118244</v>
      </c>
      <c r="E1789" s="160">
        <v>58093337.049999997</v>
      </c>
    </row>
    <row r="1790" spans="3:5">
      <c r="C1790" s="161" t="s">
        <v>2162</v>
      </c>
      <c r="D1790" s="160">
        <v>0</v>
      </c>
      <c r="E1790" s="160">
        <v>0</v>
      </c>
    </row>
    <row r="1791" spans="3:5">
      <c r="C1791" s="161" t="s">
        <v>1975</v>
      </c>
      <c r="D1791" s="160">
        <v>10018924</v>
      </c>
      <c r="E1791" s="160">
        <v>1850954.41</v>
      </c>
    </row>
    <row r="1792" spans="3:5">
      <c r="C1792" s="161" t="s">
        <v>687</v>
      </c>
      <c r="D1792" s="160">
        <v>238729304</v>
      </c>
      <c r="E1792" s="160">
        <v>0</v>
      </c>
    </row>
    <row r="1793" spans="3:5">
      <c r="C1793" s="161" t="s">
        <v>1976</v>
      </c>
      <c r="D1793" s="160">
        <v>58499682</v>
      </c>
      <c r="E1793" s="160">
        <v>0</v>
      </c>
    </row>
    <row r="1794" spans="3:5">
      <c r="C1794" s="161" t="s">
        <v>1977</v>
      </c>
      <c r="D1794" s="160">
        <v>0</v>
      </c>
      <c r="E1794" s="160">
        <v>0</v>
      </c>
    </row>
    <row r="1795" spans="3:5">
      <c r="C1795" s="161" t="s">
        <v>835</v>
      </c>
      <c r="D1795" s="160">
        <v>8190327</v>
      </c>
      <c r="E1795" s="160">
        <v>0</v>
      </c>
    </row>
    <row r="1796" spans="3:5">
      <c r="C1796" s="161" t="s">
        <v>1978</v>
      </c>
      <c r="D1796" s="160">
        <v>1475554</v>
      </c>
      <c r="E1796" s="160">
        <v>0</v>
      </c>
    </row>
    <row r="1797" spans="3:5">
      <c r="C1797" s="161" t="s">
        <v>1979</v>
      </c>
      <c r="D1797" s="160">
        <v>347842137</v>
      </c>
      <c r="E1797" s="160">
        <v>0</v>
      </c>
    </row>
    <row r="1798" spans="3:5">
      <c r="C1798" s="161" t="s">
        <v>1980</v>
      </c>
      <c r="D1798" s="160">
        <v>1781629</v>
      </c>
      <c r="E1798" s="160">
        <v>0</v>
      </c>
    </row>
    <row r="1799" spans="3:5">
      <c r="C1799" s="161" t="s">
        <v>688</v>
      </c>
      <c r="D1799" s="160">
        <v>8128647</v>
      </c>
      <c r="E1799" s="160">
        <v>0</v>
      </c>
    </row>
    <row r="1800" spans="3:5">
      <c r="C1800" s="161" t="s">
        <v>2124</v>
      </c>
      <c r="D1800" s="160">
        <v>53326563</v>
      </c>
      <c r="E1800" s="160">
        <v>0</v>
      </c>
    </row>
    <row r="1801" spans="3:5">
      <c r="C1801" s="161" t="s">
        <v>1981</v>
      </c>
      <c r="D1801" s="160">
        <v>6851701</v>
      </c>
      <c r="E1801" s="160">
        <v>0</v>
      </c>
    </row>
    <row r="1802" spans="3:5">
      <c r="C1802" s="161" t="s">
        <v>836</v>
      </c>
      <c r="D1802" s="160">
        <v>6425145</v>
      </c>
      <c r="E1802" s="160">
        <v>0</v>
      </c>
    </row>
    <row r="1803" spans="3:5">
      <c r="C1803" s="161" t="s">
        <v>1982</v>
      </c>
      <c r="D1803" s="160">
        <v>136791551</v>
      </c>
      <c r="E1803" s="160">
        <v>0</v>
      </c>
    </row>
    <row r="1804" spans="3:5">
      <c r="C1804" s="161" t="s">
        <v>1983</v>
      </c>
      <c r="D1804" s="160">
        <v>1127744</v>
      </c>
      <c r="E1804" s="160">
        <v>0</v>
      </c>
    </row>
    <row r="1805" spans="3:5">
      <c r="C1805" s="161" t="s">
        <v>1984</v>
      </c>
      <c r="D1805" s="160">
        <v>15160549</v>
      </c>
      <c r="E1805" s="160">
        <v>196356691.25</v>
      </c>
    </row>
    <row r="1806" spans="3:5">
      <c r="C1806" s="161" t="s">
        <v>1985</v>
      </c>
      <c r="D1806" s="160">
        <v>1200000</v>
      </c>
      <c r="E1806" s="160">
        <v>542144.93999999994</v>
      </c>
    </row>
    <row r="1807" spans="3:5">
      <c r="C1807" s="161" t="s">
        <v>1986</v>
      </c>
      <c r="D1807" s="160">
        <v>25828385</v>
      </c>
      <c r="E1807" s="160">
        <v>0</v>
      </c>
    </row>
    <row r="1808" spans="3:5">
      <c r="C1808" s="161" t="s">
        <v>837</v>
      </c>
      <c r="D1808" s="160">
        <v>8534540</v>
      </c>
      <c r="E1808" s="160">
        <v>0</v>
      </c>
    </row>
    <row r="1809" spans="3:5">
      <c r="C1809" s="161" t="s">
        <v>1987</v>
      </c>
      <c r="D1809" s="160">
        <v>1471290</v>
      </c>
      <c r="E1809" s="160">
        <v>0</v>
      </c>
    </row>
    <row r="1810" spans="3:5">
      <c r="C1810" s="161" t="s">
        <v>838</v>
      </c>
      <c r="D1810" s="160">
        <v>8149326</v>
      </c>
      <c r="E1810" s="160">
        <v>0</v>
      </c>
    </row>
    <row r="1811" spans="3:5">
      <c r="C1811" s="161" t="s">
        <v>1988</v>
      </c>
      <c r="D1811" s="160">
        <v>1566404</v>
      </c>
      <c r="E1811" s="160">
        <v>0</v>
      </c>
    </row>
    <row r="1812" spans="3:5">
      <c r="C1812" s="161" t="s">
        <v>2163</v>
      </c>
      <c r="D1812" s="160">
        <v>0</v>
      </c>
      <c r="E1812" s="160">
        <v>0</v>
      </c>
    </row>
    <row r="1813" spans="3:5">
      <c r="C1813" s="161" t="s">
        <v>839</v>
      </c>
      <c r="D1813" s="160">
        <v>8004145</v>
      </c>
      <c r="E1813" s="160">
        <v>0</v>
      </c>
    </row>
    <row r="1814" spans="3:5">
      <c r="C1814" s="161" t="s">
        <v>1989</v>
      </c>
      <c r="D1814" s="160">
        <v>0</v>
      </c>
      <c r="E1814" s="160">
        <v>0</v>
      </c>
    </row>
    <row r="1815" spans="3:5">
      <c r="C1815" s="161" t="s">
        <v>840</v>
      </c>
      <c r="D1815" s="160">
        <v>9325320</v>
      </c>
      <c r="E1815" s="160">
        <v>0</v>
      </c>
    </row>
    <row r="1816" spans="3:5">
      <c r="C1816" s="161" t="s">
        <v>519</v>
      </c>
      <c r="D1816" s="160">
        <v>497273476</v>
      </c>
      <c r="E1816" s="160">
        <v>319718189.88</v>
      </c>
    </row>
    <row r="1817" spans="3:5">
      <c r="C1817" s="161" t="s">
        <v>1990</v>
      </c>
      <c r="D1817" s="160">
        <v>0</v>
      </c>
      <c r="E1817" s="160">
        <v>0</v>
      </c>
    </row>
    <row r="1818" spans="3:5">
      <c r="C1818" s="161" t="s">
        <v>1991</v>
      </c>
      <c r="D1818" s="160">
        <v>0</v>
      </c>
      <c r="E1818" s="160">
        <v>8500000</v>
      </c>
    </row>
    <row r="1819" spans="3:5">
      <c r="C1819" s="161" t="s">
        <v>2164</v>
      </c>
      <c r="D1819" s="160">
        <v>0</v>
      </c>
      <c r="E1819" s="160">
        <v>0</v>
      </c>
    </row>
    <row r="1820" spans="3:5">
      <c r="C1820" s="161" t="s">
        <v>841</v>
      </c>
      <c r="D1820" s="160">
        <v>8323230</v>
      </c>
      <c r="E1820" s="160">
        <v>0</v>
      </c>
    </row>
    <row r="1821" spans="3:5">
      <c r="C1821" s="161" t="s">
        <v>1992</v>
      </c>
      <c r="D1821" s="160">
        <v>34729907</v>
      </c>
      <c r="E1821" s="160">
        <v>0</v>
      </c>
    </row>
    <row r="1822" spans="3:5">
      <c r="C1822" s="161" t="s">
        <v>1993</v>
      </c>
      <c r="D1822" s="160">
        <v>3759519</v>
      </c>
      <c r="E1822" s="160">
        <v>0</v>
      </c>
    </row>
    <row r="1823" spans="3:5">
      <c r="C1823" s="161" t="s">
        <v>689</v>
      </c>
      <c r="D1823" s="160">
        <v>9461421</v>
      </c>
      <c r="E1823" s="160">
        <v>0</v>
      </c>
    </row>
    <row r="1824" spans="3:5">
      <c r="C1824" s="161" t="s">
        <v>1994</v>
      </c>
      <c r="D1824" s="160">
        <v>1238056</v>
      </c>
      <c r="E1824" s="160">
        <v>0</v>
      </c>
    </row>
    <row r="1825" spans="3:5">
      <c r="C1825" s="161" t="s">
        <v>1995</v>
      </c>
      <c r="D1825" s="160">
        <v>731089999</v>
      </c>
      <c r="E1825" s="160">
        <v>0</v>
      </c>
    </row>
    <row r="1826" spans="3:5">
      <c r="C1826" s="161" t="s">
        <v>842</v>
      </c>
      <c r="D1826" s="160">
        <v>8440178</v>
      </c>
      <c r="E1826" s="160">
        <v>0</v>
      </c>
    </row>
    <row r="1827" spans="3:5">
      <c r="C1827" s="161" t="s">
        <v>2165</v>
      </c>
      <c r="D1827" s="160">
        <v>0</v>
      </c>
      <c r="E1827" s="160">
        <v>0</v>
      </c>
    </row>
    <row r="1828" spans="3:5">
      <c r="C1828" s="161" t="s">
        <v>518</v>
      </c>
      <c r="D1828" s="160">
        <v>15920921</v>
      </c>
      <c r="E1828" s="160">
        <v>0</v>
      </c>
    </row>
    <row r="1829" spans="3:5">
      <c r="C1829" s="161" t="s">
        <v>1996</v>
      </c>
      <c r="D1829" s="160">
        <v>3414671</v>
      </c>
      <c r="E1829" s="160">
        <v>4472158.01</v>
      </c>
    </row>
    <row r="1830" spans="3:5">
      <c r="C1830" s="161" t="s">
        <v>2166</v>
      </c>
      <c r="D1830" s="160">
        <v>0</v>
      </c>
      <c r="E1830" s="160">
        <v>0</v>
      </c>
    </row>
    <row r="1831" spans="3:5">
      <c r="C1831" s="161" t="s">
        <v>2181</v>
      </c>
      <c r="D1831" s="160">
        <v>0</v>
      </c>
      <c r="E1831" s="160">
        <v>42203469.539999999</v>
      </c>
    </row>
    <row r="1832" spans="3:5">
      <c r="C1832" s="161" t="s">
        <v>1997</v>
      </c>
      <c r="D1832" s="160">
        <v>1238056</v>
      </c>
      <c r="E1832" s="160">
        <v>0</v>
      </c>
    </row>
    <row r="1833" spans="3:5">
      <c r="C1833" s="161" t="s">
        <v>2167</v>
      </c>
      <c r="D1833" s="160">
        <v>0</v>
      </c>
      <c r="E1833" s="160">
        <v>0</v>
      </c>
    </row>
    <row r="1834" spans="3:5">
      <c r="C1834" s="161" t="s">
        <v>1998</v>
      </c>
      <c r="D1834" s="160">
        <v>2416050</v>
      </c>
      <c r="E1834" s="160">
        <v>0</v>
      </c>
    </row>
    <row r="1835" spans="3:5">
      <c r="C1835" s="161" t="s">
        <v>2168</v>
      </c>
      <c r="D1835" s="160">
        <v>0</v>
      </c>
      <c r="E1835" s="160">
        <v>0</v>
      </c>
    </row>
    <row r="1836" spans="3:5">
      <c r="C1836" s="161" t="s">
        <v>1999</v>
      </c>
      <c r="D1836" s="160">
        <v>1098624</v>
      </c>
      <c r="E1836" s="160">
        <v>0</v>
      </c>
    </row>
    <row r="1837" spans="3:5">
      <c r="C1837" s="161" t="s">
        <v>2169</v>
      </c>
      <c r="D1837" s="160">
        <v>0</v>
      </c>
      <c r="E1837" s="160">
        <v>0</v>
      </c>
    </row>
    <row r="1838" spans="3:5">
      <c r="C1838" s="161" t="s">
        <v>690</v>
      </c>
      <c r="D1838" s="160">
        <v>386251820</v>
      </c>
      <c r="E1838" s="160">
        <v>134217756.81</v>
      </c>
    </row>
    <row r="1839" spans="3:5">
      <c r="C1839" s="161" t="s">
        <v>2000</v>
      </c>
      <c r="D1839" s="160">
        <v>1253571</v>
      </c>
      <c r="E1839" s="160">
        <v>0</v>
      </c>
    </row>
    <row r="1840" spans="3:5">
      <c r="C1840" s="161" t="s">
        <v>2170</v>
      </c>
      <c r="D1840" s="160">
        <v>0</v>
      </c>
      <c r="E1840" s="160">
        <v>0</v>
      </c>
    </row>
    <row r="1841" spans="3:5">
      <c r="C1841" s="161" t="s">
        <v>2001</v>
      </c>
      <c r="D1841" s="160">
        <v>2414050</v>
      </c>
      <c r="E1841" s="160">
        <v>0</v>
      </c>
    </row>
    <row r="1842" spans="3:5">
      <c r="C1842" s="161" t="s">
        <v>2002</v>
      </c>
      <c r="D1842" s="160">
        <v>5106050</v>
      </c>
      <c r="E1842" s="160">
        <v>2149940.35</v>
      </c>
    </row>
    <row r="1843" spans="3:5">
      <c r="C1843" s="161" t="s">
        <v>2003</v>
      </c>
      <c r="D1843" s="160">
        <v>11582513</v>
      </c>
      <c r="E1843" s="160">
        <v>0</v>
      </c>
    </row>
    <row r="1844" spans="3:5">
      <c r="C1844" s="161" t="s">
        <v>691</v>
      </c>
      <c r="D1844" s="160">
        <v>8525648</v>
      </c>
      <c r="E1844" s="160">
        <v>0</v>
      </c>
    </row>
    <row r="1845" spans="3:5">
      <c r="C1845" s="161" t="s">
        <v>692</v>
      </c>
      <c r="D1845" s="160">
        <v>46380581</v>
      </c>
      <c r="E1845" s="160">
        <v>25688818.98</v>
      </c>
    </row>
    <row r="1846" spans="3:5">
      <c r="C1846" s="161" t="s">
        <v>348</v>
      </c>
      <c r="D1846" s="160">
        <v>13515310</v>
      </c>
      <c r="E1846" s="160">
        <v>0</v>
      </c>
    </row>
    <row r="1847" spans="3:5">
      <c r="C1847" s="161" t="s">
        <v>2004</v>
      </c>
      <c r="D1847" s="160">
        <v>2476558</v>
      </c>
      <c r="E1847" s="160">
        <v>0</v>
      </c>
    </row>
    <row r="1848" spans="3:5">
      <c r="C1848" s="161" t="s">
        <v>2005</v>
      </c>
      <c r="D1848" s="160">
        <v>1716906</v>
      </c>
      <c r="E1848" s="160">
        <v>0</v>
      </c>
    </row>
    <row r="1849" spans="3:5">
      <c r="C1849" s="161" t="s">
        <v>2006</v>
      </c>
      <c r="D1849" s="160">
        <v>74671632</v>
      </c>
      <c r="E1849" s="160">
        <v>48716049.059999995</v>
      </c>
    </row>
    <row r="1850" spans="3:5">
      <c r="C1850" s="161" t="s">
        <v>2007</v>
      </c>
      <c r="D1850" s="160">
        <v>0</v>
      </c>
      <c r="E1850" s="160">
        <v>0</v>
      </c>
    </row>
    <row r="1851" spans="3:5">
      <c r="C1851" s="161" t="s">
        <v>2008</v>
      </c>
      <c r="D1851" s="160">
        <v>2864153</v>
      </c>
      <c r="E1851" s="160">
        <v>0</v>
      </c>
    </row>
    <row r="1852" spans="3:5">
      <c r="C1852" s="161" t="s">
        <v>2171</v>
      </c>
      <c r="D1852" s="160">
        <v>0</v>
      </c>
      <c r="E1852" s="160">
        <v>0</v>
      </c>
    </row>
    <row r="1853" spans="3:5">
      <c r="C1853" s="161" t="s">
        <v>2009</v>
      </c>
      <c r="D1853" s="160">
        <v>2476558</v>
      </c>
      <c r="E1853" s="160">
        <v>0</v>
      </c>
    </row>
    <row r="1854" spans="3:5">
      <c r="C1854" s="161" t="s">
        <v>2010</v>
      </c>
      <c r="D1854" s="160">
        <v>2476558</v>
      </c>
      <c r="E1854" s="160">
        <v>0</v>
      </c>
    </row>
    <row r="1855" spans="3:5">
      <c r="C1855" s="161" t="s">
        <v>2011</v>
      </c>
      <c r="D1855" s="160">
        <v>2476558</v>
      </c>
      <c r="E1855" s="160">
        <v>0</v>
      </c>
    </row>
    <row r="1856" spans="3:5">
      <c r="C1856" s="161" t="s">
        <v>2012</v>
      </c>
      <c r="D1856" s="160">
        <v>12000000</v>
      </c>
      <c r="E1856" s="160">
        <v>17789881.949999999</v>
      </c>
    </row>
    <row r="1857" spans="3:5">
      <c r="C1857" s="161" t="s">
        <v>2013</v>
      </c>
      <c r="D1857" s="160">
        <v>5270482</v>
      </c>
      <c r="E1857" s="160">
        <v>0</v>
      </c>
    </row>
    <row r="1858" spans="3:5">
      <c r="C1858" s="161" t="s">
        <v>460</v>
      </c>
      <c r="D1858" s="160">
        <v>28438547</v>
      </c>
      <c r="E1858" s="160">
        <v>0</v>
      </c>
    </row>
    <row r="1859" spans="3:5">
      <c r="C1859" s="161" t="s">
        <v>2014</v>
      </c>
      <c r="D1859" s="160">
        <v>53323705</v>
      </c>
      <c r="E1859" s="160">
        <v>0</v>
      </c>
    </row>
    <row r="1860" spans="3:5">
      <c r="C1860" s="161" t="s">
        <v>2125</v>
      </c>
      <c r="D1860" s="160">
        <v>7607475</v>
      </c>
      <c r="E1860" s="160">
        <v>0</v>
      </c>
    </row>
    <row r="1861" spans="3:5">
      <c r="C1861" s="161" t="s">
        <v>2015</v>
      </c>
      <c r="D1861" s="160">
        <v>12382787</v>
      </c>
      <c r="E1861" s="160">
        <v>0</v>
      </c>
    </row>
    <row r="1862" spans="3:5">
      <c r="C1862" s="161" t="s">
        <v>2016</v>
      </c>
      <c r="D1862" s="160">
        <v>5206819</v>
      </c>
      <c r="E1862" s="160">
        <v>0</v>
      </c>
    </row>
    <row r="1863" spans="3:5">
      <c r="C1863" s="161" t="s">
        <v>2017</v>
      </c>
      <c r="D1863" s="160">
        <v>1487662</v>
      </c>
      <c r="E1863" s="160">
        <v>0</v>
      </c>
    </row>
    <row r="1864" spans="3:5">
      <c r="C1864" s="161" t="s">
        <v>2018</v>
      </c>
      <c r="D1864" s="160">
        <v>12382793</v>
      </c>
      <c r="E1864" s="160">
        <v>0</v>
      </c>
    </row>
    <row r="1865" spans="3:5">
      <c r="C1865" s="161" t="s">
        <v>2019</v>
      </c>
      <c r="D1865" s="160">
        <v>2476559</v>
      </c>
      <c r="E1865" s="160">
        <v>0</v>
      </c>
    </row>
    <row r="1866" spans="3:5">
      <c r="C1866" s="161" t="s">
        <v>843</v>
      </c>
      <c r="D1866" s="160">
        <v>21982761</v>
      </c>
      <c r="E1866" s="160">
        <v>9114078.6699999999</v>
      </c>
    </row>
    <row r="1867" spans="3:5">
      <c r="C1867" s="161" t="s">
        <v>2020</v>
      </c>
      <c r="D1867" s="160">
        <v>5206819</v>
      </c>
      <c r="E1867" s="160">
        <v>0</v>
      </c>
    </row>
    <row r="1868" spans="3:5">
      <c r="C1868" s="161" t="s">
        <v>2172</v>
      </c>
      <c r="D1868" s="160">
        <v>0</v>
      </c>
      <c r="E1868" s="160">
        <v>0</v>
      </c>
    </row>
    <row r="1869" spans="3:5">
      <c r="C1869" s="161" t="s">
        <v>2021</v>
      </c>
      <c r="D1869" s="160">
        <v>1528554</v>
      </c>
      <c r="E1869" s="160">
        <v>0</v>
      </c>
    </row>
    <row r="1870" spans="3:5">
      <c r="C1870" s="161" t="s">
        <v>2022</v>
      </c>
      <c r="D1870" s="160">
        <v>5699789</v>
      </c>
      <c r="E1870" s="160">
        <v>3064789.09</v>
      </c>
    </row>
    <row r="1871" spans="3:5">
      <c r="C1871" s="161" t="s">
        <v>517</v>
      </c>
      <c r="D1871" s="160">
        <v>22543723</v>
      </c>
      <c r="E1871" s="160">
        <v>10918682.880000001</v>
      </c>
    </row>
    <row r="1872" spans="3:5">
      <c r="C1872" s="161" t="s">
        <v>2023</v>
      </c>
      <c r="D1872" s="160">
        <v>5699789</v>
      </c>
      <c r="E1872" s="160">
        <v>3064789.09</v>
      </c>
    </row>
    <row r="1873" spans="3:5">
      <c r="C1873" s="161" t="s">
        <v>2024</v>
      </c>
      <c r="D1873" s="160">
        <v>107441747</v>
      </c>
      <c r="E1873" s="160">
        <v>1168137.5</v>
      </c>
    </row>
    <row r="1874" spans="3:5">
      <c r="C1874" s="161" t="s">
        <v>482</v>
      </c>
      <c r="D1874" s="160">
        <v>7245692</v>
      </c>
      <c r="E1874" s="160">
        <v>0</v>
      </c>
    </row>
    <row r="1875" spans="3:5">
      <c r="C1875" s="161" t="s">
        <v>2025</v>
      </c>
      <c r="D1875" s="160">
        <v>0</v>
      </c>
      <c r="E1875" s="160">
        <v>35351933</v>
      </c>
    </row>
    <row r="1876" spans="3:5">
      <c r="C1876" s="161" t="s">
        <v>2026</v>
      </c>
      <c r="D1876" s="160">
        <v>9137263</v>
      </c>
      <c r="E1876" s="160">
        <v>6416327.1900000004</v>
      </c>
    </row>
    <row r="1877" spans="3:5">
      <c r="C1877" s="161" t="s">
        <v>2027</v>
      </c>
      <c r="D1877" s="160">
        <v>2891377</v>
      </c>
      <c r="E1877" s="160">
        <v>0</v>
      </c>
    </row>
    <row r="1878" spans="3:5">
      <c r="C1878" s="161" t="s">
        <v>457</v>
      </c>
      <c r="D1878" s="160">
        <v>500000</v>
      </c>
      <c r="E1878" s="160">
        <v>0</v>
      </c>
    </row>
    <row r="1879" spans="3:5">
      <c r="C1879" s="161" t="s">
        <v>2028</v>
      </c>
      <c r="D1879" s="160">
        <v>1267200</v>
      </c>
      <c r="E1879" s="160">
        <v>0</v>
      </c>
    </row>
    <row r="1880" spans="3:5">
      <c r="C1880" s="161" t="s">
        <v>2029</v>
      </c>
      <c r="D1880" s="160">
        <v>2891377</v>
      </c>
      <c r="E1880" s="160">
        <v>0</v>
      </c>
    </row>
    <row r="1881" spans="3:5">
      <c r="C1881" s="161" t="s">
        <v>2030</v>
      </c>
      <c r="D1881" s="160">
        <v>66803816</v>
      </c>
      <c r="E1881" s="160">
        <v>3009208.39</v>
      </c>
    </row>
    <row r="1882" spans="3:5">
      <c r="C1882" s="161" t="s">
        <v>2031</v>
      </c>
      <c r="D1882" s="160">
        <v>2470836</v>
      </c>
      <c r="E1882" s="160">
        <v>0</v>
      </c>
    </row>
    <row r="1883" spans="3:5">
      <c r="C1883" s="161" t="s">
        <v>2032</v>
      </c>
      <c r="D1883" s="160">
        <v>0</v>
      </c>
      <c r="E1883" s="160">
        <v>30963365</v>
      </c>
    </row>
    <row r="1884" spans="3:5">
      <c r="C1884" s="161" t="s">
        <v>2033</v>
      </c>
      <c r="D1884" s="160">
        <v>1235038</v>
      </c>
      <c r="E1884" s="160">
        <v>0</v>
      </c>
    </row>
    <row r="1885" spans="3:5">
      <c r="C1885" s="161" t="s">
        <v>2034</v>
      </c>
      <c r="D1885" s="160">
        <v>1235038</v>
      </c>
      <c r="E1885" s="160">
        <v>0</v>
      </c>
    </row>
    <row r="1886" spans="3:5">
      <c r="C1886" s="161" t="s">
        <v>2035</v>
      </c>
      <c r="D1886" s="160">
        <v>1496906</v>
      </c>
      <c r="E1886" s="160">
        <v>0</v>
      </c>
    </row>
    <row r="1887" spans="3:5">
      <c r="C1887" s="161" t="s">
        <v>2036</v>
      </c>
      <c r="D1887" s="160">
        <v>3125446</v>
      </c>
      <c r="E1887" s="160">
        <v>0</v>
      </c>
    </row>
    <row r="1888" spans="3:5">
      <c r="C1888" s="161" t="s">
        <v>426</v>
      </c>
      <c r="D1888" s="160">
        <v>1192744</v>
      </c>
      <c r="E1888" s="160">
        <v>0</v>
      </c>
    </row>
    <row r="1889" spans="3:5">
      <c r="C1889" s="161" t="s">
        <v>2037</v>
      </c>
      <c r="D1889" s="160">
        <v>1909685</v>
      </c>
      <c r="E1889" s="160">
        <v>0</v>
      </c>
    </row>
    <row r="1890" spans="3:5">
      <c r="C1890" s="161" t="s">
        <v>2038</v>
      </c>
      <c r="D1890" s="160">
        <v>242043314</v>
      </c>
      <c r="E1890" s="160">
        <v>55719784.809999995</v>
      </c>
    </row>
    <row r="1891" spans="3:5">
      <c r="C1891" s="161" t="s">
        <v>2039</v>
      </c>
      <c r="D1891" s="160">
        <v>2479442</v>
      </c>
      <c r="E1891" s="160">
        <v>0</v>
      </c>
    </row>
    <row r="1892" spans="3:5">
      <c r="C1892" s="161" t="s">
        <v>349</v>
      </c>
      <c r="D1892" s="160">
        <v>261865482</v>
      </c>
      <c r="E1892" s="160">
        <v>157113138.75</v>
      </c>
    </row>
    <row r="1893" spans="3:5">
      <c r="C1893" s="161" t="s">
        <v>776</v>
      </c>
      <c r="D1893" s="160">
        <v>0</v>
      </c>
      <c r="E1893" s="160">
        <v>0</v>
      </c>
    </row>
    <row r="1894" spans="3:5">
      <c r="C1894" s="161" t="s">
        <v>2040</v>
      </c>
      <c r="D1894" s="160">
        <v>0</v>
      </c>
      <c r="E1894" s="160">
        <v>0</v>
      </c>
    </row>
    <row r="1895" spans="3:5">
      <c r="C1895" s="161" t="s">
        <v>2041</v>
      </c>
      <c r="D1895" s="160">
        <v>1691173</v>
      </c>
      <c r="E1895" s="160">
        <v>0</v>
      </c>
    </row>
    <row r="1896" spans="3:5">
      <c r="C1896" s="161" t="s">
        <v>2042</v>
      </c>
      <c r="D1896" s="160">
        <v>409574383</v>
      </c>
      <c r="E1896" s="160">
        <v>238201041.96000004</v>
      </c>
    </row>
    <row r="1897" spans="3:5">
      <c r="C1897" s="161" t="s">
        <v>2043</v>
      </c>
      <c r="D1897" s="160">
        <v>1161728</v>
      </c>
      <c r="E1897" s="160">
        <v>0</v>
      </c>
    </row>
    <row r="1898" spans="3:5">
      <c r="C1898" s="161" t="s">
        <v>733</v>
      </c>
      <c r="D1898" s="160">
        <v>0</v>
      </c>
      <c r="E1898" s="160">
        <v>0</v>
      </c>
    </row>
    <row r="1899" spans="3:5">
      <c r="C1899" s="161" t="s">
        <v>2044</v>
      </c>
      <c r="D1899" s="160">
        <v>1418878</v>
      </c>
      <c r="E1899" s="160">
        <v>0</v>
      </c>
    </row>
    <row r="1900" spans="3:5">
      <c r="C1900" s="161" t="s">
        <v>483</v>
      </c>
      <c r="D1900" s="160">
        <v>8656061</v>
      </c>
      <c r="E1900" s="160">
        <v>0</v>
      </c>
    </row>
    <row r="1901" spans="3:5">
      <c r="C1901" s="161" t="s">
        <v>2045</v>
      </c>
      <c r="D1901" s="160">
        <v>2429693</v>
      </c>
      <c r="E1901" s="160">
        <v>0</v>
      </c>
    </row>
    <row r="1902" spans="3:5">
      <c r="C1902" s="161" t="s">
        <v>484</v>
      </c>
      <c r="D1902" s="160">
        <v>6761825</v>
      </c>
      <c r="E1902" s="160">
        <v>0</v>
      </c>
    </row>
    <row r="1903" spans="3:5">
      <c r="C1903" s="161" t="s">
        <v>2046</v>
      </c>
      <c r="D1903" s="160">
        <v>1394224</v>
      </c>
      <c r="E1903" s="160">
        <v>0</v>
      </c>
    </row>
    <row r="1904" spans="3:5">
      <c r="C1904" s="161" t="s">
        <v>2047</v>
      </c>
      <c r="D1904" s="160">
        <v>1394224</v>
      </c>
      <c r="E1904" s="160">
        <v>0</v>
      </c>
    </row>
    <row r="1905" spans="3:5">
      <c r="C1905" s="161" t="s">
        <v>334</v>
      </c>
      <c r="D1905" s="160">
        <v>83536021</v>
      </c>
      <c r="E1905" s="160">
        <v>21995730.57</v>
      </c>
    </row>
    <row r="1906" spans="3:5">
      <c r="C1906" s="161" t="s">
        <v>2048</v>
      </c>
      <c r="D1906" s="160">
        <v>3871361</v>
      </c>
      <c r="E1906" s="160">
        <v>0</v>
      </c>
    </row>
    <row r="1907" spans="3:5">
      <c r="C1907" s="161" t="s">
        <v>2049</v>
      </c>
      <c r="D1907" s="160">
        <v>1266771</v>
      </c>
      <c r="E1907" s="160">
        <v>0</v>
      </c>
    </row>
    <row r="1908" spans="3:5">
      <c r="C1908" s="161" t="s">
        <v>2050</v>
      </c>
      <c r="D1908" s="160">
        <v>1487663</v>
      </c>
      <c r="E1908" s="160">
        <v>0</v>
      </c>
    </row>
    <row r="1909" spans="3:5">
      <c r="C1909" s="161" t="s">
        <v>2051</v>
      </c>
      <c r="D1909" s="160">
        <v>7438315</v>
      </c>
      <c r="E1909" s="160">
        <v>0</v>
      </c>
    </row>
    <row r="1910" spans="3:5">
      <c r="C1910" s="161" t="s">
        <v>2052</v>
      </c>
      <c r="D1910" s="160">
        <v>1487663</v>
      </c>
      <c r="E1910" s="160">
        <v>0</v>
      </c>
    </row>
    <row r="1911" spans="3:5">
      <c r="C1911" s="161" t="s">
        <v>2053</v>
      </c>
      <c r="D1911" s="160">
        <v>155102429</v>
      </c>
      <c r="E1911" s="160">
        <v>33790327.390000001</v>
      </c>
    </row>
    <row r="1912" spans="3:5">
      <c r="C1912" s="161" t="s">
        <v>512</v>
      </c>
      <c r="D1912" s="160">
        <v>150000002</v>
      </c>
      <c r="E1912" s="160">
        <v>106909057.64</v>
      </c>
    </row>
    <row r="1913" spans="3:5">
      <c r="C1913" s="161" t="s">
        <v>2054</v>
      </c>
      <c r="D1913" s="160">
        <v>1635451</v>
      </c>
      <c r="E1913" s="160">
        <v>0</v>
      </c>
    </row>
    <row r="1914" spans="3:5">
      <c r="C1914" s="161" t="s">
        <v>2055</v>
      </c>
      <c r="D1914" s="160">
        <v>1054100</v>
      </c>
      <c r="E1914" s="160">
        <v>0</v>
      </c>
    </row>
    <row r="1915" spans="3:5">
      <c r="C1915" s="161" t="s">
        <v>2056</v>
      </c>
      <c r="D1915" s="160">
        <v>1265068</v>
      </c>
      <c r="E1915" s="160">
        <v>0</v>
      </c>
    </row>
    <row r="1916" spans="3:5">
      <c r="C1916" s="161" t="s">
        <v>2057</v>
      </c>
      <c r="D1916" s="160">
        <v>0</v>
      </c>
      <c r="E1916" s="160">
        <v>3075427.83</v>
      </c>
    </row>
    <row r="1917" spans="3:5">
      <c r="C1917" s="161" t="s">
        <v>2058</v>
      </c>
      <c r="D1917" s="160">
        <v>3639698</v>
      </c>
      <c r="E1917" s="160">
        <v>0</v>
      </c>
    </row>
    <row r="1918" spans="3:5">
      <c r="C1918" s="161" t="s">
        <v>2059</v>
      </c>
      <c r="D1918" s="160">
        <v>2476558</v>
      </c>
      <c r="E1918" s="160">
        <v>0</v>
      </c>
    </row>
    <row r="1919" spans="3:5">
      <c r="C1919" s="161" t="s">
        <v>516</v>
      </c>
      <c r="D1919" s="160">
        <v>21033435</v>
      </c>
      <c r="E1919" s="160">
        <v>0</v>
      </c>
    </row>
    <row r="1920" spans="3:5">
      <c r="C1920" s="161" t="s">
        <v>2060</v>
      </c>
      <c r="D1920" s="160">
        <v>2476559</v>
      </c>
      <c r="E1920" s="160">
        <v>0</v>
      </c>
    </row>
    <row r="1921" spans="3:5">
      <c r="C1921" s="161" t="s">
        <v>372</v>
      </c>
      <c r="D1921" s="160">
        <v>151480514</v>
      </c>
      <c r="E1921" s="160">
        <v>146387603.37</v>
      </c>
    </row>
    <row r="1922" spans="3:5">
      <c r="C1922" s="161" t="s">
        <v>515</v>
      </c>
      <c r="D1922" s="160">
        <v>15323327</v>
      </c>
      <c r="E1922" s="160">
        <v>12000000</v>
      </c>
    </row>
    <row r="1923" spans="3:5">
      <c r="C1923" s="161" t="s">
        <v>2061</v>
      </c>
      <c r="D1923" s="160">
        <v>1823763</v>
      </c>
      <c r="E1923" s="160">
        <v>6079462.0099999998</v>
      </c>
    </row>
    <row r="1924" spans="3:5">
      <c r="C1924" s="161" t="s">
        <v>2062</v>
      </c>
      <c r="D1924" s="160">
        <v>1823763</v>
      </c>
      <c r="E1924" s="160">
        <v>0</v>
      </c>
    </row>
    <row r="1925" spans="3:5">
      <c r="C1925" s="161" t="s">
        <v>514</v>
      </c>
      <c r="D1925" s="160">
        <v>37690593</v>
      </c>
      <c r="E1925" s="160">
        <v>16850021.359999999</v>
      </c>
    </row>
    <row r="1926" spans="3:5">
      <c r="C1926" s="161" t="s">
        <v>2063</v>
      </c>
      <c r="D1926" s="160">
        <v>1151599</v>
      </c>
      <c r="E1926" s="160">
        <v>0</v>
      </c>
    </row>
    <row r="1927" spans="3:5">
      <c r="C1927" s="161" t="s">
        <v>2064</v>
      </c>
      <c r="D1927" s="160">
        <v>1695413</v>
      </c>
      <c r="E1927" s="160">
        <v>0</v>
      </c>
    </row>
    <row r="1928" spans="3:5">
      <c r="C1928" s="161" t="s">
        <v>2065</v>
      </c>
      <c r="D1928" s="160">
        <v>1155900</v>
      </c>
      <c r="E1928" s="160">
        <v>0</v>
      </c>
    </row>
    <row r="1929" spans="3:5">
      <c r="C1929" s="161" t="s">
        <v>2066</v>
      </c>
      <c r="D1929" s="160">
        <v>22049160</v>
      </c>
      <c r="E1929" s="160">
        <v>0</v>
      </c>
    </row>
    <row r="1930" spans="3:5">
      <c r="C1930" s="161" t="s">
        <v>2067</v>
      </c>
      <c r="D1930" s="160">
        <v>1695413</v>
      </c>
      <c r="E1930" s="160">
        <v>0</v>
      </c>
    </row>
    <row r="1931" spans="3:5">
      <c r="C1931" s="161" t="s">
        <v>373</v>
      </c>
      <c r="D1931" s="160">
        <v>105000003</v>
      </c>
      <c r="E1931" s="160">
        <v>84000000</v>
      </c>
    </row>
    <row r="1932" spans="3:5">
      <c r="C1932" s="161" t="s">
        <v>2068</v>
      </c>
      <c r="D1932" s="160">
        <v>1695413</v>
      </c>
      <c r="E1932" s="160">
        <v>0</v>
      </c>
    </row>
    <row r="1933" spans="3:5">
      <c r="C1933" s="161" t="s">
        <v>2069</v>
      </c>
      <c r="D1933" s="160">
        <v>10207251</v>
      </c>
      <c r="E1933" s="160">
        <v>0</v>
      </c>
    </row>
    <row r="1934" spans="3:5">
      <c r="C1934" s="161" t="s">
        <v>2070</v>
      </c>
      <c r="D1934" s="160">
        <v>300000000</v>
      </c>
      <c r="E1934" s="160">
        <v>0</v>
      </c>
    </row>
    <row r="1935" spans="3:5">
      <c r="C1935" s="161" t="s">
        <v>2071</v>
      </c>
      <c r="D1935" s="160">
        <v>0</v>
      </c>
      <c r="E1935" s="160">
        <v>0</v>
      </c>
    </row>
    <row r="1936" spans="3:5">
      <c r="C1936" s="161" t="s">
        <v>2072</v>
      </c>
      <c r="D1936" s="160">
        <v>0</v>
      </c>
      <c r="E1936" s="160">
        <v>0</v>
      </c>
    </row>
    <row r="1937" spans="3:5">
      <c r="C1937" s="161" t="s">
        <v>2073</v>
      </c>
      <c r="D1937" s="160">
        <v>734370</v>
      </c>
      <c r="E1937" s="160">
        <v>0</v>
      </c>
    </row>
    <row r="1938" spans="3:5">
      <c r="C1938" s="161" t="s">
        <v>2074</v>
      </c>
      <c r="D1938" s="160">
        <v>1271972</v>
      </c>
      <c r="E1938" s="160">
        <v>0</v>
      </c>
    </row>
    <row r="1939" spans="3:5">
      <c r="C1939" s="161" t="s">
        <v>458</v>
      </c>
      <c r="D1939" s="160">
        <v>75000062</v>
      </c>
      <c r="E1939" s="160">
        <v>0</v>
      </c>
    </row>
    <row r="1940" spans="3:5">
      <c r="C1940" s="161" t="s">
        <v>2075</v>
      </c>
      <c r="D1940" s="160">
        <v>868442</v>
      </c>
      <c r="E1940" s="160">
        <v>0</v>
      </c>
    </row>
    <row r="1941" spans="3:5">
      <c r="C1941" s="161" t="s">
        <v>2076</v>
      </c>
      <c r="D1941" s="160">
        <v>6989387</v>
      </c>
      <c r="E1941" s="160">
        <v>0</v>
      </c>
    </row>
    <row r="1942" spans="3:5">
      <c r="C1942" s="161" t="s">
        <v>2077</v>
      </c>
      <c r="D1942" s="160">
        <v>7052163</v>
      </c>
      <c r="E1942" s="160">
        <v>0</v>
      </c>
    </row>
    <row r="1943" spans="3:5">
      <c r="C1943" s="161" t="s">
        <v>374</v>
      </c>
      <c r="D1943" s="160">
        <v>105001002</v>
      </c>
      <c r="E1943" s="160">
        <v>38000000</v>
      </c>
    </row>
    <row r="1944" spans="3:5">
      <c r="C1944" s="159" t="s">
        <v>242</v>
      </c>
      <c r="D1944" s="160">
        <v>1703117147</v>
      </c>
      <c r="E1944" s="160">
        <v>76461944.840000004</v>
      </c>
    </row>
    <row r="1945" spans="3:5">
      <c r="C1945" s="161" t="s">
        <v>844</v>
      </c>
      <c r="D1945" s="160">
        <v>136288789</v>
      </c>
      <c r="E1945" s="160">
        <v>43718197</v>
      </c>
    </row>
    <row r="1946" spans="3:5">
      <c r="C1946" s="161" t="s">
        <v>1979</v>
      </c>
      <c r="D1946" s="160">
        <v>1431238972</v>
      </c>
      <c r="E1946" s="160">
        <v>0</v>
      </c>
    </row>
    <row r="1947" spans="3:5">
      <c r="C1947" s="161" t="s">
        <v>513</v>
      </c>
      <c r="D1947" s="160">
        <v>79073485</v>
      </c>
      <c r="E1947" s="160">
        <v>14169657.07</v>
      </c>
    </row>
    <row r="1948" spans="3:5">
      <c r="C1948" s="161" t="s">
        <v>845</v>
      </c>
      <c r="D1948" s="160">
        <v>17735901</v>
      </c>
      <c r="E1948" s="160">
        <v>6897593.9400000004</v>
      </c>
    </row>
    <row r="1949" spans="3:5">
      <c r="C1949" s="161" t="s">
        <v>693</v>
      </c>
      <c r="D1949" s="160">
        <v>38780000</v>
      </c>
      <c r="E1949" s="160">
        <v>11676496.83</v>
      </c>
    </row>
    <row r="1950" spans="3:5">
      <c r="C1950" s="161" t="s">
        <v>2078</v>
      </c>
      <c r="D1950" s="160">
        <v>0</v>
      </c>
      <c r="E1950" s="160">
        <v>0</v>
      </c>
    </row>
    <row r="1951" spans="3:5">
      <c r="C1951" s="161" t="s">
        <v>2135</v>
      </c>
      <c r="D1951" s="160">
        <v>0</v>
      </c>
      <c r="E1951" s="160">
        <v>0</v>
      </c>
    </row>
    <row r="1952" spans="3:5">
      <c r="C1952" s="161" t="s">
        <v>2126</v>
      </c>
      <c r="D1952" s="160">
        <v>0</v>
      </c>
      <c r="E1952" s="160">
        <v>0</v>
      </c>
    </row>
    <row r="1953" spans="3:5">
      <c r="C1953" s="159" t="s">
        <v>257</v>
      </c>
      <c r="D1953" s="160">
        <v>1500000000</v>
      </c>
      <c r="E1953" s="160">
        <v>543411773.21000004</v>
      </c>
    </row>
    <row r="1954" spans="3:5">
      <c r="C1954" s="161" t="s">
        <v>833</v>
      </c>
      <c r="D1954" s="160">
        <v>1500000000</v>
      </c>
      <c r="E1954" s="160">
        <v>543411773.21000004</v>
      </c>
    </row>
    <row r="1955" spans="3:5">
      <c r="C1955" s="159" t="s">
        <v>243</v>
      </c>
      <c r="D1955" s="160">
        <v>6230343263</v>
      </c>
      <c r="E1955" s="160">
        <v>1414053351.9400001</v>
      </c>
    </row>
    <row r="1956" spans="3:5">
      <c r="C1956" s="161" t="s">
        <v>846</v>
      </c>
      <c r="D1956" s="160">
        <v>991075841</v>
      </c>
      <c r="E1956" s="160">
        <v>0</v>
      </c>
    </row>
    <row r="1957" spans="3:5">
      <c r="C1957" s="161" t="s">
        <v>833</v>
      </c>
      <c r="D1957" s="160">
        <v>2620000000</v>
      </c>
      <c r="E1957" s="160">
        <v>702195824.14999998</v>
      </c>
    </row>
    <row r="1958" spans="3:5">
      <c r="C1958" s="161" t="s">
        <v>1991</v>
      </c>
      <c r="D1958" s="160">
        <v>1358059739</v>
      </c>
      <c r="E1958" s="160">
        <v>711857527.78999996</v>
      </c>
    </row>
    <row r="1959" spans="3:5">
      <c r="C1959" s="161" t="s">
        <v>2032</v>
      </c>
      <c r="D1959" s="160">
        <v>1261207683</v>
      </c>
      <c r="E1959" s="160">
        <v>0</v>
      </c>
    </row>
    <row r="1960" spans="3:5">
      <c r="C1960" s="157" t="s">
        <v>256</v>
      </c>
      <c r="D1960" s="158">
        <v>11498630580</v>
      </c>
      <c r="E1960" s="158">
        <v>1004746020.42</v>
      </c>
    </row>
    <row r="1961" spans="3:5">
      <c r="C1961" s="159" t="s">
        <v>240</v>
      </c>
      <c r="D1961" s="160">
        <v>1965579325</v>
      </c>
      <c r="E1961" s="160">
        <v>765332986.53999984</v>
      </c>
    </row>
    <row r="1962" spans="3:5">
      <c r="C1962" s="161" t="s">
        <v>241</v>
      </c>
      <c r="D1962" s="160">
        <v>342025360</v>
      </c>
      <c r="E1962" s="160">
        <v>42885399.130000003</v>
      </c>
    </row>
    <row r="1963" spans="3:5">
      <c r="C1963" s="161" t="s">
        <v>335</v>
      </c>
      <c r="D1963" s="160">
        <v>76356166</v>
      </c>
      <c r="E1963" s="160">
        <v>5174548.5600000005</v>
      </c>
    </row>
    <row r="1964" spans="3:5">
      <c r="C1964" s="161" t="s">
        <v>2079</v>
      </c>
      <c r="D1964" s="160">
        <v>19034653</v>
      </c>
      <c r="E1964" s="160">
        <v>10645108.810000001</v>
      </c>
    </row>
    <row r="1965" spans="3:5">
      <c r="C1965" s="161" t="s">
        <v>2127</v>
      </c>
      <c r="D1965" s="160">
        <v>70711383</v>
      </c>
      <c r="E1965" s="160">
        <v>6829474.3300000001</v>
      </c>
    </row>
    <row r="1966" spans="3:5">
      <c r="C1966" s="161" t="s">
        <v>459</v>
      </c>
      <c r="D1966" s="160">
        <v>5843767</v>
      </c>
      <c r="E1966" s="160">
        <v>535409.6</v>
      </c>
    </row>
    <row r="1967" spans="3:5">
      <c r="C1967" s="161" t="s">
        <v>336</v>
      </c>
      <c r="D1967" s="160">
        <v>30300235</v>
      </c>
      <c r="E1967" s="160">
        <v>51683955.899999999</v>
      </c>
    </row>
    <row r="1968" spans="3:5">
      <c r="C1968" s="161" t="s">
        <v>2080</v>
      </c>
      <c r="D1968" s="160">
        <v>6979225</v>
      </c>
      <c r="E1968" s="160">
        <v>1754550.87</v>
      </c>
    </row>
    <row r="1969" spans="3:5">
      <c r="C1969" s="161" t="s">
        <v>777</v>
      </c>
      <c r="D1969" s="160">
        <v>0</v>
      </c>
      <c r="E1969" s="160">
        <v>0</v>
      </c>
    </row>
    <row r="1970" spans="3:5">
      <c r="C1970" s="161" t="s">
        <v>847</v>
      </c>
      <c r="D1970" s="160">
        <v>40000000</v>
      </c>
      <c r="E1970" s="160">
        <v>3441799.85</v>
      </c>
    </row>
    <row r="1971" spans="3:5">
      <c r="C1971" s="161" t="s">
        <v>2081</v>
      </c>
      <c r="D1971" s="160">
        <v>577903533</v>
      </c>
      <c r="E1971" s="160">
        <v>0</v>
      </c>
    </row>
    <row r="1972" spans="3:5">
      <c r="C1972" s="161" t="s">
        <v>2082</v>
      </c>
      <c r="D1972" s="160">
        <v>380802850</v>
      </c>
      <c r="E1972" s="160">
        <v>23172268.09</v>
      </c>
    </row>
    <row r="1973" spans="3:5">
      <c r="C1973" s="161" t="s">
        <v>848</v>
      </c>
      <c r="D1973" s="160">
        <v>0</v>
      </c>
      <c r="E1973" s="160">
        <v>10366916.380000001</v>
      </c>
    </row>
    <row r="1974" spans="3:5">
      <c r="C1974" s="161" t="s">
        <v>849</v>
      </c>
      <c r="D1974" s="160">
        <v>0</v>
      </c>
      <c r="E1974" s="160">
        <v>0</v>
      </c>
    </row>
    <row r="1975" spans="3:5">
      <c r="C1975" s="161" t="s">
        <v>427</v>
      </c>
      <c r="D1975" s="160">
        <v>415622153</v>
      </c>
      <c r="E1975" s="160">
        <v>608843555.01999986</v>
      </c>
    </row>
    <row r="1976" spans="3:5">
      <c r="C1976" s="159" t="s">
        <v>243</v>
      </c>
      <c r="D1976" s="160">
        <v>9124994244</v>
      </c>
      <c r="E1976" s="160">
        <v>198730445.77000001</v>
      </c>
    </row>
    <row r="1977" spans="3:5">
      <c r="C1977" s="161" t="s">
        <v>241</v>
      </c>
      <c r="D1977" s="160">
        <v>3244604490</v>
      </c>
      <c r="E1977" s="160">
        <v>170341500.81</v>
      </c>
    </row>
    <row r="1978" spans="3:5">
      <c r="C1978" s="161" t="s">
        <v>694</v>
      </c>
      <c r="D1978" s="160">
        <v>300000000</v>
      </c>
      <c r="E1978" s="160">
        <v>0</v>
      </c>
    </row>
    <row r="1979" spans="3:5">
      <c r="C1979" s="161" t="s">
        <v>2128</v>
      </c>
      <c r="D1979" s="160">
        <v>315550000</v>
      </c>
      <c r="E1979" s="160">
        <v>4489925.49</v>
      </c>
    </row>
    <row r="1980" spans="3:5">
      <c r="C1980" s="161" t="s">
        <v>2129</v>
      </c>
      <c r="D1980" s="160">
        <v>757320000</v>
      </c>
      <c r="E1980" s="160">
        <v>0</v>
      </c>
    </row>
    <row r="1981" spans="3:5">
      <c r="C1981" s="161" t="s">
        <v>2084</v>
      </c>
      <c r="D1981" s="160">
        <v>802375000</v>
      </c>
      <c r="E1981" s="160">
        <v>0</v>
      </c>
    </row>
    <row r="1982" spans="3:5">
      <c r="C1982" s="161" t="s">
        <v>695</v>
      </c>
      <c r="D1982" s="160">
        <v>2082055874</v>
      </c>
      <c r="E1982" s="160">
        <v>638000</v>
      </c>
    </row>
    <row r="1983" spans="3:5">
      <c r="C1983" s="161" t="s">
        <v>485</v>
      </c>
      <c r="D1983" s="160">
        <v>100000000</v>
      </c>
      <c r="E1983" s="160">
        <v>0</v>
      </c>
    </row>
    <row r="1984" spans="3:5">
      <c r="C1984" s="161" t="s">
        <v>921</v>
      </c>
      <c r="D1984" s="160">
        <v>512873880</v>
      </c>
      <c r="E1984" s="160">
        <v>0</v>
      </c>
    </row>
    <row r="1985" spans="3:5">
      <c r="C1985" s="161" t="s">
        <v>2085</v>
      </c>
      <c r="D1985" s="160">
        <v>410215000</v>
      </c>
      <c r="E1985" s="160">
        <v>23261019.469999999</v>
      </c>
    </row>
    <row r="1986" spans="3:5">
      <c r="C1986" s="161" t="s">
        <v>2086</v>
      </c>
      <c r="D1986" s="160">
        <v>600000000</v>
      </c>
      <c r="E1986" s="160">
        <v>0</v>
      </c>
    </row>
    <row r="1987" spans="3:5">
      <c r="C1987" s="159" t="s">
        <v>244</v>
      </c>
      <c r="D1987" s="160">
        <v>408057011</v>
      </c>
      <c r="E1987" s="160">
        <v>40682588.109999999</v>
      </c>
    </row>
    <row r="1988" spans="3:5">
      <c r="C1988" s="161" t="s">
        <v>241</v>
      </c>
      <c r="D1988" s="160">
        <v>387039011</v>
      </c>
      <c r="E1988" s="160">
        <v>40682588.109999999</v>
      </c>
    </row>
    <row r="1989" spans="3:5">
      <c r="C1989" s="161" t="s">
        <v>2083</v>
      </c>
      <c r="D1989" s="160">
        <v>21018000</v>
      </c>
      <c r="E1989" s="160">
        <v>0</v>
      </c>
    </row>
    <row r="1990" spans="3:5">
      <c r="C1990" s="162" t="s">
        <v>337</v>
      </c>
      <c r="D1990" s="163">
        <v>96543478243</v>
      </c>
      <c r="E1990" s="163">
        <v>22915600479.840015</v>
      </c>
    </row>
    <row r="1993" spans="3:5">
      <c r="C1993" s="129" t="s">
        <v>720</v>
      </c>
      <c r="D1993" s="62"/>
      <c r="E1993" s="63"/>
    </row>
    <row r="1994" spans="3:5">
      <c r="C1994" s="116" t="s">
        <v>696</v>
      </c>
      <c r="D1994" s="116"/>
      <c r="E1994" s="116"/>
    </row>
    <row r="1995" spans="3:5">
      <c r="C1995" s="202" t="s">
        <v>2183</v>
      </c>
      <c r="D1995" s="202"/>
      <c r="E1995" s="202"/>
    </row>
    <row r="1996" spans="3:5">
      <c r="C1996" s="170" t="s">
        <v>2178</v>
      </c>
      <c r="D1996" s="170"/>
      <c r="E1996" s="170"/>
    </row>
    <row r="1997" spans="3:5">
      <c r="C1997" s="52" t="s">
        <v>721</v>
      </c>
    </row>
  </sheetData>
  <mergeCells count="11">
    <mergeCell ref="C15:C16"/>
    <mergeCell ref="E15:E16"/>
    <mergeCell ref="C1995:E1995"/>
    <mergeCell ref="A1:E1"/>
    <mergeCell ref="A2:E2"/>
    <mergeCell ref="A3:E3"/>
    <mergeCell ref="A5:E5"/>
    <mergeCell ref="A6:E6"/>
    <mergeCell ref="A8:E8"/>
    <mergeCell ref="A9:E9"/>
    <mergeCell ref="A7:E7"/>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C38" sqref="C38"/>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78" t="s">
        <v>609</v>
      </c>
      <c r="C1" s="178"/>
      <c r="D1" s="178"/>
    </row>
    <row r="2" spans="2:5" ht="31.5" customHeight="1">
      <c r="B2" s="210" t="s">
        <v>0</v>
      </c>
      <c r="C2" s="210"/>
      <c r="D2" s="210"/>
    </row>
    <row r="3" spans="2:5" ht="15.6" customHeight="1">
      <c r="B3" s="184" t="s">
        <v>1</v>
      </c>
      <c r="C3" s="184"/>
      <c r="D3" s="184"/>
    </row>
    <row r="4" spans="2:5" ht="13.9" customHeight="1">
      <c r="B4" s="11"/>
      <c r="C4" s="11"/>
    </row>
    <row r="5" spans="2:5" ht="18.75">
      <c r="B5" s="181" t="s">
        <v>22</v>
      </c>
      <c r="C5" s="181"/>
      <c r="D5" s="181"/>
    </row>
    <row r="6" spans="2:5" ht="18.75">
      <c r="B6" s="181" t="s">
        <v>500</v>
      </c>
      <c r="C6" s="181"/>
      <c r="D6" s="181"/>
      <c r="E6" s="2"/>
    </row>
    <row r="7" spans="2:5" ht="18.75">
      <c r="B7" s="186" t="s">
        <v>2182</v>
      </c>
      <c r="C7" s="186"/>
      <c r="D7" s="186"/>
      <c r="E7" s="2"/>
    </row>
    <row r="8" spans="2:5" ht="18.75">
      <c r="B8" s="183" t="s">
        <v>608</v>
      </c>
      <c r="C8" s="183"/>
      <c r="D8" s="183"/>
      <c r="E8" s="2"/>
    </row>
    <row r="9" spans="2:5" ht="15.75">
      <c r="B9" s="177" t="s">
        <v>4</v>
      </c>
      <c r="C9" s="177"/>
      <c r="D9" s="177"/>
      <c r="E9" s="3"/>
    </row>
    <row r="10" spans="2:5">
      <c r="B10" s="11"/>
      <c r="C10" s="11"/>
      <c r="E10" s="3"/>
    </row>
    <row r="11" spans="2:5">
      <c r="B11" s="7"/>
      <c r="C11" s="7"/>
      <c r="E11" s="3"/>
    </row>
    <row r="12" spans="2:5" ht="9.6" customHeight="1">
      <c r="B12" s="193" t="s">
        <v>5</v>
      </c>
      <c r="C12" s="211" t="s">
        <v>781</v>
      </c>
      <c r="D12" s="211" t="s">
        <v>698</v>
      </c>
    </row>
    <row r="13" spans="2:5" ht="13.15" customHeight="1">
      <c r="B13" s="193"/>
      <c r="C13" s="211"/>
      <c r="D13" s="211"/>
    </row>
    <row r="14" spans="2:5" ht="15" customHeight="1">
      <c r="B14" s="193"/>
      <c r="C14" s="111" t="s">
        <v>608</v>
      </c>
      <c r="D14" s="211"/>
      <c r="E14" s="4"/>
    </row>
    <row r="15" spans="2:5">
      <c r="B15" s="66" t="s">
        <v>612</v>
      </c>
      <c r="C15" s="142">
        <f>C16+C18</f>
        <v>924038651</v>
      </c>
      <c r="D15" s="142">
        <f>D16+D18</f>
        <v>243114185.10000005</v>
      </c>
      <c r="E15" s="5"/>
    </row>
    <row r="16" spans="2:5">
      <c r="B16" s="67" t="s">
        <v>81</v>
      </c>
      <c r="C16" s="143">
        <f>C17</f>
        <v>855088894</v>
      </c>
      <c r="D16" s="143">
        <f>D17</f>
        <v>214385120.10000005</v>
      </c>
      <c r="E16" s="4"/>
    </row>
    <row r="17" spans="2:5" ht="16.149999999999999" customHeight="1">
      <c r="B17" s="68" t="s">
        <v>86</v>
      </c>
      <c r="C17" s="144">
        <v>855088894</v>
      </c>
      <c r="D17" s="144">
        <v>214385120.10000005</v>
      </c>
      <c r="E17" s="8"/>
    </row>
    <row r="18" spans="2:5">
      <c r="B18" s="69" t="s">
        <v>94</v>
      </c>
      <c r="C18" s="145">
        <f>C19</f>
        <v>68949757</v>
      </c>
      <c r="D18" s="145">
        <f>D19</f>
        <v>28729065</v>
      </c>
      <c r="E18" s="8"/>
    </row>
    <row r="19" spans="2:5" ht="14.45" customHeight="1">
      <c r="B19" s="70" t="s">
        <v>100</v>
      </c>
      <c r="C19" s="135">
        <v>68949757</v>
      </c>
      <c r="D19" s="135">
        <v>28729065</v>
      </c>
      <c r="E19" s="5"/>
    </row>
    <row r="20" spans="2:5">
      <c r="B20" s="66" t="s">
        <v>495</v>
      </c>
      <c r="C20" s="142">
        <f t="shared" ref="C20:D21" si="0">C21</f>
        <v>247158357</v>
      </c>
      <c r="D20" s="142">
        <f t="shared" si="0"/>
        <v>69299211.780000001</v>
      </c>
      <c r="E20" s="5"/>
    </row>
    <row r="21" spans="2:5">
      <c r="B21" s="69" t="s">
        <v>102</v>
      </c>
      <c r="C21" s="145">
        <f t="shared" si="0"/>
        <v>247158357</v>
      </c>
      <c r="D21" s="145">
        <f t="shared" si="0"/>
        <v>69299211.780000001</v>
      </c>
      <c r="E21" s="6"/>
    </row>
    <row r="22" spans="2:5">
      <c r="B22" s="71" t="s">
        <v>105</v>
      </c>
      <c r="C22" s="135">
        <v>247158357</v>
      </c>
      <c r="D22" s="135">
        <v>69299211.780000001</v>
      </c>
      <c r="E22" s="5"/>
    </row>
    <row r="23" spans="2:5">
      <c r="B23" s="66" t="s">
        <v>496</v>
      </c>
      <c r="C23" s="142">
        <f>C24+C26+C28</f>
        <v>1284834128</v>
      </c>
      <c r="D23" s="142">
        <f>D24+D26+D28</f>
        <v>255182175.36000001</v>
      </c>
      <c r="E23" s="5"/>
    </row>
    <row r="24" spans="2:5">
      <c r="B24" s="67" t="s">
        <v>158</v>
      </c>
      <c r="C24" s="143">
        <f>C25</f>
        <v>26513048</v>
      </c>
      <c r="D24" s="143">
        <f>D25</f>
        <v>102462.52</v>
      </c>
      <c r="E24" s="5"/>
    </row>
    <row r="25" spans="2:5">
      <c r="B25" s="72" t="s">
        <v>161</v>
      </c>
      <c r="C25" s="144">
        <v>26513048</v>
      </c>
      <c r="D25" s="144">
        <v>102462.52</v>
      </c>
      <c r="E25" s="5"/>
    </row>
    <row r="26" spans="2:5">
      <c r="B26" s="67" t="s">
        <v>497</v>
      </c>
      <c r="C26" s="143">
        <f>C27</f>
        <v>6033490</v>
      </c>
      <c r="D26" s="143">
        <f>D27</f>
        <v>0</v>
      </c>
      <c r="E26" s="5"/>
    </row>
    <row r="27" spans="2:5">
      <c r="B27" s="72" t="s">
        <v>429</v>
      </c>
      <c r="C27" s="144">
        <v>6033490</v>
      </c>
      <c r="D27" s="144">
        <v>0</v>
      </c>
      <c r="E27" s="5"/>
    </row>
    <row r="28" spans="2:5">
      <c r="B28" s="67" t="s">
        <v>185</v>
      </c>
      <c r="C28" s="143">
        <f>C29+C31+C32+C30</f>
        <v>1252287590</v>
      </c>
      <c r="D28" s="143">
        <f>D29+D31+D32+D30</f>
        <v>255079712.84</v>
      </c>
      <c r="E28" s="5"/>
    </row>
    <row r="29" spans="2:5" ht="15.6" customHeight="1">
      <c r="B29" s="72" t="s">
        <v>186</v>
      </c>
      <c r="C29" s="144">
        <v>298552955</v>
      </c>
      <c r="D29" s="144">
        <v>50062982.399999999</v>
      </c>
      <c r="E29" s="5"/>
    </row>
    <row r="30" spans="2:5" ht="17.25" customHeight="1">
      <c r="B30" s="72" t="s">
        <v>469</v>
      </c>
      <c r="C30" s="144">
        <v>112471764</v>
      </c>
      <c r="D30" s="144">
        <v>11349558.65</v>
      </c>
      <c r="E30" s="5"/>
    </row>
    <row r="31" spans="2:5" ht="15.75" customHeight="1">
      <c r="B31" s="72" t="s">
        <v>187</v>
      </c>
      <c r="C31" s="144">
        <v>314754182</v>
      </c>
      <c r="D31" s="144">
        <v>36621292.229999997</v>
      </c>
      <c r="E31" s="8"/>
    </row>
    <row r="32" spans="2:5" ht="19.899999999999999" customHeight="1">
      <c r="B32" s="72" t="s">
        <v>188</v>
      </c>
      <c r="C32" s="144">
        <v>526508689</v>
      </c>
      <c r="D32" s="144">
        <v>157045879.56</v>
      </c>
      <c r="E32" s="6"/>
    </row>
    <row r="33" spans="2:4">
      <c r="B33" s="73" t="s">
        <v>498</v>
      </c>
      <c r="C33" s="51">
        <f>C15+C20+C23</f>
        <v>2456031136</v>
      </c>
      <c r="D33" s="51">
        <f>D15+D20+D23</f>
        <v>567595572.24000001</v>
      </c>
    </row>
    <row r="34" spans="2:4">
      <c r="B34" s="131" t="s">
        <v>720</v>
      </c>
    </row>
    <row r="35" spans="2:4">
      <c r="B35" s="116" t="s">
        <v>696</v>
      </c>
      <c r="C35" s="116"/>
      <c r="D35" s="116"/>
    </row>
    <row r="36" spans="2:4" ht="27" customHeight="1">
      <c r="B36" s="195" t="s">
        <v>2183</v>
      </c>
      <c r="C36" s="195"/>
      <c r="D36" s="195"/>
    </row>
    <row r="37" spans="2:4">
      <c r="B37" s="212" t="s">
        <v>722</v>
      </c>
      <c r="C37" s="212"/>
    </row>
    <row r="260" spans="2:2">
      <c r="B260" s="1" t="s">
        <v>499</v>
      </c>
    </row>
  </sheetData>
  <mergeCells count="13">
    <mergeCell ref="B37:C37"/>
    <mergeCell ref="C12:C13"/>
    <mergeCell ref="B12:B14"/>
    <mergeCell ref="B8:D8"/>
    <mergeCell ref="B7:D7"/>
    <mergeCell ref="B2:D2"/>
    <mergeCell ref="B1:D1"/>
    <mergeCell ref="D12:D14"/>
    <mergeCell ref="B36:D36"/>
    <mergeCell ref="B9:D9"/>
    <mergeCell ref="B6:D6"/>
    <mergeCell ref="B5:D5"/>
    <mergeCell ref="B3:D3"/>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E195B-A21C-47BE-9ADA-1717D38C6F48}">
  <dimension ref="B1:L72"/>
  <sheetViews>
    <sheetView showGridLines="0" zoomScale="90" zoomScaleNormal="90" workbookViewId="0">
      <selection activeCell="I34" sqref="I34"/>
    </sheetView>
  </sheetViews>
  <sheetFormatPr baseColWidth="10" defaultColWidth="11.5703125" defaultRowHeight="15"/>
  <cols>
    <col min="1" max="1" width="11.5703125" style="62"/>
    <col min="2" max="2" width="87.85546875" style="62" bestFit="1" customWidth="1"/>
    <col min="3" max="3" width="21.42578125" style="62" customWidth="1"/>
    <col min="4" max="4" width="22.5703125" style="62" customWidth="1"/>
    <col min="5" max="5" width="22" style="62" customWidth="1"/>
    <col min="6" max="6" width="22.28515625" style="62" customWidth="1"/>
    <col min="7" max="7" width="19.42578125" style="62" customWidth="1"/>
    <col min="8" max="10" width="11.5703125" style="62"/>
    <col min="11" max="11" width="36.28515625" style="62" bestFit="1" customWidth="1"/>
    <col min="12" max="12" width="25.28515625" style="62" bestFit="1" customWidth="1"/>
    <col min="13" max="16384" width="11.5703125" style="62"/>
  </cols>
  <sheetData>
    <row r="1" spans="2:12" ht="28.5" thickBot="1">
      <c r="B1" s="178" t="s">
        <v>609</v>
      </c>
      <c r="C1" s="178"/>
      <c r="D1" s="178"/>
      <c r="E1" s="178"/>
      <c r="F1" s="178"/>
      <c r="G1" s="178"/>
    </row>
    <row r="2" spans="2:12" ht="21" customHeight="1" thickBot="1">
      <c r="B2" s="179" t="s">
        <v>0</v>
      </c>
      <c r="C2" s="179"/>
      <c r="D2" s="179"/>
      <c r="E2" s="179"/>
      <c r="F2" s="179"/>
      <c r="G2" s="179"/>
      <c r="K2" s="10" t="s">
        <v>501</v>
      </c>
      <c r="L2" s="164">
        <v>8619782.3539590947</v>
      </c>
    </row>
    <row r="3" spans="2:12" ht="14.45" customHeight="1">
      <c r="B3" s="180" t="s">
        <v>1</v>
      </c>
      <c r="C3" s="180"/>
      <c r="D3" s="180"/>
      <c r="E3" s="180"/>
      <c r="F3" s="180"/>
      <c r="G3" s="180"/>
    </row>
    <row r="4" spans="2:12" ht="14.45" customHeight="1">
      <c r="C4" s="11"/>
      <c r="D4" s="11"/>
      <c r="E4" s="11"/>
      <c r="F4" s="11"/>
      <c r="G4" s="11"/>
    </row>
    <row r="5" spans="2:12" ht="18" customHeight="1">
      <c r="B5" s="181" t="s">
        <v>22</v>
      </c>
      <c r="C5" s="181"/>
      <c r="D5" s="181"/>
      <c r="E5" s="181"/>
      <c r="F5" s="181"/>
      <c r="G5" s="181"/>
    </row>
    <row r="6" spans="2:12" ht="18" customHeight="1">
      <c r="B6" s="196" t="s">
        <v>505</v>
      </c>
      <c r="C6" s="196"/>
      <c r="D6" s="196"/>
      <c r="E6" s="196"/>
      <c r="F6" s="196"/>
      <c r="G6" s="196"/>
    </row>
    <row r="7" spans="2:12" ht="18" customHeight="1">
      <c r="B7" s="186" t="s">
        <v>2182</v>
      </c>
      <c r="C7" s="186"/>
      <c r="D7" s="186"/>
      <c r="E7" s="186"/>
      <c r="F7" s="186"/>
      <c r="G7" s="186"/>
    </row>
    <row r="8" spans="2:12" ht="18" customHeight="1">
      <c r="B8" s="183" t="s">
        <v>608</v>
      </c>
      <c r="C8" s="183"/>
      <c r="D8" s="183"/>
      <c r="E8" s="183"/>
      <c r="F8" s="183"/>
      <c r="G8" s="183"/>
    </row>
    <row r="9" spans="2:12" ht="15.6" customHeight="1">
      <c r="B9" s="177" t="s">
        <v>4</v>
      </c>
      <c r="C9" s="177"/>
      <c r="D9" s="177"/>
      <c r="E9" s="177"/>
      <c r="F9" s="177"/>
      <c r="G9" s="177"/>
    </row>
    <row r="11" spans="2:12" ht="9" customHeight="1">
      <c r="B11" s="213" t="s">
        <v>5</v>
      </c>
      <c r="C11" s="214" t="s">
        <v>2130</v>
      </c>
      <c r="D11" s="215" t="s">
        <v>698</v>
      </c>
      <c r="E11" s="218" t="s">
        <v>606</v>
      </c>
      <c r="F11" s="218" t="s">
        <v>607</v>
      </c>
      <c r="G11" s="218" t="s">
        <v>504</v>
      </c>
    </row>
    <row r="12" spans="2:12" ht="9" customHeight="1">
      <c r="B12" s="213"/>
      <c r="C12" s="214"/>
      <c r="D12" s="216"/>
      <c r="E12" s="218"/>
      <c r="F12" s="218"/>
      <c r="G12" s="218"/>
    </row>
    <row r="13" spans="2:12" ht="9" customHeight="1">
      <c r="B13" s="213"/>
      <c r="C13" s="215"/>
      <c r="D13" s="216"/>
      <c r="E13" s="218"/>
      <c r="F13" s="218"/>
      <c r="G13" s="218"/>
    </row>
    <row r="14" spans="2:12" ht="18.600000000000001" customHeight="1">
      <c r="B14" s="213"/>
      <c r="C14" s="112" t="s">
        <v>608</v>
      </c>
      <c r="D14" s="217"/>
      <c r="E14" s="218"/>
      <c r="F14" s="218"/>
      <c r="G14" s="218"/>
    </row>
    <row r="15" spans="2:12" ht="13.15" customHeight="1">
      <c r="B15" s="213"/>
      <c r="C15" s="74">
        <v>1</v>
      </c>
      <c r="D15" s="74">
        <v>2</v>
      </c>
      <c r="E15" s="74">
        <v>3</v>
      </c>
      <c r="F15" s="74">
        <v>4</v>
      </c>
      <c r="G15" s="74" t="s">
        <v>2131</v>
      </c>
    </row>
    <row r="16" spans="2:12">
      <c r="B16" s="75" t="s">
        <v>612</v>
      </c>
      <c r="C16" s="165">
        <f>C17</f>
        <v>1394.6847250000001</v>
      </c>
      <c r="D16" s="165">
        <f>D17</f>
        <v>332.58501803000001</v>
      </c>
      <c r="E16" s="166">
        <f>E17</f>
        <v>332.58501803000001</v>
      </c>
      <c r="F16" s="165">
        <f>F17</f>
        <v>0</v>
      </c>
      <c r="G16" s="76">
        <f t="shared" ref="G16:G57" si="0">D16/$L$2</f>
        <v>3.8583922931330468E-5</v>
      </c>
      <c r="K16" s="9"/>
    </row>
    <row r="17" spans="2:11">
      <c r="B17" s="77" t="s">
        <v>94</v>
      </c>
      <c r="C17" s="167">
        <f>C18</f>
        <v>1394.6847250000001</v>
      </c>
      <c r="D17" s="167">
        <f>D18</f>
        <v>332.58501803000001</v>
      </c>
      <c r="E17" s="167">
        <f>E18</f>
        <v>332.58501803000001</v>
      </c>
      <c r="F17" s="167">
        <v>0</v>
      </c>
      <c r="G17" s="78">
        <f t="shared" si="0"/>
        <v>3.8583922931330468E-5</v>
      </c>
    </row>
    <row r="18" spans="2:11">
      <c r="B18" s="79" t="s">
        <v>96</v>
      </c>
      <c r="C18" s="168">
        <v>1394.6847250000001</v>
      </c>
      <c r="D18" s="168">
        <v>332.58501803000001</v>
      </c>
      <c r="E18" s="168">
        <f>D18</f>
        <v>332.58501803000001</v>
      </c>
      <c r="F18" s="168">
        <v>0</v>
      </c>
      <c r="G18" s="80">
        <f t="shared" si="0"/>
        <v>3.8583922931330468E-5</v>
      </c>
    </row>
    <row r="19" spans="2:11">
      <c r="B19" s="75" t="s">
        <v>495</v>
      </c>
      <c r="C19" s="165">
        <f>C20+C23+C29+C31</f>
        <v>132703.61831699999</v>
      </c>
      <c r="D19" s="165">
        <f>D20+D23+D29+D31</f>
        <v>59079.344231829993</v>
      </c>
      <c r="E19" s="165">
        <f>E20+E23+E29+E31</f>
        <v>10214.0756838</v>
      </c>
      <c r="F19" s="165">
        <f>F20+F23+F29+F31</f>
        <v>48865.268548029999</v>
      </c>
      <c r="G19" s="76">
        <f t="shared" si="0"/>
        <v>6.8539252855606796E-3</v>
      </c>
      <c r="I19" s="81"/>
    </row>
    <row r="20" spans="2:11">
      <c r="B20" s="77" t="s">
        <v>106</v>
      </c>
      <c r="C20" s="167">
        <f>C22+C21</f>
        <v>1077.5237710000001</v>
      </c>
      <c r="D20" s="167">
        <f>D22+D21</f>
        <v>166.03713279000002</v>
      </c>
      <c r="E20" s="167">
        <f>E22+E21</f>
        <v>166.03713279000002</v>
      </c>
      <c r="F20" s="167">
        <f>F22+F21</f>
        <v>0</v>
      </c>
      <c r="G20" s="78">
        <f t="shared" si="0"/>
        <v>1.9262334705439355E-5</v>
      </c>
      <c r="I20" s="81"/>
    </row>
    <row r="21" spans="2:11">
      <c r="B21" s="79" t="s">
        <v>503</v>
      </c>
      <c r="C21" s="168">
        <v>100</v>
      </c>
      <c r="D21" s="168">
        <v>0</v>
      </c>
      <c r="E21" s="168">
        <f>D21</f>
        <v>0</v>
      </c>
      <c r="F21" s="168">
        <v>0</v>
      </c>
      <c r="G21" s="80">
        <f t="shared" si="0"/>
        <v>0</v>
      </c>
      <c r="I21" s="82"/>
      <c r="K21" s="83"/>
    </row>
    <row r="22" spans="2:11">
      <c r="B22" s="79" t="s">
        <v>109</v>
      </c>
      <c r="C22" s="168">
        <v>977.52377100000001</v>
      </c>
      <c r="D22" s="168">
        <v>166.03713279000002</v>
      </c>
      <c r="E22" s="168">
        <f>D22</f>
        <v>166.03713279000002</v>
      </c>
      <c r="F22" s="168">
        <v>0</v>
      </c>
      <c r="G22" s="84">
        <f t="shared" si="0"/>
        <v>1.9262334705439355E-5</v>
      </c>
      <c r="I22" s="85"/>
    </row>
    <row r="23" spans="2:11">
      <c r="B23" s="77" t="s">
        <v>113</v>
      </c>
      <c r="C23" s="167">
        <f>SUM(C24:C28)</f>
        <v>95599.385503999991</v>
      </c>
      <c r="D23" s="167">
        <f>SUM(D24:D28)</f>
        <v>49160.197723999998</v>
      </c>
      <c r="E23" s="167">
        <f>SUM(E24:E28)</f>
        <v>605.41811757999994</v>
      </c>
      <c r="F23" s="167">
        <f>SUM(F24:F28)</f>
        <v>48554.779606420001</v>
      </c>
      <c r="G23" s="86">
        <f t="shared" si="0"/>
        <v>5.7031831785660523E-3</v>
      </c>
    </row>
    <row r="24" spans="2:11">
      <c r="B24" s="79" t="s">
        <v>114</v>
      </c>
      <c r="C24" s="168">
        <v>581.37626499999999</v>
      </c>
      <c r="D24" s="168">
        <v>142.46888142000003</v>
      </c>
      <c r="E24" s="168">
        <v>0</v>
      </c>
      <c r="F24" s="168">
        <f>D24</f>
        <v>142.46888142000003</v>
      </c>
      <c r="G24" s="84">
        <f t="shared" si="0"/>
        <v>1.6528129779815565E-5</v>
      </c>
    </row>
    <row r="25" spans="2:11">
      <c r="B25" s="79" t="s">
        <v>115</v>
      </c>
      <c r="C25" s="168">
        <v>92475.769241000002</v>
      </c>
      <c r="D25" s="168">
        <v>48412.310725000003</v>
      </c>
      <c r="E25" s="168">
        <v>0</v>
      </c>
      <c r="F25" s="168">
        <f>D25</f>
        <v>48412.310725000003</v>
      </c>
      <c r="G25" s="84">
        <f t="shared" si="0"/>
        <v>5.6164191550340092E-3</v>
      </c>
      <c r="I25" s="63"/>
    </row>
    <row r="26" spans="2:11">
      <c r="B26" s="79" t="s">
        <v>615</v>
      </c>
      <c r="C26" s="168">
        <v>288.90503799999999</v>
      </c>
      <c r="D26" s="168">
        <v>0</v>
      </c>
      <c r="E26" s="168">
        <f>D26</f>
        <v>0</v>
      </c>
      <c r="F26" s="168">
        <v>0</v>
      </c>
      <c r="G26" s="84">
        <f t="shared" si="0"/>
        <v>0</v>
      </c>
      <c r="I26" s="63"/>
    </row>
    <row r="27" spans="2:11">
      <c r="B27" s="79" t="s">
        <v>116</v>
      </c>
      <c r="C27" s="168">
        <v>19.334652999999999</v>
      </c>
      <c r="D27" s="168">
        <v>10.785108810000001</v>
      </c>
      <c r="E27" s="168">
        <f>D27</f>
        <v>10.785108810000001</v>
      </c>
      <c r="F27" s="168">
        <v>0</v>
      </c>
      <c r="G27" s="84">
        <f t="shared" si="0"/>
        <v>1.2512043073855993E-6</v>
      </c>
    </row>
    <row r="28" spans="2:11">
      <c r="B28" s="79" t="s">
        <v>117</v>
      </c>
      <c r="C28" s="168">
        <v>2234.0003069999998</v>
      </c>
      <c r="D28" s="168">
        <v>594.63300876999995</v>
      </c>
      <c r="E28" s="168">
        <f>D28</f>
        <v>594.63300876999995</v>
      </c>
      <c r="F28" s="168">
        <v>0</v>
      </c>
      <c r="G28" s="84">
        <f t="shared" si="0"/>
        <v>6.8984689444842311E-5</v>
      </c>
    </row>
    <row r="29" spans="2:11">
      <c r="B29" s="77" t="s">
        <v>118</v>
      </c>
      <c r="C29" s="167">
        <f>C30</f>
        <v>983.65025900000001</v>
      </c>
      <c r="D29" s="167">
        <f>D30</f>
        <v>310.48894161000004</v>
      </c>
      <c r="E29" s="167">
        <v>0</v>
      </c>
      <c r="F29" s="167">
        <f>F30</f>
        <v>310.48894161000004</v>
      </c>
      <c r="G29" s="86">
        <f t="shared" si="0"/>
        <v>3.6020508275060038E-5</v>
      </c>
    </row>
    <row r="30" spans="2:11">
      <c r="B30" s="79" t="s">
        <v>119</v>
      </c>
      <c r="C30" s="168">
        <v>983.65025900000001</v>
      </c>
      <c r="D30" s="168">
        <v>310.48894161000004</v>
      </c>
      <c r="E30" s="168">
        <v>0</v>
      </c>
      <c r="F30" s="168">
        <f>D30</f>
        <v>310.48894161000004</v>
      </c>
      <c r="G30" s="84">
        <f t="shared" si="0"/>
        <v>3.6020508275060038E-5</v>
      </c>
    </row>
    <row r="31" spans="2:11">
      <c r="B31" s="77" t="s">
        <v>120</v>
      </c>
      <c r="C31" s="167">
        <f>C32</f>
        <v>35043.058783</v>
      </c>
      <c r="D31" s="167">
        <f>D32</f>
        <v>9442.62043343</v>
      </c>
      <c r="E31" s="167">
        <f>E32</f>
        <v>9442.62043343</v>
      </c>
      <c r="F31" s="167">
        <f>F32</f>
        <v>0</v>
      </c>
      <c r="G31" s="86">
        <f t="shared" si="0"/>
        <v>1.0954592640141283E-3</v>
      </c>
    </row>
    <row r="32" spans="2:11">
      <c r="B32" s="79" t="s">
        <v>123</v>
      </c>
      <c r="C32" s="168">
        <v>35043.058783</v>
      </c>
      <c r="D32" s="168">
        <v>9442.62043343</v>
      </c>
      <c r="E32" s="168">
        <f>D32</f>
        <v>9442.62043343</v>
      </c>
      <c r="F32" s="168"/>
      <c r="G32" s="80">
        <f t="shared" si="0"/>
        <v>1.0954592640141283E-3</v>
      </c>
    </row>
    <row r="33" spans="2:7">
      <c r="B33" s="75" t="s">
        <v>502</v>
      </c>
      <c r="C33" s="165">
        <f>C34+C37+C48</f>
        <v>14779.834097000001</v>
      </c>
      <c r="D33" s="165">
        <f>D34+D37+D48</f>
        <v>2365.77039358</v>
      </c>
      <c r="E33" s="165">
        <f>E34+E37+E48</f>
        <v>2355.92283322</v>
      </c>
      <c r="F33" s="165">
        <f>F34+F37+F48</f>
        <v>9.8475603599999992</v>
      </c>
      <c r="G33" s="76">
        <f t="shared" si="0"/>
        <v>2.7445825154661751E-4</v>
      </c>
    </row>
    <row r="34" spans="2:7">
      <c r="B34" s="77" t="s">
        <v>132</v>
      </c>
      <c r="C34" s="167">
        <f>C35+C36</f>
        <v>562.058313</v>
      </c>
      <c r="D34" s="167">
        <f>D35+D36</f>
        <v>137.05200031000001</v>
      </c>
      <c r="E34" s="167">
        <f>E35+E36</f>
        <v>137.05200031000001</v>
      </c>
      <c r="F34" s="167">
        <f>F35+F36</f>
        <v>0</v>
      </c>
      <c r="G34" s="78">
        <f t="shared" si="0"/>
        <v>1.5899705431315394E-5</v>
      </c>
    </row>
    <row r="35" spans="2:7">
      <c r="B35" s="79" t="s">
        <v>133</v>
      </c>
      <c r="C35" s="168">
        <v>228.88499999999999</v>
      </c>
      <c r="D35" s="168">
        <v>72.064999870000008</v>
      </c>
      <c r="E35" s="168">
        <f>D35</f>
        <v>72.064999870000008</v>
      </c>
      <c r="F35" s="168">
        <v>0</v>
      </c>
      <c r="G35" s="80">
        <f t="shared" si="0"/>
        <v>8.3604198935371388E-6</v>
      </c>
    </row>
    <row r="36" spans="2:7">
      <c r="B36" s="79" t="s">
        <v>135</v>
      </c>
      <c r="C36" s="168">
        <v>333.17331300000001</v>
      </c>
      <c r="D36" s="168">
        <v>64.987000440000003</v>
      </c>
      <c r="E36" s="168">
        <f>D36</f>
        <v>64.987000440000003</v>
      </c>
      <c r="F36" s="168">
        <v>0</v>
      </c>
      <c r="G36" s="80">
        <f t="shared" si="0"/>
        <v>7.5392855377782542E-6</v>
      </c>
    </row>
    <row r="37" spans="2:7">
      <c r="B37" s="77" t="s">
        <v>136</v>
      </c>
      <c r="C37" s="167">
        <f>SUM(C38:C47)</f>
        <v>7891.9936299999999</v>
      </c>
      <c r="D37" s="167">
        <f>SUM(D38:D47)</f>
        <v>1621.26997456</v>
      </c>
      <c r="E37" s="167">
        <f>SUM(E38:E47)</f>
        <v>1611.4224142</v>
      </c>
      <c r="F37" s="167">
        <f>SUM(F38:F47)</f>
        <v>9.8475603599999992</v>
      </c>
      <c r="G37" s="78">
        <f t="shared" si="0"/>
        <v>1.8808711264215917E-4</v>
      </c>
    </row>
    <row r="38" spans="2:7">
      <c r="B38" s="79" t="s">
        <v>137</v>
      </c>
      <c r="C38" s="168">
        <v>1430.7885200000001</v>
      </c>
      <c r="D38" s="168">
        <v>7.2427527500000002</v>
      </c>
      <c r="E38" s="168">
        <f t="shared" ref="E38:E44" si="1">D38</f>
        <v>7.2427527500000002</v>
      </c>
      <c r="F38" s="168">
        <v>0</v>
      </c>
      <c r="G38" s="80">
        <f t="shared" si="0"/>
        <v>8.4024775250541908E-7</v>
      </c>
    </row>
    <row r="39" spans="2:7">
      <c r="B39" s="79" t="s">
        <v>138</v>
      </c>
      <c r="C39" s="168">
        <v>402.89478600000001</v>
      </c>
      <c r="D39" s="168">
        <v>111.87777256999999</v>
      </c>
      <c r="E39" s="168">
        <f t="shared" si="1"/>
        <v>111.87777256999999</v>
      </c>
      <c r="F39" s="168">
        <v>0</v>
      </c>
      <c r="G39" s="84">
        <f t="shared" si="0"/>
        <v>1.2979187637912244E-5</v>
      </c>
    </row>
    <row r="40" spans="2:7">
      <c r="B40" s="79" t="s">
        <v>140</v>
      </c>
      <c r="C40" s="168">
        <v>5.8</v>
      </c>
      <c r="D40" s="168">
        <v>0.93262442999999995</v>
      </c>
      <c r="E40" s="168">
        <f t="shared" si="1"/>
        <v>0.93262442999999995</v>
      </c>
      <c r="F40" s="168">
        <v>0</v>
      </c>
      <c r="G40" s="84">
        <f t="shared" si="0"/>
        <v>1.0819582115917839E-7</v>
      </c>
    </row>
    <row r="41" spans="2:7">
      <c r="B41" s="79" t="s">
        <v>142</v>
      </c>
      <c r="C41" s="168">
        <v>1341.8322519999999</v>
      </c>
      <c r="D41" s="168">
        <v>357.99502812000009</v>
      </c>
      <c r="E41" s="168">
        <f t="shared" si="1"/>
        <v>357.99502812000009</v>
      </c>
      <c r="F41" s="168">
        <v>0</v>
      </c>
      <c r="G41" s="84">
        <f t="shared" si="0"/>
        <v>4.153179435621965E-5</v>
      </c>
    </row>
    <row r="42" spans="2:7">
      <c r="B42" s="79" t="s">
        <v>143</v>
      </c>
      <c r="C42" s="168">
        <v>1205.8959199999999</v>
      </c>
      <c r="D42" s="168">
        <v>246.14679849000001</v>
      </c>
      <c r="E42" s="168">
        <f t="shared" si="1"/>
        <v>246.14679849000001</v>
      </c>
      <c r="F42" s="168">
        <v>0</v>
      </c>
      <c r="G42" s="84">
        <f t="shared" si="0"/>
        <v>2.8556034060064633E-5</v>
      </c>
    </row>
    <row r="43" spans="2:7">
      <c r="B43" s="79" t="s">
        <v>144</v>
      </c>
      <c r="C43" s="168">
        <v>96.423203999999998</v>
      </c>
      <c r="D43" s="168">
        <v>21.21787248</v>
      </c>
      <c r="E43" s="168">
        <f t="shared" si="1"/>
        <v>21.21787248</v>
      </c>
      <c r="F43" s="168">
        <v>0</v>
      </c>
      <c r="G43" s="84">
        <f t="shared" si="0"/>
        <v>2.4615322764216384E-6</v>
      </c>
    </row>
    <row r="44" spans="2:7">
      <c r="B44" s="79" t="s">
        <v>145</v>
      </c>
      <c r="C44" s="168">
        <v>1.3</v>
      </c>
      <c r="D44" s="168">
        <v>6.1250000000000002E-3</v>
      </c>
      <c r="E44" s="168">
        <f t="shared" si="1"/>
        <v>6.1250000000000002E-3</v>
      </c>
      <c r="F44" s="168">
        <v>0</v>
      </c>
      <c r="G44" s="84">
        <f t="shared" si="0"/>
        <v>7.1057478582237839E-10</v>
      </c>
    </row>
    <row r="45" spans="2:7">
      <c r="B45" s="79" t="s">
        <v>464</v>
      </c>
      <c r="C45" s="168">
        <v>48.847563999999998</v>
      </c>
      <c r="D45" s="168">
        <v>9.8475603599999992</v>
      </c>
      <c r="E45" s="168">
        <v>0</v>
      </c>
      <c r="F45" s="168">
        <f>D45</f>
        <v>9.8475603599999992</v>
      </c>
      <c r="G45" s="84">
        <f t="shared" si="0"/>
        <v>1.1424372397844804E-6</v>
      </c>
    </row>
    <row r="46" spans="2:7">
      <c r="B46" s="79" t="s">
        <v>613</v>
      </c>
      <c r="C46" s="168">
        <v>21.670500000000001</v>
      </c>
      <c r="D46" s="168">
        <v>11.909260250000001</v>
      </c>
      <c r="E46" s="168">
        <f>D46</f>
        <v>11.909260250000001</v>
      </c>
      <c r="F46" s="168">
        <v>0</v>
      </c>
      <c r="G46" s="84">
        <f t="shared" si="0"/>
        <v>1.3816196002361983E-6</v>
      </c>
    </row>
    <row r="47" spans="2:7">
      <c r="B47" s="79" t="s">
        <v>146</v>
      </c>
      <c r="C47" s="168">
        <v>3336.540884</v>
      </c>
      <c r="D47" s="168">
        <v>854.09418011000002</v>
      </c>
      <c r="E47" s="168">
        <f>D47</f>
        <v>854.09418011000002</v>
      </c>
      <c r="F47" s="168">
        <v>0</v>
      </c>
      <c r="G47" s="84">
        <f t="shared" si="0"/>
        <v>9.9085353323069889E-5</v>
      </c>
    </row>
    <row r="48" spans="2:7">
      <c r="B48" s="77" t="s">
        <v>147</v>
      </c>
      <c r="C48" s="167">
        <f>SUM(C49:C56)</f>
        <v>6325.7821540000004</v>
      </c>
      <c r="D48" s="167">
        <f>SUM(D49:D56)</f>
        <v>607.44841870999994</v>
      </c>
      <c r="E48" s="167">
        <f>SUM(E49:E56)</f>
        <v>607.44841870999994</v>
      </c>
      <c r="F48" s="167">
        <f>SUM(F49:F56)</f>
        <v>0</v>
      </c>
      <c r="G48" s="86">
        <f t="shared" si="0"/>
        <v>7.0471433473142956E-5</v>
      </c>
    </row>
    <row r="49" spans="2:8">
      <c r="B49" s="79" t="s">
        <v>148</v>
      </c>
      <c r="C49" s="168">
        <v>353.57016700000003</v>
      </c>
      <c r="D49" s="168">
        <v>124.39209054999999</v>
      </c>
      <c r="E49" s="168">
        <f t="shared" ref="E49:E56" si="2">D49</f>
        <v>124.39209054999999</v>
      </c>
      <c r="F49" s="168">
        <v>0</v>
      </c>
      <c r="G49" s="84">
        <f t="shared" si="0"/>
        <v>1.4431001322541084E-5</v>
      </c>
    </row>
    <row r="50" spans="2:8">
      <c r="B50" s="79" t="s">
        <v>149</v>
      </c>
      <c r="C50" s="168">
        <v>5.5497690000000004</v>
      </c>
      <c r="D50" s="168">
        <v>1.31567952</v>
      </c>
      <c r="E50" s="168">
        <f t="shared" si="2"/>
        <v>1.31567952</v>
      </c>
      <c r="F50" s="168">
        <v>0</v>
      </c>
      <c r="G50" s="84">
        <f t="shared" si="0"/>
        <v>1.52634888675084E-7</v>
      </c>
    </row>
    <row r="51" spans="2:8">
      <c r="B51" s="79" t="s">
        <v>150</v>
      </c>
      <c r="C51" s="168">
        <v>147.46842100000001</v>
      </c>
      <c r="D51" s="168">
        <v>35.963654269999999</v>
      </c>
      <c r="E51" s="168">
        <f t="shared" si="2"/>
        <v>35.963654269999999</v>
      </c>
      <c r="F51" s="168">
        <v>0</v>
      </c>
      <c r="G51" s="80">
        <f t="shared" si="0"/>
        <v>4.172223009027806E-6</v>
      </c>
    </row>
    <row r="52" spans="2:8">
      <c r="B52" s="79" t="s">
        <v>151</v>
      </c>
      <c r="C52" s="168">
        <v>31.68</v>
      </c>
      <c r="D52" s="168">
        <v>3.3425598200000004</v>
      </c>
      <c r="E52" s="168">
        <f t="shared" si="2"/>
        <v>3.3425598200000004</v>
      </c>
      <c r="F52" s="168">
        <v>0</v>
      </c>
      <c r="G52" s="80">
        <f t="shared" si="0"/>
        <v>3.8777775154203882E-7</v>
      </c>
    </row>
    <row r="53" spans="2:8">
      <c r="B53" s="79" t="s">
        <v>465</v>
      </c>
      <c r="C53" s="168">
        <v>5262.1471419999998</v>
      </c>
      <c r="D53" s="168">
        <v>355.28923734</v>
      </c>
      <c r="E53" s="168">
        <f t="shared" si="2"/>
        <v>355.28923734</v>
      </c>
      <c r="F53" s="168">
        <v>0</v>
      </c>
      <c r="G53" s="80">
        <f t="shared" si="0"/>
        <v>4.1217889588223128E-5</v>
      </c>
    </row>
    <row r="54" spans="2:8">
      <c r="B54" s="79" t="s">
        <v>466</v>
      </c>
      <c r="C54" s="168">
        <v>330.078958</v>
      </c>
      <c r="D54" s="168">
        <v>37.811907829999996</v>
      </c>
      <c r="E54" s="168">
        <f t="shared" si="2"/>
        <v>37.811907829999996</v>
      </c>
      <c r="F54" s="168">
        <v>0</v>
      </c>
      <c r="G54" s="80">
        <f t="shared" si="0"/>
        <v>4.3866429890347356E-6</v>
      </c>
    </row>
    <row r="55" spans="2:8">
      <c r="B55" s="79" t="s">
        <v>152</v>
      </c>
      <c r="C55" s="168">
        <v>4.5396809999999999</v>
      </c>
      <c r="D55" s="168">
        <v>1.31260512</v>
      </c>
      <c r="E55" s="168">
        <f t="shared" si="2"/>
        <v>1.31260512</v>
      </c>
      <c r="F55" s="168">
        <v>0</v>
      </c>
      <c r="G55" s="80">
        <f t="shared" si="0"/>
        <v>1.5227822073687466E-7</v>
      </c>
    </row>
    <row r="56" spans="2:8">
      <c r="B56" s="79" t="s">
        <v>153</v>
      </c>
      <c r="C56" s="168">
        <v>190.74801600000001</v>
      </c>
      <c r="D56" s="168">
        <v>48.020684259999996</v>
      </c>
      <c r="E56" s="168">
        <f t="shared" si="2"/>
        <v>48.020684259999996</v>
      </c>
      <c r="F56" s="168">
        <v>0</v>
      </c>
      <c r="G56" s="80">
        <f t="shared" si="0"/>
        <v>5.5709857033622125E-6</v>
      </c>
    </row>
    <row r="57" spans="2:8">
      <c r="B57" s="87" t="s">
        <v>337</v>
      </c>
      <c r="C57" s="169">
        <f>C16+C19+C33</f>
        <v>148878.137139</v>
      </c>
      <c r="D57" s="169">
        <f>D16+D19+D33</f>
        <v>61777.699643439992</v>
      </c>
      <c r="E57" s="169">
        <f>E16+E19+E33</f>
        <v>12902.58353505</v>
      </c>
      <c r="F57" s="169">
        <f>F16+F19+F33</f>
        <v>48875.116108390001</v>
      </c>
      <c r="G57" s="88">
        <f t="shared" si="0"/>
        <v>7.1669674600386268E-3</v>
      </c>
    </row>
    <row r="58" spans="2:8">
      <c r="B58" s="131" t="s">
        <v>720</v>
      </c>
    </row>
    <row r="59" spans="2:8">
      <c r="B59" s="116" t="s">
        <v>696</v>
      </c>
    </row>
    <row r="60" spans="2:8">
      <c r="B60" s="104" t="s">
        <v>2133</v>
      </c>
      <c r="C60" s="116"/>
      <c r="D60" s="116"/>
      <c r="E60" s="116"/>
    </row>
    <row r="61" spans="2:8" ht="25.9" customHeight="1">
      <c r="B61" s="195" t="s">
        <v>2183</v>
      </c>
      <c r="C61" s="195"/>
      <c r="D61" s="195"/>
      <c r="E61" s="195"/>
    </row>
    <row r="62" spans="2:8">
      <c r="B62" s="52" t="s">
        <v>722</v>
      </c>
      <c r="G62" s="81"/>
      <c r="H62" s="81"/>
    </row>
    <row r="64" spans="2:8">
      <c r="G64" s="81"/>
    </row>
    <row r="65" spans="7:7">
      <c r="G65" s="81"/>
    </row>
    <row r="66" spans="7:7">
      <c r="G66" s="81"/>
    </row>
    <row r="67" spans="7:7">
      <c r="G67" s="89"/>
    </row>
    <row r="68" spans="7:7">
      <c r="G68" s="89"/>
    </row>
    <row r="72" spans="7:7">
      <c r="G72" s="81"/>
    </row>
  </sheetData>
  <mergeCells count="15">
    <mergeCell ref="B61:E61"/>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30 E37:E50"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babf3c40cb183dd7f7f2f740dc1d650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fd395ee99d7b92ab4de586c540644493"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4319F31C-907F-42C6-A3C3-A9322CA1D1A7}"/>
</file>

<file path=customXml/itemProps3.xml><?xml version="1.0" encoding="utf-8"?>
<ds:datastoreItem xmlns:ds="http://schemas.openxmlformats.org/officeDocument/2006/customXml" ds:itemID="{06840239-D551-4719-A05A-0DA694200ED9}">
  <ds:schemaRefs>
    <ds:schemaRef ds:uri="http://www.w3.org/XML/1998/namespace"/>
    <ds:schemaRef ds:uri="http://purl.org/dc/terms/"/>
    <ds:schemaRef ds:uri="27b106c2-2eb6-4f76-8712-c370ecd06fde"/>
    <ds:schemaRef ds:uri="http://purl.org/dc/dcmitype/"/>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c32176ac-cccf-46d9-9564-a55966a26443"/>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 </vt:lpstr>
      <vt:lpstr>Fiscal Mes</vt:lpstr>
      <vt:lpstr>Económica</vt:lpstr>
      <vt:lpstr>Institucional</vt:lpstr>
      <vt:lpstr>Funcional</vt:lpstr>
      <vt:lpstr>Objetal</vt:lpstr>
      <vt:lpstr>Proyectos de Inversión</vt:lpstr>
      <vt:lpstr>Género</vt:lpstr>
      <vt:lpstr>Cambio climático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2026-05-05T18:25:05Z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