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Seguridad Social/"/>
    </mc:Choice>
  </mc:AlternateContent>
  <xr:revisionPtr revIDLastSave="4489" documentId="8_{31D744EA-445B-4674-8F74-BE0B93E632C0}" xr6:coauthVersionLast="47" xr6:coauthVersionMax="47" xr10:uidLastSave="{5F15C7CB-E594-448B-94FE-CCB1A81555C5}"/>
  <bookViews>
    <workbookView xWindow="-120" yWindow="-120" windowWidth="29040" windowHeight="15720" firstSheet="11" activeTab="12" xr2:uid="{00000000-000D-0000-FFFF-FFFF00000000}"/>
  </bookViews>
  <sheets>
    <sheet name="2014" sheetId="13" r:id="rId1"/>
    <sheet name="2015" sheetId="14" r:id="rId2"/>
    <sheet name="2016" sheetId="15" r:id="rId3"/>
    <sheet name="2017" sheetId="25" r:id="rId4"/>
    <sheet name="2018" sheetId="26" r:id="rId5"/>
    <sheet name="2019" sheetId="27" r:id="rId6"/>
    <sheet name="2020" sheetId="30" r:id="rId7"/>
    <sheet name="2021" sheetId="32" r:id="rId8"/>
    <sheet name="2022" sheetId="35" r:id="rId9"/>
    <sheet name="2023" sheetId="37" r:id="rId10"/>
    <sheet name="2024" sheetId="36" r:id="rId11"/>
    <sheet name="2025" sheetId="38" r:id="rId12"/>
    <sheet name="2026" sheetId="39" r:id="rId13"/>
  </sheets>
  <definedNames>
    <definedName name="_xlnm._FilterDatabase" localSheetId="7" hidden="1">'2021'!$B$7:$P$61</definedName>
    <definedName name="_xlnm._FilterDatabase" localSheetId="8" hidden="1">'2022'!$B$7:$Q$48</definedName>
    <definedName name="_xlnm._FilterDatabase" localSheetId="9" hidden="1">'2023'!$B$7:$Q$57</definedName>
    <definedName name="_xlnm._FilterDatabase" localSheetId="10" hidden="1">'2024'!$B$7:$Q$55</definedName>
    <definedName name="_xlnm._FilterDatabase" localSheetId="11" hidden="1">'2025'!$B$7:$Q$54</definedName>
    <definedName name="_xlnm._FilterDatabase" localSheetId="12" hidden="1">'2026'!$B$7:$Q$49</definedName>
    <definedName name="_xlnm.Print_Area" localSheetId="0">'2014'!$A$2:$Q$47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39" l="1"/>
  <c r="Q60" i="39"/>
  <c r="Q59" i="39"/>
  <c r="Q58" i="39"/>
  <c r="Q57" i="39"/>
  <c r="Q56" i="39"/>
  <c r="Q55" i="39"/>
  <c r="Q54" i="39"/>
  <c r="Q53" i="39"/>
  <c r="Q61" i="39"/>
  <c r="P62" i="39"/>
  <c r="O62" i="39"/>
  <c r="N62" i="39"/>
  <c r="M62" i="39"/>
  <c r="L62" i="39"/>
  <c r="K62" i="39"/>
  <c r="J62" i="39"/>
  <c r="I62" i="39"/>
  <c r="H62" i="39"/>
  <c r="G62" i="39"/>
  <c r="F62" i="39"/>
  <c r="E62" i="39"/>
  <c r="P67" i="38"/>
  <c r="O67" i="38"/>
  <c r="N67" i="38"/>
  <c r="M67" i="38"/>
  <c r="L67" i="38"/>
  <c r="K67" i="38"/>
  <c r="J67" i="38"/>
  <c r="I67" i="38"/>
  <c r="H67" i="38"/>
  <c r="G67" i="38"/>
  <c r="F67" i="38"/>
  <c r="E67" i="38"/>
  <c r="D67" i="38"/>
  <c r="Q67" i="38"/>
  <c r="Q65" i="38"/>
  <c r="Q64" i="38"/>
  <c r="Q63" i="38"/>
  <c r="Q62" i="38"/>
  <c r="Q61" i="38"/>
  <c r="Q60" i="38"/>
  <c r="Q59" i="38"/>
  <c r="Q58" i="38"/>
  <c r="Q66" i="38"/>
  <c r="Q48" i="39" l="1"/>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D62" i="39"/>
  <c r="C62" i="39"/>
  <c r="P49" i="39"/>
  <c r="O49" i="39"/>
  <c r="N49" i="39"/>
  <c r="M49" i="39"/>
  <c r="L49" i="39"/>
  <c r="K49" i="39"/>
  <c r="J49" i="39"/>
  <c r="I49" i="39"/>
  <c r="H49" i="39"/>
  <c r="G49" i="39"/>
  <c r="F49" i="39"/>
  <c r="E49" i="39"/>
  <c r="D49" i="39"/>
  <c r="C49" i="39"/>
  <c r="Q10" i="39"/>
  <c r="O54" i="38"/>
  <c r="N54" i="38"/>
  <c r="M54" i="38"/>
  <c r="L54" i="38"/>
  <c r="K54" i="38"/>
  <c r="Q50" i="38"/>
  <c r="Q49" i="38"/>
  <c r="Q44" i="38"/>
  <c r="Q43" i="38"/>
  <c r="Q32" i="38"/>
  <c r="Q31" i="38"/>
  <c r="Q20" i="38"/>
  <c r="Q19" i="38"/>
  <c r="Q12" i="38"/>
  <c r="Q47" i="38"/>
  <c r="Q46" i="38"/>
  <c r="Q53" i="38"/>
  <c r="Q40" i="38"/>
  <c r="Q36" i="38"/>
  <c r="Q28" i="38"/>
  <c r="Q27" i="38"/>
  <c r="Q24" i="38"/>
  <c r="Q23" i="38"/>
  <c r="Q16" i="38"/>
  <c r="Q15" i="38"/>
  <c r="Q11" i="38"/>
  <c r="C54" i="38"/>
  <c r="D54" i="38"/>
  <c r="P54" i="38"/>
  <c r="C67" i="38"/>
  <c r="C69" i="38" l="1"/>
  <c r="K69" i="38"/>
  <c r="L69" i="38"/>
  <c r="M69" i="38"/>
  <c r="N69" i="38"/>
  <c r="H64" i="39"/>
  <c r="P64" i="39"/>
  <c r="F64" i="39"/>
  <c r="N64" i="39"/>
  <c r="K64" i="39"/>
  <c r="J64" i="39"/>
  <c r="G64" i="39"/>
  <c r="O64" i="39"/>
  <c r="L64" i="39"/>
  <c r="M64" i="39"/>
  <c r="I64" i="39"/>
  <c r="E64" i="39"/>
  <c r="Q49" i="39"/>
  <c r="Q64" i="39" s="1"/>
  <c r="C64" i="39"/>
  <c r="D64" i="39"/>
  <c r="O69" i="38"/>
  <c r="D69" i="38"/>
  <c r="P69" i="38"/>
  <c r="Q35" i="38"/>
  <c r="Q39" i="38"/>
  <c r="Q22" i="38"/>
  <c r="Q48" i="38"/>
  <c r="Q14" i="38"/>
  <c r="Q42" i="38"/>
  <c r="Q26" i="38"/>
  <c r="Q30" i="38"/>
  <c r="Q34" i="38"/>
  <c r="Q38" i="38"/>
  <c r="Q13" i="38"/>
  <c r="Q17" i="38"/>
  <c r="Q21" i="38"/>
  <c r="Q29" i="38"/>
  <c r="Q33" i="38"/>
  <c r="Q37" i="38"/>
  <c r="Q41" i="38"/>
  <c r="Q45" i="38"/>
  <c r="Q51" i="38"/>
  <c r="Q18" i="38"/>
  <c r="Q25" i="38"/>
  <c r="J54" i="38"/>
  <c r="J69" i="38" s="1"/>
  <c r="I54" i="38"/>
  <c r="I69" i="38" s="1"/>
  <c r="Q52" i="38"/>
  <c r="G54" i="38"/>
  <c r="F54" i="38"/>
  <c r="F69" i="38" s="1"/>
  <c r="H54" i="38"/>
  <c r="H69" i="38" s="1"/>
  <c r="Q10" i="38"/>
  <c r="E54" i="38"/>
  <c r="E69" i="38" l="1"/>
  <c r="Q54" i="38"/>
  <c r="Q69" i="38"/>
  <c r="G69" i="38"/>
  <c r="P70" i="36"/>
  <c r="O70" i="36"/>
  <c r="N70" i="36"/>
  <c r="M70" i="36"/>
  <c r="L70" i="36"/>
  <c r="K70" i="36"/>
  <c r="J70" i="36"/>
  <c r="I70" i="36"/>
  <c r="H70" i="36"/>
  <c r="G70" i="36"/>
  <c r="F70" i="36"/>
  <c r="Q55" i="36"/>
  <c r="P55" i="36"/>
  <c r="O55" i="36"/>
  <c r="N55" i="36"/>
  <c r="M55" i="36"/>
  <c r="L55" i="36"/>
  <c r="K55" i="36"/>
  <c r="J55" i="36"/>
  <c r="I55" i="36"/>
  <c r="H55" i="36"/>
  <c r="G55" i="36"/>
  <c r="F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D68" i="36"/>
  <c r="Q10" i="36"/>
  <c r="E55" i="36"/>
  <c r="P70" i="37"/>
  <c r="O70" i="37"/>
  <c r="N70" i="37"/>
  <c r="M70" i="37"/>
  <c r="L70" i="37"/>
  <c r="K70" i="37"/>
  <c r="J70" i="37"/>
  <c r="I70" i="37"/>
  <c r="H70" i="37"/>
  <c r="G70" i="37"/>
  <c r="F70" i="37"/>
  <c r="D70" i="37"/>
  <c r="Q69" i="37"/>
  <c r="Q68" i="37"/>
  <c r="Q67" i="37"/>
  <c r="Q66" i="37"/>
  <c r="Q65" i="37"/>
  <c r="Q64" i="37"/>
  <c r="Q63" i="37"/>
  <c r="Q62" i="37"/>
  <c r="Q61" i="37"/>
  <c r="Q70" i="37" s="1"/>
  <c r="Q56" i="37"/>
  <c r="Q55" i="37"/>
  <c r="Q54" i="37"/>
  <c r="Q53" i="37"/>
  <c r="Q52" i="37"/>
  <c r="Q51" i="37"/>
  <c r="P50" i="37"/>
  <c r="O50" i="37"/>
  <c r="N50" i="37"/>
  <c r="M50" i="37"/>
  <c r="L50" i="37"/>
  <c r="K50" i="37"/>
  <c r="J50" i="37"/>
  <c r="I50" i="37"/>
  <c r="H50" i="37"/>
  <c r="G50" i="37"/>
  <c r="F50" i="37"/>
  <c r="E50" i="37"/>
  <c r="Q49" i="37"/>
  <c r="P48" i="37"/>
  <c r="O48" i="37"/>
  <c r="N48" i="37"/>
  <c r="M48" i="37"/>
  <c r="L48" i="37"/>
  <c r="K48" i="37"/>
  <c r="J48" i="37"/>
  <c r="I48" i="37"/>
  <c r="H48" i="37"/>
  <c r="G48" i="37"/>
  <c r="F48" i="37"/>
  <c r="E48" i="37"/>
  <c r="Q48" i="37" s="1"/>
  <c r="D48" i="37"/>
  <c r="Q47" i="37"/>
  <c r="Q46" i="37"/>
  <c r="Q45" i="37"/>
  <c r="Q44" i="37"/>
  <c r="P43" i="37"/>
  <c r="O43" i="37"/>
  <c r="N43" i="37"/>
  <c r="M43" i="37"/>
  <c r="L43" i="37"/>
  <c r="K43" i="37"/>
  <c r="J43" i="37"/>
  <c r="I43" i="37"/>
  <c r="H43" i="37"/>
  <c r="G43" i="37"/>
  <c r="F43" i="37"/>
  <c r="Q43" i="37" s="1"/>
  <c r="D43" i="37"/>
  <c r="Q42" i="37"/>
  <c r="Q41" i="37"/>
  <c r="Q40" i="37"/>
  <c r="P39" i="37"/>
  <c r="O39" i="37"/>
  <c r="N39" i="37"/>
  <c r="M39" i="37"/>
  <c r="M38" i="37" s="1"/>
  <c r="L39" i="37"/>
  <c r="L38" i="37" s="1"/>
  <c r="K39" i="37"/>
  <c r="J39" i="37"/>
  <c r="I39" i="37"/>
  <c r="I38" i="37" s="1"/>
  <c r="H39" i="37"/>
  <c r="G39" i="37"/>
  <c r="F39" i="37"/>
  <c r="F38" i="37" s="1"/>
  <c r="E39" i="37"/>
  <c r="Q39" i="37" s="1"/>
  <c r="D39" i="37"/>
  <c r="D38" i="37" s="1"/>
  <c r="P38" i="37"/>
  <c r="O38" i="37"/>
  <c r="N38" i="37"/>
  <c r="K38" i="37"/>
  <c r="H38" i="37"/>
  <c r="G38" i="37"/>
  <c r="Q37" i="37"/>
  <c r="P36" i="37"/>
  <c r="P34" i="37" s="1"/>
  <c r="P33" i="37" s="1"/>
  <c r="O36" i="37"/>
  <c r="O34" i="37" s="1"/>
  <c r="O33" i="37" s="1"/>
  <c r="N36" i="37"/>
  <c r="M36" i="37"/>
  <c r="M34" i="37" s="1"/>
  <c r="M33" i="37" s="1"/>
  <c r="L36" i="37"/>
  <c r="K36" i="37"/>
  <c r="J36" i="37"/>
  <c r="I36" i="37"/>
  <c r="I34" i="37" s="1"/>
  <c r="H36" i="37"/>
  <c r="G36" i="37"/>
  <c r="F36" i="37"/>
  <c r="E36" i="37"/>
  <c r="E34" i="37" s="1"/>
  <c r="D36" i="37"/>
  <c r="Q35" i="37"/>
  <c r="N34" i="37"/>
  <c r="N33" i="37" s="1"/>
  <c r="L34" i="37"/>
  <c r="K34" i="37"/>
  <c r="J34" i="37"/>
  <c r="H34" i="37"/>
  <c r="F34" i="37"/>
  <c r="D34" i="37"/>
  <c r="K33" i="37"/>
  <c r="Q32" i="37"/>
  <c r="Q31" i="37"/>
  <c r="Q30" i="37"/>
  <c r="P29" i="37"/>
  <c r="O29" i="37"/>
  <c r="O21" i="37" s="1"/>
  <c r="N29" i="37"/>
  <c r="M29" i="37"/>
  <c r="L29" i="37"/>
  <c r="K29" i="37"/>
  <c r="J29" i="37"/>
  <c r="I29" i="37"/>
  <c r="H29" i="37"/>
  <c r="G29" i="37"/>
  <c r="G21" i="37" s="1"/>
  <c r="F29" i="37"/>
  <c r="E29" i="37"/>
  <c r="D29" i="37"/>
  <c r="Q28" i="37"/>
  <c r="P27" i="37"/>
  <c r="O27" i="37"/>
  <c r="N27" i="37"/>
  <c r="M27" i="37"/>
  <c r="L27" i="37"/>
  <c r="K27" i="37"/>
  <c r="J27" i="37"/>
  <c r="I27" i="37"/>
  <c r="I21" i="37" s="1"/>
  <c r="H27" i="37"/>
  <c r="G27" i="37"/>
  <c r="F27" i="37"/>
  <c r="E27" i="37"/>
  <c r="D27" i="37"/>
  <c r="Q26" i="37"/>
  <c r="Q25" i="37"/>
  <c r="Q24" i="37"/>
  <c r="Q23" i="37"/>
  <c r="P22" i="37"/>
  <c r="P21" i="37" s="1"/>
  <c r="O22" i="37"/>
  <c r="N22" i="37"/>
  <c r="N21" i="37" s="1"/>
  <c r="M22" i="37"/>
  <c r="L22" i="37"/>
  <c r="L21" i="37" s="1"/>
  <c r="K22" i="37"/>
  <c r="J22" i="37"/>
  <c r="J21" i="37" s="1"/>
  <c r="I22" i="37"/>
  <c r="H22" i="37"/>
  <c r="H21" i="37" s="1"/>
  <c r="G22" i="37"/>
  <c r="F22" i="37"/>
  <c r="F21" i="37" s="1"/>
  <c r="E22" i="37"/>
  <c r="D22" i="37"/>
  <c r="D21" i="37" s="1"/>
  <c r="K21" i="37"/>
  <c r="Q20" i="37"/>
  <c r="N19" i="37"/>
  <c r="M19" i="37"/>
  <c r="L19" i="37"/>
  <c r="K19" i="37"/>
  <c r="J19" i="37"/>
  <c r="I19" i="37"/>
  <c r="H19" i="37"/>
  <c r="G19" i="37"/>
  <c r="F19" i="37"/>
  <c r="E19" i="37"/>
  <c r="D19" i="37"/>
  <c r="Q18" i="37"/>
  <c r="Q17" i="37"/>
  <c r="Q16" i="37"/>
  <c r="P15" i="37"/>
  <c r="O15" i="37"/>
  <c r="N15" i="37"/>
  <c r="M15" i="37"/>
  <c r="L15" i="37"/>
  <c r="K15" i="37"/>
  <c r="K11" i="37" s="1"/>
  <c r="J15" i="37"/>
  <c r="I15" i="37"/>
  <c r="H15" i="37"/>
  <c r="G15" i="37"/>
  <c r="G11" i="37" s="1"/>
  <c r="F15" i="37"/>
  <c r="E15" i="37"/>
  <c r="D15" i="37"/>
  <c r="Q14" i="37"/>
  <c r="Q13" i="37"/>
  <c r="P12" i="37"/>
  <c r="P11" i="37" s="1"/>
  <c r="O12" i="37"/>
  <c r="N12" i="37"/>
  <c r="N11" i="37" s="1"/>
  <c r="M12" i="37"/>
  <c r="L12" i="37"/>
  <c r="L11" i="37" s="1"/>
  <c r="K12" i="37"/>
  <c r="J12" i="37"/>
  <c r="J11" i="37" s="1"/>
  <c r="I12" i="37"/>
  <c r="H12" i="37"/>
  <c r="H11" i="37" s="1"/>
  <c r="G12" i="37"/>
  <c r="F12" i="37"/>
  <c r="F11" i="37" s="1"/>
  <c r="E12" i="37"/>
  <c r="D12" i="37"/>
  <c r="D11" i="37" s="1"/>
  <c r="O11" i="37"/>
  <c r="M11" i="37"/>
  <c r="I11" i="37"/>
  <c r="E11" i="37"/>
  <c r="D70" i="36" l="1"/>
  <c r="Q11" i="37"/>
  <c r="O10" i="37"/>
  <c r="O57" i="37" s="1"/>
  <c r="O72" i="37" s="1"/>
  <c r="I33" i="37"/>
  <c r="I57" i="37" s="1"/>
  <c r="I72" i="37" s="1"/>
  <c r="E38" i="37"/>
  <c r="J38" i="37"/>
  <c r="J33" i="37" s="1"/>
  <c r="Q50" i="37"/>
  <c r="K10" i="37"/>
  <c r="K57" i="37" s="1"/>
  <c r="K72" i="37" s="1"/>
  <c r="Q27" i="37"/>
  <c r="L10" i="37"/>
  <c r="Q15" i="37"/>
  <c r="Q19" i="37"/>
  <c r="I10" i="37"/>
  <c r="F33" i="37"/>
  <c r="Q36" i="37"/>
  <c r="J10" i="37"/>
  <c r="J57" i="37" s="1"/>
  <c r="J72" i="37" s="1"/>
  <c r="F10" i="37"/>
  <c r="F57" i="37" s="1"/>
  <c r="F72" i="37" s="1"/>
  <c r="N10" i="37"/>
  <c r="N57" i="37" s="1"/>
  <c r="N72" i="37" s="1"/>
  <c r="D10" i="37"/>
  <c r="D57" i="37" s="1"/>
  <c r="D72" i="37" s="1"/>
  <c r="Q29" i="37"/>
  <c r="M21" i="37"/>
  <c r="M10" i="37" s="1"/>
  <c r="M57" i="37" s="1"/>
  <c r="M72" i="37" s="1"/>
  <c r="Q12" i="37"/>
  <c r="Q22" i="37"/>
  <c r="H33" i="37"/>
  <c r="D33" i="37"/>
  <c r="L33" i="37"/>
  <c r="P10" i="37"/>
  <c r="P57" i="37" s="1"/>
  <c r="P72" i="37" s="1"/>
  <c r="G10" i="37"/>
  <c r="H10" i="37"/>
  <c r="E21" i="37"/>
  <c r="G34" i="37"/>
  <c r="G33" i="37" s="1"/>
  <c r="C55" i="36" l="1"/>
  <c r="H57" i="37"/>
  <c r="H72" i="37" s="1"/>
  <c r="L57" i="37"/>
  <c r="L72" i="37" s="1"/>
  <c r="Q38" i="37"/>
  <c r="E33" i="37"/>
  <c r="Q33" i="37" s="1"/>
  <c r="E10" i="37"/>
  <c r="Q21" i="37"/>
  <c r="G57" i="37"/>
  <c r="G72" i="37" s="1"/>
  <c r="Q34" i="37"/>
  <c r="E57" i="37" l="1"/>
  <c r="Q10" i="37"/>
  <c r="E72" i="37" l="1"/>
  <c r="Q57" i="37"/>
  <c r="Q72" i="37" s="1"/>
  <c r="C62" i="36" l="1"/>
  <c r="C61" i="36" s="1"/>
  <c r="C60" i="36" s="1"/>
  <c r="C66" i="36"/>
  <c r="C65" i="36" s="1"/>
  <c r="C64" i="36" s="1"/>
  <c r="P68" i="36"/>
  <c r="O68" i="36"/>
  <c r="N68" i="36"/>
  <c r="M68" i="36"/>
  <c r="L68" i="36"/>
  <c r="K68" i="36"/>
  <c r="J68" i="36"/>
  <c r="I68" i="36"/>
  <c r="H68" i="36"/>
  <c r="G68" i="36"/>
  <c r="F68" i="36"/>
  <c r="Q67" i="36"/>
  <c r="Q66" i="36"/>
  <c r="Q65" i="36"/>
  <c r="Q64" i="36"/>
  <c r="Q63" i="36"/>
  <c r="Q62" i="36"/>
  <c r="Q61" i="36"/>
  <c r="Q60" i="36"/>
  <c r="Q59" i="36"/>
  <c r="Q68" i="36" l="1"/>
  <c r="C59" i="36"/>
  <c r="C68" i="36" s="1"/>
  <c r="C70" i="36" s="1"/>
  <c r="E12" i="35"/>
  <c r="E11" i="35" s="1"/>
  <c r="F12" i="35"/>
  <c r="G12" i="35"/>
  <c r="G11" i="35" s="1"/>
  <c r="H12" i="35"/>
  <c r="H11" i="35" s="1"/>
  <c r="H10" i="35" s="1"/>
  <c r="I12" i="35"/>
  <c r="I11" i="35" s="1"/>
  <c r="J12" i="35"/>
  <c r="J11" i="35" s="1"/>
  <c r="K12" i="35"/>
  <c r="L12" i="35"/>
  <c r="M12" i="35"/>
  <c r="M11" i="35" s="1"/>
  <c r="N12" i="35"/>
  <c r="O12" i="35"/>
  <c r="O11" i="35" s="1"/>
  <c r="P12" i="35"/>
  <c r="P11" i="35" s="1"/>
  <c r="P10" i="35" s="1"/>
  <c r="E15" i="35"/>
  <c r="F15" i="35"/>
  <c r="F11" i="35" s="1"/>
  <c r="G15" i="35"/>
  <c r="H15" i="35"/>
  <c r="I15" i="35"/>
  <c r="J15" i="35"/>
  <c r="K15" i="35"/>
  <c r="K11" i="35" s="1"/>
  <c r="K10" i="35" s="1"/>
  <c r="L15" i="35"/>
  <c r="L11" i="35" s="1"/>
  <c r="L10" i="35" s="1"/>
  <c r="M15" i="35"/>
  <c r="N15" i="35"/>
  <c r="N11" i="35" s="1"/>
  <c r="O15" i="35"/>
  <c r="P15" i="35"/>
  <c r="E19" i="35"/>
  <c r="F19" i="35"/>
  <c r="G19" i="35"/>
  <c r="H19" i="35"/>
  <c r="I19" i="35"/>
  <c r="J19" i="35"/>
  <c r="K19" i="35"/>
  <c r="L19" i="35"/>
  <c r="M19" i="35"/>
  <c r="N19" i="35"/>
  <c r="E22" i="35"/>
  <c r="F22" i="35"/>
  <c r="G22" i="35"/>
  <c r="G21" i="35" s="1"/>
  <c r="H22" i="35"/>
  <c r="I22" i="35"/>
  <c r="Q22" i="35" s="1"/>
  <c r="J22" i="35"/>
  <c r="J21" i="35" s="1"/>
  <c r="K22" i="35"/>
  <c r="K21" i="35" s="1"/>
  <c r="L22" i="35"/>
  <c r="L21" i="35" s="1"/>
  <c r="M22" i="35"/>
  <c r="N22" i="35"/>
  <c r="O22" i="35"/>
  <c r="O21" i="35" s="1"/>
  <c r="P22" i="35"/>
  <c r="E27" i="35"/>
  <c r="Q27" i="35" s="1"/>
  <c r="F27" i="35"/>
  <c r="F21" i="35" s="1"/>
  <c r="G27" i="35"/>
  <c r="H27" i="35"/>
  <c r="H21" i="35" s="1"/>
  <c r="I27" i="35"/>
  <c r="J27" i="35"/>
  <c r="K27" i="35"/>
  <c r="L27" i="35"/>
  <c r="M27" i="35"/>
  <c r="M21" i="35" s="1"/>
  <c r="N27" i="35"/>
  <c r="N21" i="35" s="1"/>
  <c r="O27" i="35"/>
  <c r="P27" i="35"/>
  <c r="P21" i="35" s="1"/>
  <c r="E29" i="35"/>
  <c r="F29" i="35"/>
  <c r="G29" i="35"/>
  <c r="H29" i="35"/>
  <c r="I29" i="35"/>
  <c r="J29" i="35"/>
  <c r="Q29" i="35" s="1"/>
  <c r="K29" i="35"/>
  <c r="L29" i="35"/>
  <c r="M29" i="35"/>
  <c r="N29" i="35"/>
  <c r="O29" i="35"/>
  <c r="P29" i="35"/>
  <c r="I33" i="35"/>
  <c r="J33" i="35"/>
  <c r="J32" i="35" s="1"/>
  <c r="L33" i="35"/>
  <c r="E35" i="35"/>
  <c r="E33" i="35" s="1"/>
  <c r="F35" i="35"/>
  <c r="F33" i="35" s="1"/>
  <c r="G35" i="35"/>
  <c r="G33" i="35" s="1"/>
  <c r="H35" i="35"/>
  <c r="H33" i="35" s="1"/>
  <c r="H32" i="35" s="1"/>
  <c r="I35" i="35"/>
  <c r="J35" i="35"/>
  <c r="K35" i="35"/>
  <c r="K33" i="35" s="1"/>
  <c r="K32" i="35" s="1"/>
  <c r="L35" i="35"/>
  <c r="M35" i="35"/>
  <c r="M33" i="35" s="1"/>
  <c r="N35" i="35"/>
  <c r="N33" i="35" s="1"/>
  <c r="O35" i="35"/>
  <c r="O33" i="35" s="1"/>
  <c r="P35" i="35"/>
  <c r="P33" i="35" s="1"/>
  <c r="P32" i="35" s="1"/>
  <c r="E38" i="35"/>
  <c r="Q38" i="35" s="1"/>
  <c r="F38" i="35"/>
  <c r="F37" i="35" s="1"/>
  <c r="G38" i="35"/>
  <c r="G37" i="35" s="1"/>
  <c r="H38" i="35"/>
  <c r="H37" i="35" s="1"/>
  <c r="I38" i="35"/>
  <c r="J38" i="35"/>
  <c r="K38" i="35"/>
  <c r="K37" i="35" s="1"/>
  <c r="L38" i="35"/>
  <c r="M38" i="35"/>
  <c r="M37" i="35" s="1"/>
  <c r="N38" i="35"/>
  <c r="N37" i="35" s="1"/>
  <c r="O38" i="35"/>
  <c r="O37" i="35" s="1"/>
  <c r="P38" i="35"/>
  <c r="P37" i="35" s="1"/>
  <c r="E41" i="35"/>
  <c r="F41" i="35"/>
  <c r="G41" i="35"/>
  <c r="H41" i="35"/>
  <c r="I41" i="35"/>
  <c r="Q41" i="35" s="1"/>
  <c r="J41" i="35"/>
  <c r="J37" i="35" s="1"/>
  <c r="K41" i="35"/>
  <c r="L41" i="35"/>
  <c r="L37" i="35" s="1"/>
  <c r="M41" i="35"/>
  <c r="N41" i="35"/>
  <c r="O41" i="35"/>
  <c r="P41" i="35"/>
  <c r="E46" i="35"/>
  <c r="Q46" i="35" s="1"/>
  <c r="F46" i="35"/>
  <c r="G46" i="35"/>
  <c r="H46" i="35"/>
  <c r="I46" i="35"/>
  <c r="J46" i="35"/>
  <c r="K46" i="35"/>
  <c r="L46" i="35"/>
  <c r="M46" i="35"/>
  <c r="N46" i="35"/>
  <c r="O46" i="35"/>
  <c r="P46" i="35"/>
  <c r="D62" i="35"/>
  <c r="P60" i="35"/>
  <c r="O60" i="35"/>
  <c r="N60" i="35"/>
  <c r="M60" i="35"/>
  <c r="L60" i="35"/>
  <c r="K60" i="35"/>
  <c r="J60" i="35"/>
  <c r="I60" i="35"/>
  <c r="H60" i="35"/>
  <c r="G60" i="35"/>
  <c r="F60" i="35"/>
  <c r="Q59" i="35"/>
  <c r="Q58" i="35"/>
  <c r="Q57" i="35"/>
  <c r="Q56" i="35"/>
  <c r="Q55" i="35"/>
  <c r="Q54" i="35"/>
  <c r="Q53" i="35"/>
  <c r="Q52" i="35"/>
  <c r="Q51" i="35"/>
  <c r="Q60" i="35" s="1"/>
  <c r="Q47" i="35"/>
  <c r="Q45" i="35"/>
  <c r="Q44" i="35"/>
  <c r="Q43" i="35"/>
  <c r="Q42" i="35"/>
  <c r="Q40" i="35"/>
  <c r="Q39" i="35"/>
  <c r="Q36" i="35"/>
  <c r="Q34" i="35"/>
  <c r="Q31" i="35"/>
  <c r="Q30" i="35"/>
  <c r="Q28" i="35"/>
  <c r="Q26" i="35"/>
  <c r="Q25" i="35"/>
  <c r="Q24" i="35"/>
  <c r="Q23" i="35"/>
  <c r="Q20" i="35"/>
  <c r="Q19" i="35"/>
  <c r="Q18" i="35"/>
  <c r="Q17" i="35"/>
  <c r="Q16" i="35"/>
  <c r="Q14" i="35"/>
  <c r="Q13" i="35"/>
  <c r="N10" i="35" l="1"/>
  <c r="F10" i="35"/>
  <c r="J10" i="35"/>
  <c r="J48" i="35" s="1"/>
  <c r="J62" i="35" s="1"/>
  <c r="I10" i="35"/>
  <c r="I48" i="35" s="1"/>
  <c r="I62" i="35" s="1"/>
  <c r="L48" i="35"/>
  <c r="L62" i="35" s="1"/>
  <c r="P48" i="35"/>
  <c r="P62" i="35" s="1"/>
  <c r="H48" i="35"/>
  <c r="H62" i="35" s="1"/>
  <c r="O10" i="35"/>
  <c r="O32" i="35"/>
  <c r="G32" i="35"/>
  <c r="N32" i="35"/>
  <c r="F32" i="35"/>
  <c r="K48" i="35"/>
  <c r="K62" i="35" s="1"/>
  <c r="G10" i="35"/>
  <c r="G48" i="35" s="1"/>
  <c r="G62" i="35" s="1"/>
  <c r="M32" i="35"/>
  <c r="M48" i="35" s="1"/>
  <c r="M62" i="35" s="1"/>
  <c r="L32" i="35"/>
  <c r="M10" i="35"/>
  <c r="I37" i="35"/>
  <c r="I32" i="35" s="1"/>
  <c r="Q15" i="35"/>
  <c r="E21" i="35"/>
  <c r="Q21" i="35" s="1"/>
  <c r="Q35" i="35"/>
  <c r="E37" i="35"/>
  <c r="E32" i="35" s="1"/>
  <c r="I21" i="35"/>
  <c r="N48" i="35"/>
  <c r="N62" i="35" s="1"/>
  <c r="Q11" i="35"/>
  <c r="O48" i="35"/>
  <c r="O62" i="35" s="1"/>
  <c r="Q37" i="35"/>
  <c r="Q12" i="35"/>
  <c r="E10" i="35" l="1"/>
  <c r="F48" i="35"/>
  <c r="F62" i="35" s="1"/>
  <c r="Q33" i="35"/>
  <c r="Q32" i="35"/>
  <c r="E70" i="36" l="1"/>
  <c r="Q10" i="35"/>
  <c r="E48" i="35"/>
  <c r="Q70" i="36" l="1"/>
  <c r="Q48" i="35"/>
  <c r="Q62" i="35" s="1"/>
  <c r="E62" i="35"/>
  <c r="Q74" i="32" l="1"/>
  <c r="P73" i="32"/>
  <c r="O73" i="32"/>
  <c r="N73" i="32"/>
  <c r="M73" i="32"/>
  <c r="L73" i="32"/>
  <c r="K73" i="32"/>
  <c r="J73" i="32"/>
  <c r="I73" i="32"/>
  <c r="H73" i="32"/>
  <c r="G73" i="32"/>
  <c r="F73" i="32"/>
  <c r="E73" i="32"/>
  <c r="Q73" i="32" s="1"/>
  <c r="D73" i="32"/>
  <c r="C73" i="32"/>
  <c r="Q72" i="32"/>
  <c r="Q71" i="32"/>
  <c r="Q70" i="32"/>
  <c r="Q69" i="32"/>
  <c r="Q68" i="32"/>
  <c r="Q67" i="32"/>
  <c r="Q66" i="32"/>
  <c r="Q65" i="32"/>
  <c r="Q64" i="32"/>
  <c r="P61" i="32"/>
  <c r="P75" i="32" s="1"/>
  <c r="O61" i="32"/>
  <c r="O75" i="32" s="1"/>
  <c r="N61" i="32"/>
  <c r="N75" i="32" s="1"/>
  <c r="M61" i="32"/>
  <c r="M75" i="32" s="1"/>
  <c r="L61" i="32"/>
  <c r="L75" i="32" s="1"/>
  <c r="K61" i="32"/>
  <c r="K75" i="32" s="1"/>
  <c r="J61" i="32"/>
  <c r="J75" i="32" s="1"/>
  <c r="I61" i="32"/>
  <c r="I75" i="32" s="1"/>
  <c r="H61" i="32"/>
  <c r="H75" i="32" s="1"/>
  <c r="G61" i="32"/>
  <c r="G75" i="32" s="1"/>
  <c r="F61" i="32"/>
  <c r="F75" i="32" s="1"/>
  <c r="E61" i="32"/>
  <c r="E75" i="32" s="1"/>
  <c r="D61" i="32"/>
  <c r="D75" i="32" s="1"/>
  <c r="C61" i="32"/>
  <c r="C75" i="3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75" i="32" l="1"/>
  <c r="Q61" i="32"/>
  <c r="Q53" i="30" l="1"/>
  <c r="P53" i="30"/>
  <c r="O53" i="30"/>
  <c r="N53" i="30"/>
  <c r="M53" i="30"/>
  <c r="L53" i="30"/>
  <c r="K53" i="30"/>
  <c r="J53" i="30"/>
  <c r="I53" i="30"/>
  <c r="H53" i="30"/>
  <c r="G53" i="30"/>
  <c r="F53" i="30"/>
  <c r="E53" i="30"/>
  <c r="D53" i="30"/>
  <c r="C53" i="30"/>
  <c r="Q51" i="30"/>
  <c r="P51" i="30"/>
  <c r="O51" i="30"/>
  <c r="N51" i="30"/>
  <c r="M51" i="30"/>
  <c r="L51" i="30"/>
  <c r="K51" i="30"/>
  <c r="J51" i="30"/>
  <c r="I51" i="30"/>
  <c r="H51" i="30"/>
  <c r="G51" i="30"/>
  <c r="F51" i="30"/>
  <c r="E51" i="30"/>
  <c r="D51" i="30"/>
  <c r="C51" i="30"/>
  <c r="D48" i="30"/>
  <c r="D47" i="30"/>
  <c r="D46" i="30"/>
  <c r="D44" i="30"/>
  <c r="D43" i="30"/>
  <c r="D42" i="30"/>
  <c r="Q41" i="30"/>
  <c r="D41" i="30"/>
  <c r="Q38" i="30"/>
  <c r="P38" i="30"/>
  <c r="O38" i="30"/>
  <c r="N38" i="30"/>
  <c r="M38" i="30"/>
  <c r="L38" i="30"/>
  <c r="K38" i="30"/>
  <c r="J38" i="30"/>
  <c r="I38" i="30"/>
  <c r="H38" i="30"/>
  <c r="G38" i="30"/>
  <c r="F38" i="30"/>
  <c r="E38" i="30"/>
  <c r="D38" i="30"/>
  <c r="C38" i="30"/>
  <c r="Q37" i="30"/>
  <c r="Q36" i="30"/>
  <c r="Q35" i="30"/>
  <c r="P35" i="30"/>
  <c r="O35" i="30"/>
  <c r="N35" i="30"/>
  <c r="M35" i="30"/>
  <c r="L35" i="30"/>
  <c r="K35" i="30"/>
  <c r="J35" i="30"/>
  <c r="I35" i="30"/>
  <c r="H35" i="30"/>
  <c r="G35" i="30"/>
  <c r="F35" i="30"/>
  <c r="E35" i="30"/>
  <c r="D35" i="30"/>
  <c r="Q34" i="30"/>
  <c r="Q33" i="30"/>
  <c r="P33" i="30"/>
  <c r="O33" i="30"/>
  <c r="N33" i="30"/>
  <c r="M33" i="30"/>
  <c r="L33" i="30"/>
  <c r="K33" i="30"/>
  <c r="J33" i="30"/>
  <c r="I33" i="30"/>
  <c r="H33" i="30"/>
  <c r="G33" i="30"/>
  <c r="F33" i="30"/>
  <c r="E33" i="30"/>
  <c r="D33" i="30"/>
  <c r="Q32" i="30"/>
  <c r="Q31" i="30"/>
  <c r="Q30" i="30"/>
  <c r="P30" i="30"/>
  <c r="O30" i="30"/>
  <c r="N30" i="30"/>
  <c r="M30" i="30"/>
  <c r="L30" i="30"/>
  <c r="K30" i="30"/>
  <c r="J30" i="30"/>
  <c r="I30" i="30"/>
  <c r="H30" i="30"/>
  <c r="G30" i="30"/>
  <c r="F30" i="30"/>
  <c r="E30" i="30"/>
  <c r="D30" i="30"/>
  <c r="Q29" i="30"/>
  <c r="Q28" i="30"/>
  <c r="Q27" i="30"/>
  <c r="Q26" i="30"/>
  <c r="Q25" i="30"/>
  <c r="P25" i="30"/>
  <c r="O25" i="30"/>
  <c r="N25" i="30"/>
  <c r="M25" i="30"/>
  <c r="L25" i="30"/>
  <c r="K25" i="30"/>
  <c r="J25" i="30"/>
  <c r="I25" i="30"/>
  <c r="H25" i="30"/>
  <c r="G25" i="30"/>
  <c r="F25" i="30"/>
  <c r="E25" i="30"/>
  <c r="D25" i="30"/>
  <c r="Q24" i="30"/>
  <c r="Q23" i="30"/>
  <c r="P23" i="30"/>
  <c r="O23" i="30"/>
  <c r="N23" i="30"/>
  <c r="M23" i="30"/>
  <c r="L23" i="30"/>
  <c r="K23" i="30"/>
  <c r="J23" i="30"/>
  <c r="I23" i="30"/>
  <c r="H23" i="30"/>
  <c r="G23" i="30"/>
  <c r="F23" i="30"/>
  <c r="E23" i="30"/>
  <c r="D23" i="30"/>
  <c r="Q22" i="30"/>
  <c r="P22" i="30"/>
  <c r="O22" i="30"/>
  <c r="N22" i="30"/>
  <c r="M22" i="30"/>
  <c r="L22" i="30"/>
  <c r="K22" i="30"/>
  <c r="J22" i="30"/>
  <c r="I22" i="30"/>
  <c r="H22" i="30"/>
  <c r="G22" i="30"/>
  <c r="F22" i="30"/>
  <c r="E22" i="30"/>
  <c r="D22" i="30"/>
  <c r="Q21" i="30"/>
  <c r="Q20" i="30"/>
  <c r="Q19" i="30"/>
  <c r="Q18" i="30"/>
  <c r="Q17" i="30"/>
  <c r="Q16" i="30"/>
  <c r="P16" i="30"/>
  <c r="O16" i="30"/>
  <c r="N16" i="30"/>
  <c r="M16" i="30"/>
  <c r="L16" i="30"/>
  <c r="K16" i="30"/>
  <c r="J16" i="30"/>
  <c r="I16" i="30"/>
  <c r="H16" i="30"/>
  <c r="G16" i="30"/>
  <c r="F16" i="30"/>
  <c r="E16" i="30"/>
  <c r="D16" i="30"/>
  <c r="Q15" i="30"/>
  <c r="Q14" i="30"/>
  <c r="Q13" i="30"/>
  <c r="Q12" i="30"/>
  <c r="Q11" i="30"/>
  <c r="P11" i="30"/>
  <c r="O11" i="30"/>
  <c r="N11" i="30"/>
  <c r="M11" i="30"/>
  <c r="L11" i="30"/>
  <c r="K11" i="30"/>
  <c r="J11" i="30"/>
  <c r="I11" i="30"/>
  <c r="H11" i="30"/>
  <c r="G11" i="30"/>
  <c r="F11" i="30"/>
  <c r="E11" i="30"/>
  <c r="D11" i="30"/>
  <c r="Q10" i="30"/>
  <c r="P10" i="30"/>
  <c r="O10" i="30"/>
  <c r="N10" i="30"/>
  <c r="M10" i="30"/>
  <c r="L10" i="30"/>
  <c r="K10" i="30"/>
  <c r="J10" i="30"/>
  <c r="I10" i="30"/>
  <c r="H10" i="30"/>
  <c r="G10" i="30"/>
  <c r="F10" i="30"/>
  <c r="E10" i="30"/>
  <c r="D10" i="30"/>
  <c r="Q52" i="27"/>
  <c r="P52" i="27"/>
  <c r="O52" i="27"/>
  <c r="N52" i="27"/>
  <c r="M52" i="27"/>
  <c r="L52" i="27"/>
  <c r="K52" i="27"/>
  <c r="J52" i="27"/>
  <c r="I52" i="27"/>
  <c r="H52" i="27"/>
  <c r="G52" i="27"/>
  <c r="F52" i="27"/>
  <c r="E52" i="27"/>
  <c r="D52" i="27"/>
  <c r="C52" i="27"/>
  <c r="Q51" i="27"/>
  <c r="Q50" i="27"/>
  <c r="Q49" i="27"/>
  <c r="Q48" i="27"/>
  <c r="Q47" i="27"/>
  <c r="Q46" i="27"/>
  <c r="Q45" i="27"/>
  <c r="Q44" i="27"/>
  <c r="Q43" i="27"/>
  <c r="Q42" i="27"/>
  <c r="Q41" i="27"/>
  <c r="P38" i="27"/>
  <c r="P54" i="27" s="1"/>
  <c r="O38" i="27"/>
  <c r="O54" i="27" s="1"/>
  <c r="N38" i="27"/>
  <c r="N54" i="27" s="1"/>
  <c r="M38" i="27"/>
  <c r="M54" i="27" s="1"/>
  <c r="L38" i="27"/>
  <c r="L54" i="27" s="1"/>
  <c r="K38" i="27"/>
  <c r="K54" i="27" s="1"/>
  <c r="J38" i="27"/>
  <c r="J54" i="27" s="1"/>
  <c r="I38" i="27"/>
  <c r="I54" i="27" s="1"/>
  <c r="H38" i="27"/>
  <c r="H54" i="27" s="1"/>
  <c r="G38" i="27"/>
  <c r="G54" i="27" s="1"/>
  <c r="F38" i="27"/>
  <c r="F54" i="27" s="1"/>
  <c r="E38" i="27"/>
  <c r="E54" i="27" s="1"/>
  <c r="D38" i="27"/>
  <c r="C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P48" i="26"/>
  <c r="O48" i="26"/>
  <c r="N48" i="26"/>
  <c r="M48" i="26"/>
  <c r="L48" i="26"/>
  <c r="K48" i="26"/>
  <c r="J48" i="26"/>
  <c r="I48" i="26"/>
  <c r="H48" i="26"/>
  <c r="G48" i="26"/>
  <c r="F48" i="26"/>
  <c r="E48" i="26"/>
  <c r="D48" i="26"/>
  <c r="C48" i="26"/>
  <c r="Q47" i="26"/>
  <c r="Q46" i="26"/>
  <c r="Q45" i="26"/>
  <c r="Q44" i="26"/>
  <c r="Q43" i="26"/>
  <c r="Q48" i="26" s="1"/>
  <c r="P40" i="26"/>
  <c r="P50" i="26" s="1"/>
  <c r="O40" i="26"/>
  <c r="O50" i="26" s="1"/>
  <c r="N40" i="26"/>
  <c r="M40" i="26"/>
  <c r="M50" i="26" s="1"/>
  <c r="L40" i="26"/>
  <c r="L50" i="26" s="1"/>
  <c r="K40" i="26"/>
  <c r="K50" i="26" s="1"/>
  <c r="J40" i="26"/>
  <c r="J50" i="26" s="1"/>
  <c r="I40" i="26"/>
  <c r="I50" i="26" s="1"/>
  <c r="H40" i="26"/>
  <c r="H50" i="26" s="1"/>
  <c r="G40" i="26"/>
  <c r="F40" i="26"/>
  <c r="F50" i="26" s="1"/>
  <c r="E40" i="26"/>
  <c r="E50" i="26" s="1"/>
  <c r="D40" i="26"/>
  <c r="C40" i="26"/>
  <c r="C50" i="26" s="1"/>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Q10" i="26"/>
  <c r="I50" i="25"/>
  <c r="P48" i="25"/>
  <c r="O48" i="25"/>
  <c r="N48" i="25"/>
  <c r="M48" i="25"/>
  <c r="L48" i="25"/>
  <c r="K48" i="25"/>
  <c r="J48" i="25"/>
  <c r="I48" i="25"/>
  <c r="H48" i="25"/>
  <c r="G48" i="25"/>
  <c r="F48" i="25"/>
  <c r="E48" i="25"/>
  <c r="D48" i="25"/>
  <c r="C48" i="25"/>
  <c r="Q47" i="25"/>
  <c r="Q46" i="25"/>
  <c r="Q45" i="25"/>
  <c r="Q44" i="25"/>
  <c r="Q43" i="25"/>
  <c r="Q48" i="25" s="1"/>
  <c r="P40" i="25"/>
  <c r="O40" i="25"/>
  <c r="O50" i="25" s="1"/>
  <c r="N40" i="25"/>
  <c r="M40" i="25"/>
  <c r="L40" i="25"/>
  <c r="L50" i="25" s="1"/>
  <c r="K40" i="25"/>
  <c r="K50" i="25" s="1"/>
  <c r="J40" i="25"/>
  <c r="J50" i="25" s="1"/>
  <c r="I40" i="25"/>
  <c r="H40" i="25"/>
  <c r="H50" i="25" s="1"/>
  <c r="G40" i="25"/>
  <c r="G50" i="25" s="1"/>
  <c r="F40" i="25"/>
  <c r="F50" i="25" s="1"/>
  <c r="E40" i="25"/>
  <c r="E50" i="25" s="1"/>
  <c r="D40" i="25"/>
  <c r="D50" i="25" s="1"/>
  <c r="C40" i="25"/>
  <c r="C50" i="25" s="1"/>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P49" i="15"/>
  <c r="O49" i="15"/>
  <c r="N49" i="15"/>
  <c r="M49" i="15"/>
  <c r="L49" i="15"/>
  <c r="K49" i="15"/>
  <c r="J49" i="15"/>
  <c r="I49" i="15"/>
  <c r="H49" i="15"/>
  <c r="G49" i="15"/>
  <c r="F49" i="15"/>
  <c r="E49" i="15"/>
  <c r="D49" i="15"/>
  <c r="C49" i="15"/>
  <c r="Q48" i="15"/>
  <c r="Q47" i="15"/>
  <c r="Q46" i="15"/>
  <c r="Q45" i="15"/>
  <c r="Q44" i="15"/>
  <c r="Q43" i="15"/>
  <c r="Q42" i="15"/>
  <c r="Q49" i="15" s="1"/>
  <c r="P39" i="15"/>
  <c r="P51" i="15" s="1"/>
  <c r="O39" i="15"/>
  <c r="O51" i="15" s="1"/>
  <c r="N39" i="15"/>
  <c r="M39" i="15"/>
  <c r="M51" i="15" s="1"/>
  <c r="L39" i="15"/>
  <c r="K39" i="15"/>
  <c r="K51" i="15" s="1"/>
  <c r="J39" i="15"/>
  <c r="J51" i="15" s="1"/>
  <c r="I39" i="15"/>
  <c r="I51" i="15" s="1"/>
  <c r="H39" i="15"/>
  <c r="H51" i="15" s="1"/>
  <c r="G39" i="15"/>
  <c r="G51" i="15" s="1"/>
  <c r="F39" i="15"/>
  <c r="F51" i="15" s="1"/>
  <c r="E39" i="15"/>
  <c r="E51" i="15" s="1"/>
  <c r="D39" i="15"/>
  <c r="C39" i="15"/>
  <c r="C51" i="15" s="1"/>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42" i="14"/>
  <c r="P42" i="14"/>
  <c r="O42" i="14"/>
  <c r="N42" i="14"/>
  <c r="M42" i="14"/>
  <c r="L42" i="14"/>
  <c r="K42" i="14"/>
  <c r="J42" i="14"/>
  <c r="I42" i="14"/>
  <c r="H42" i="14"/>
  <c r="G42" i="14"/>
  <c r="F42" i="14"/>
  <c r="E42" i="14"/>
  <c r="D42" i="14"/>
  <c r="C42" i="14"/>
  <c r="Q41" i="14"/>
  <c r="Q40" i="14"/>
  <c r="Q39" i="14"/>
  <c r="Q38" i="14"/>
  <c r="Q37" i="14"/>
  <c r="P34" i="14"/>
  <c r="P44" i="14" s="1"/>
  <c r="O34" i="14"/>
  <c r="O44" i="14" s="1"/>
  <c r="N34" i="14"/>
  <c r="N44" i="14" s="1"/>
  <c r="M34" i="14"/>
  <c r="M44" i="14" s="1"/>
  <c r="L34" i="14"/>
  <c r="L44" i="14" s="1"/>
  <c r="K34" i="14"/>
  <c r="K44" i="14" s="1"/>
  <c r="J34" i="14"/>
  <c r="J44" i="14" s="1"/>
  <c r="I34" i="14"/>
  <c r="I44" i="14" s="1"/>
  <c r="H34" i="14"/>
  <c r="H44" i="14" s="1"/>
  <c r="G34" i="14"/>
  <c r="G44" i="14" s="1"/>
  <c r="F34" i="14"/>
  <c r="F44" i="14" s="1"/>
  <c r="E34" i="14"/>
  <c r="D34" i="14"/>
  <c r="C34" i="14"/>
  <c r="Q33" i="14"/>
  <c r="Q32" i="14"/>
  <c r="Q31" i="14"/>
  <c r="Q30" i="14"/>
  <c r="Q29" i="14"/>
  <c r="Q28" i="14"/>
  <c r="Q27" i="14"/>
  <c r="Q26" i="14"/>
  <c r="Q25" i="14"/>
  <c r="Q24" i="14"/>
  <c r="Q23" i="14"/>
  <c r="Q22" i="14"/>
  <c r="Q21" i="14"/>
  <c r="Q20" i="14"/>
  <c r="Q19" i="14"/>
  <c r="Q18" i="14"/>
  <c r="Q17" i="14"/>
  <c r="Q16" i="14"/>
  <c r="Q15" i="14"/>
  <c r="Q14" i="14"/>
  <c r="Q13" i="14"/>
  <c r="Q12" i="14"/>
  <c r="Q11" i="14"/>
  <c r="Q10" i="14"/>
  <c r="L45" i="13"/>
  <c r="Q43" i="13"/>
  <c r="P43" i="13"/>
  <c r="O43" i="13"/>
  <c r="N43" i="13"/>
  <c r="M43" i="13"/>
  <c r="L43" i="13"/>
  <c r="K43" i="13"/>
  <c r="J43" i="13"/>
  <c r="I43" i="13"/>
  <c r="H43" i="13"/>
  <c r="G43" i="13"/>
  <c r="F43" i="13"/>
  <c r="E43" i="13"/>
  <c r="D43" i="13"/>
  <c r="C43" i="13"/>
  <c r="Q42" i="13"/>
  <c r="Q41" i="13"/>
  <c r="Q40" i="13"/>
  <c r="Q39" i="13"/>
  <c r="Q38" i="13"/>
  <c r="Q37" i="13"/>
  <c r="P34" i="13"/>
  <c r="P45" i="13" s="1"/>
  <c r="O34" i="13"/>
  <c r="O45" i="13" s="1"/>
  <c r="N34" i="13"/>
  <c r="N45" i="13" s="1"/>
  <c r="M34" i="13"/>
  <c r="M45" i="13" s="1"/>
  <c r="L34" i="13"/>
  <c r="K34" i="13"/>
  <c r="K45" i="13" s="1"/>
  <c r="J34" i="13"/>
  <c r="J45" i="13" s="1"/>
  <c r="I34" i="13"/>
  <c r="I45" i="13" s="1"/>
  <c r="H34" i="13"/>
  <c r="H45" i="13" s="1"/>
  <c r="G34" i="13"/>
  <c r="G45" i="13" s="1"/>
  <c r="F34" i="13"/>
  <c r="F45" i="13" s="1"/>
  <c r="E34" i="13"/>
  <c r="E45" i="13" s="1"/>
  <c r="D34" i="13"/>
  <c r="D45" i="13" s="1"/>
  <c r="C34" i="13"/>
  <c r="C45" i="13" s="1"/>
  <c r="Q33" i="13"/>
  <c r="Q32" i="13"/>
  <c r="Q31" i="13"/>
  <c r="Q30" i="13"/>
  <c r="Q29" i="13"/>
  <c r="Q28" i="13"/>
  <c r="Q27" i="13"/>
  <c r="Q26" i="13"/>
  <c r="Q25" i="13"/>
  <c r="Q24" i="13"/>
  <c r="Q23" i="13"/>
  <c r="Q22" i="13"/>
  <c r="Q21" i="13"/>
  <c r="Q20" i="13"/>
  <c r="Q19" i="13"/>
  <c r="Q18" i="13"/>
  <c r="Q17" i="13"/>
  <c r="Q16" i="13"/>
  <c r="Q15" i="13"/>
  <c r="Q14" i="13"/>
  <c r="Q13" i="13"/>
  <c r="Q12" i="13"/>
  <c r="Q11" i="13"/>
  <c r="Q10" i="13"/>
  <c r="Q9" i="13"/>
  <c r="Q34" i="13" l="1"/>
  <c r="Q45" i="13" s="1"/>
  <c r="D44" i="14"/>
  <c r="C44" i="14"/>
  <c r="Q34" i="14"/>
  <c r="Q44" i="14" s="1"/>
  <c r="E44" i="14"/>
  <c r="N51" i="15"/>
  <c r="L51" i="15"/>
  <c r="D51" i="15"/>
  <c r="Q39" i="15"/>
  <c r="Q51" i="15" s="1"/>
  <c r="P50" i="25"/>
  <c r="N50" i="25"/>
  <c r="M50" i="25"/>
  <c r="Q40" i="25"/>
  <c r="Q50" i="25" s="1"/>
  <c r="N50" i="26"/>
  <c r="G50" i="26"/>
  <c r="D50" i="26"/>
  <c r="Q40" i="26"/>
  <c r="D54" i="27"/>
  <c r="C54" i="27"/>
  <c r="Q38" i="27"/>
  <c r="Q54" i="27" s="1"/>
  <c r="Q50" i="26" l="1"/>
</calcChain>
</file>

<file path=xl/sharedStrings.xml><?xml version="1.0" encoding="utf-8"?>
<sst xmlns="http://schemas.openxmlformats.org/spreadsheetml/2006/main" count="1032" uniqueCount="174">
  <si>
    <t>MINISTERIO DE HACIENDA</t>
  </si>
  <si>
    <t>DIRECCIÓN GENERAL DE PRESUPUESTO</t>
  </si>
  <si>
    <t>EJECUCIÓN PRESUPUESTARIA DE INSTITUCIONES DE LA SEGURIDAD SOCIAL</t>
  </si>
  <si>
    <t>CLASIFICACIÓN ECONÓMICA</t>
  </si>
  <si>
    <t>ENERO - DICIEMBRE 2014</t>
  </si>
  <si>
    <t>En Millones RD$</t>
  </si>
  <si>
    <t>DETALLE</t>
  </si>
  <si>
    <t xml:space="preserve">PRESUPUESTO INICIAL </t>
  </si>
  <si>
    <t xml:space="preserve">PRESUPUESTO REFORMULADO </t>
  </si>
  <si>
    <t xml:space="preserve">EJECUCIÓN </t>
  </si>
  <si>
    <t>TOTAL</t>
  </si>
  <si>
    <t>ENERO</t>
  </si>
  <si>
    <t>FEBRERO</t>
  </si>
  <si>
    <t>MARZO</t>
  </si>
  <si>
    <t>ABRIL</t>
  </si>
  <si>
    <t>MAYO</t>
  </si>
  <si>
    <t>JUNIO</t>
  </si>
  <si>
    <t>JULIO</t>
  </si>
  <si>
    <t>AGOSTO</t>
  </si>
  <si>
    <t>SEPTIEMBRE</t>
  </si>
  <si>
    <t>OCTUBRE</t>
  </si>
  <si>
    <t>NOVIEMBRE</t>
  </si>
  <si>
    <t>DICIEMBRE</t>
  </si>
  <si>
    <t>2.1 - Gastos corrientes</t>
  </si>
  <si>
    <t>2.1.2 - Gastos de consumo</t>
  </si>
  <si>
    <t>2.1.2.1 - Remuneraciones</t>
  </si>
  <si>
    <t>2.1.2.2 - Bienes y servicios</t>
  </si>
  <si>
    <t>2.1.2.4 - Impuestos sobre los productos, la producción y las importaciones de las empresas</t>
  </si>
  <si>
    <t>2.1.3 - Prestaciones de la seguridad social (sistema propio de la empresa)</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</si>
  <si>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</si>
  <si>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</si>
  <si>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</si>
  <si>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</si>
  <si>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</si>
  <si>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</si>
  <si>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</si>
  <si>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2.2.2 - Activos fijos (formación bruta de capital fijo)</t>
  </si>
  <si>
    <t>2.2.2.1 - Viviendas, edificios y estructuras</t>
  </si>
  <si>
    <t>2.2.2.2 - Maquinaria y equipo</t>
  </si>
  <si>
    <t>2.2.2.3 - Equipo de defensa y seguridad</t>
  </si>
  <si>
    <t>2.2.2.5 - Activos fijos intangibles</t>
  </si>
  <si>
    <t>2.2.4 - Objetos de valor</t>
  </si>
  <si>
    <t>2.2.4.1 - Piedras y metales preciosos</t>
  </si>
  <si>
    <t>2.2.4.3 - Otros objetos de valor</t>
  </si>
  <si>
    <t>2.2.5 - Activos no producidos</t>
  </si>
  <si>
    <t>2.2.5.2 - Activos intangibles no producidos</t>
  </si>
  <si>
    <t>2.2.6 - Transferencias de capital otorgadas</t>
  </si>
  <si>
    <t>2.2.6.1 - Transferencias de capital al sector privado</t>
  </si>
  <si>
    <t>TOTAL GASTO</t>
  </si>
  <si>
    <t>APLICACIONES FINANCIERAS</t>
  </si>
  <si>
    <t>3.2 - Aplicaciones financieras</t>
  </si>
  <si>
    <t>3.2.1 - Incremento de activos financieros</t>
  </si>
  <si>
    <t>3.2.1.1 - Incremento de activos financieros corrientes</t>
  </si>
  <si>
    <t>3.2.1.2 - Incremento de activos financieros no corrientes</t>
  </si>
  <si>
    <t>3.2.2 - Disminución de pasivos</t>
  </si>
  <si>
    <t>3.2.2.1 - Disminución de pasivos corrientes</t>
  </si>
  <si>
    <t>TOTAL APLICACIONES FINANCIERAS</t>
  </si>
  <si>
    <t>TOTAL GASTO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</si>
  <si>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</si>
  <si>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</si>
  <si>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</si>
  <si>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</si>
  <si>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EJECUCIÓN</t>
  </si>
  <si>
    <t>2.2.1 - Construcciones en proceso</t>
  </si>
  <si>
    <t>2.2.1.1 - Construcciones por contrato</t>
  </si>
  <si>
    <t>2.2.7 - Inversiones financieras realizadas con fines de política</t>
  </si>
  <si>
    <t>2.2.7.1 - Adquisición de acciones y participaciones de capital con fines de política</t>
  </si>
  <si>
    <t>3.2.2.1.1 - Disminución de cuentas por pagar de corto plazo</t>
  </si>
  <si>
    <t>3.2.2.1.1.1 - Disminución de cuentas por pagar de internas corto plazo</t>
  </si>
  <si>
    <t>TOTAL APLICACIONES</t>
  </si>
  <si>
    <t>TOTAL GASTOS + APLICACIONES</t>
  </si>
  <si>
    <t>Fuente: Sistema de Información de la Gestión Financiera (SIGEF)
Fecha de Imputación: 31 de Diciembre del 2015</t>
  </si>
  <si>
    <t xml:space="preserve"> ENERO - DICIEMBRE 2016</t>
  </si>
  <si>
    <t>En millones RD$</t>
  </si>
  <si>
    <t>2.2.4.2 - Antigüedades y otros objetos de arte</t>
  </si>
  <si>
    <t>2.2.6.2 - Transferencias de capital al sector público</t>
  </si>
  <si>
    <t>3.2.2.1.3 - Disminución de préstamos de corto plazo</t>
  </si>
  <si>
    <t>3.2.2.1.3.1 - Disminución de préstamos internos de corto plazo</t>
  </si>
  <si>
    <t>Fecha de Registro: 8 de febrero del 2017.</t>
  </si>
  <si>
    <t>Fuente: Sistema de Información de la Gestión Financiera (SIGEF).</t>
  </si>
  <si>
    <t xml:space="preserve"> ENERO - DICIEMBRE 2017</t>
  </si>
  <si>
    <t>2.2.6.3 - Transferencia de capital al sector externo</t>
  </si>
  <si>
    <t>2.2.7.4 - Concesión de préstamos realizados con fines de política</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</si>
  <si>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</si>
  <si>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</si>
  <si>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</si>
  <si>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 xml:space="preserve"> ENERO - DICIEMBRE 2018</t>
  </si>
  <si>
    <t>TOTAL GASTOS</t>
  </si>
  <si>
    <t>Fecha de Registro: 7 de febrero del 2025.</t>
  </si>
  <si>
    <t xml:space="preserve"> ENERO - DICIEMBRE 2019</t>
  </si>
  <si>
    <t>2.2.5.1 - Activos tangibles no producidos de origen natural</t>
  </si>
  <si>
    <t>3.2.1.1.1 - Incremento de disponibilidades</t>
  </si>
  <si>
    <t>3.2.1.1.1.1 - Incremento de disponibilidades internas</t>
  </si>
  <si>
    <t>3.2.1.1.2 - Incremento de inversiones financieras de corto plazo</t>
  </si>
  <si>
    <t>3.2.1.1.2.1 - Incremento de inversiones financieras internas de corto plazo</t>
  </si>
  <si>
    <t>Fecha de Registro: 10 de febrero del 2020.</t>
  </si>
  <si>
    <t xml:space="preserve"> ENERO-DICIEMBRE 2020</t>
  </si>
  <si>
    <t>PRESUPUESTO INICIAL*</t>
  </si>
  <si>
    <t>PRESUPUESTO VIGENTE**</t>
  </si>
  <si>
    <t>2.2.1.2 - Construcciones por administración</t>
  </si>
  <si>
    <t>2.2.7.3 - Adquisición de obligaciones negociables con fines de política</t>
  </si>
  <si>
    <t>3.2.3 - Disminución de fondos de terceros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</si>
  <si>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</si>
  <si>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</si>
  <si>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</si>
  <si>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</si>
  <si>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 xml:space="preserve"> ENERO-DICIEMBRE 2021*</t>
  </si>
  <si>
    <t>Presupuesto Inicial</t>
  </si>
  <si>
    <t>Presupuesto</t>
  </si>
  <si>
    <t>Ley No. 237-20</t>
  </si>
  <si>
    <t>Vigente</t>
  </si>
  <si>
    <t>2.1.2.1.1 - Sueldos y salarios</t>
  </si>
  <si>
    <t>2.1.2.1.2 - Contribuciones sociales</t>
  </si>
  <si>
    <t>2.1.2.2.1 - Contratación de Bienes y Servicios</t>
  </si>
  <si>
    <t>2.1.3 - Prestaciones de la seguridad social</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</si>
  <si>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</si>
  <si>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</si>
  <si>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</si>
  <si>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</si>
  <si>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</si>
  <si>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</si>
  <si>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2.1.6.2.1.3 - Transferencias a fondos de la seguridad social</t>
  </si>
  <si>
    <t>2.1.6.3.2 - Transferencias a organismos internacionales</t>
  </si>
  <si>
    <t>2.2.1.2.2 - Materiales, suministro y servicios no personales aplicados a construcciones por administración</t>
  </si>
  <si>
    <t>2.2.2.1.1 - Edificaciones residenciales</t>
  </si>
  <si>
    <t>2.2.2.1.2 - Edificaciones no residenciales</t>
  </si>
  <si>
    <t>2.2.2.1.3 - Otras estructuras</t>
  </si>
  <si>
    <t>2.2.2.2.1 - Equipo de transporte</t>
  </si>
  <si>
    <t>2.2.2.2.3 - Otra maquinaria y equipo</t>
  </si>
  <si>
    <t>2.2.2.2.4 - Mobiliario y equipo</t>
  </si>
  <si>
    <t>2.2.2.5.3 - Programas de informática y bases de datos</t>
  </si>
  <si>
    <t>2.2.2.5.3.1 - Programas de informática</t>
  </si>
  <si>
    <t>2.2.2.5.3.2 - Base de datos</t>
  </si>
  <si>
    <t>2.2.5.1.1 - Tierras y terrenos</t>
  </si>
  <si>
    <t>2.2.5.2.2 - Arrendamientos operativos comerciales</t>
  </si>
  <si>
    <t>2.2.6.3.2 - Transferencias de capital a organismos internacionales</t>
  </si>
  <si>
    <t>Notas:</t>
  </si>
  <si>
    <t>Fecha de registro: 08 de febrero de 2022</t>
  </si>
  <si>
    <t>Diciembre 2022*</t>
  </si>
  <si>
    <t>Presupuesto Vigente</t>
  </si>
  <si>
    <t>Ley No. 345-21</t>
  </si>
  <si>
    <t>2.1  -  Gastos corrientes</t>
  </si>
  <si>
    <t>2.1.5 - Subvenciones otorgadas a empresas</t>
  </si>
  <si>
    <t>2.1.5.2 - Subvenciones a empresas públicas</t>
  </si>
  <si>
    <t>2.2.2.1.1-Edificaciones residenciales</t>
  </si>
  <si>
    <t>2.2.2.1.2-Edificaciones no residenciales</t>
  </si>
  <si>
    <t>Fecha de registro: 20 de febrero del 2023.</t>
  </si>
  <si>
    <t>Diciembre 2023*</t>
  </si>
  <si>
    <t>PRESUPUESTO VIGENTE</t>
  </si>
  <si>
    <t>Ley No. 366-22</t>
  </si>
  <si>
    <t>2.1.6.4-Transferencias a otras instituciones públicas</t>
  </si>
  <si>
    <t>2.2.2.1.3-Otras estructuras</t>
  </si>
  <si>
    <t>2.2.4-Objetos de valor</t>
  </si>
  <si>
    <t>2.2.4.3-Otros objetos de valor</t>
  </si>
  <si>
    <t>2.2.5-Activos no producidos</t>
  </si>
  <si>
    <t>2.2.5.2-Activos intangibles no producidos</t>
  </si>
  <si>
    <t>2.2.6-Transferencias de capital otorgadas</t>
  </si>
  <si>
    <t>2.2.6.3-Transferencia de capital al sector externo</t>
  </si>
  <si>
    <t>Fecha de registro: 06/02/2024.</t>
  </si>
  <si>
    <t>Diciembre 2024</t>
  </si>
  <si>
    <t>PRESUPUESTO</t>
  </si>
  <si>
    <t>Ley No. 80-23</t>
  </si>
  <si>
    <t>VIGENTE</t>
  </si>
  <si>
    <t>2.1.5.2.2 - Subvenciones a instituciones empresariales públicas financieras</t>
  </si>
  <si>
    <t>Fecha de registro: 07/02/2025.</t>
  </si>
  <si>
    <t>Diciembre 2025</t>
  </si>
  <si>
    <t>Ley No. 80-24</t>
  </si>
  <si>
    <t>2.1.9.1 - Otros gastos corrientes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</si>
  <si>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</si>
  <si>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</si>
  <si>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</si>
  <si>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</si>
  <si>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Abril 2026*</t>
  </si>
  <si>
    <t>Fecha de registro: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</si>
</sst>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_(* #,##0_);_(* \(#,##0\);_(* &quot;-&quot;??_);_(@_)"/>
    <numFmt numFmtId="170" formatCode="_(#,##0.0,,_);_(* \(#,##0.000000\);_(* &quot;-&quot;??_);_(@_)"/>
    <numFmt numFmtId="171" formatCode="_-* #,##0_-;\-* #,##0_-;_-* &quot;-&quot;??_-;_-@_-"/>
    <numFmt numFmtId="172" formatCode="#,##0.0_);\(#,##0.0\)"/>
    <numFmt numFmtId="173" formatCode="#,##0.0,,"/>
    <numFmt numFmtId="174" formatCode="#,##0.0"/>
    <numFmt numFmtId="175" formatCode="#,##0.000000000000000_);\(#,##0.00000000000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0"/>
      <color theme="1"/>
      <name val="Calibri"/>
      <family val="2"/>
      <scheme val="minor"/>
    </font>
    <font>
      <sz val="11"/>
      <name val="Calibri"/>
      <family val="2"/>
      <scheme val="minor"/>
    </font>
    <font>
      <b/>
      <sz val="8"/>
      <color rgb="FF000000"/>
      <name val="Calibri"/>
      <family val="2"/>
      <scheme val="minor"/>
    </font>
    <font>
      <sz val="8"/>
      <name val="Calibri"/>
      <family val="2"/>
      <scheme val="minor"/>
    </font>
    <font>
      <sz val="10"/>
      <color theme="1"/>
      <name val="Calibri"/>
      <family val="2"/>
      <scheme val="minor"/>
    </font>
    <font>
      <b/>
      <sz val="11"/>
      <color rgb="FF000000"/>
      <name val="Calibri"/>
      <family val="2"/>
    </font>
    <font>
      <sz val="11"/>
      <color rgb="FF000000"/>
      <name val="Calibri"/>
      <family val="2"/>
    </font>
    <font>
      <b/>
      <sz val="9"/>
      <color rgb="FF000000"/>
      <name val="Calibri"/>
      <family val="2"/>
    </font>
    <font>
      <sz val="11"/>
      <color indexed="8"/>
      <name val="Calibri"/>
      <family val="2"/>
      <scheme val="minor"/>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top/>
      <bottom style="thin">
        <color theme="0"/>
      </bottom>
      <diagonal/>
    </border>
    <border>
      <left/>
      <right/>
      <top/>
      <bottom style="thin">
        <color rgb="FF8EA9DB"/>
      </bottom>
      <diagonal/>
    </border>
    <border>
      <left style="thin">
        <color theme="0"/>
      </left>
      <right/>
      <top style="thin">
        <color theme="0"/>
      </top>
      <bottom/>
      <diagonal/>
    </border>
  </borders>
  <cellStyleXfs count="9">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cellStyleXfs>
  <cellXfs count="305">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5" fontId="2" fillId="4" borderId="2" xfId="3" applyNumberFormat="1" applyFont="1" applyFill="1" applyBorder="1" applyAlignment="1">
      <alignment horizontal="center" vertical="center"/>
    </xf>
    <xf numFmtId="0" fontId="2" fillId="2" borderId="2" xfId="0" applyFont="1" applyFill="1" applyBorder="1" applyAlignment="1">
      <alignment vertical="center"/>
    </xf>
    <xf numFmtId="43" fontId="2" fillId="4" borderId="2" xfId="3" applyFont="1" applyFill="1" applyBorder="1" applyAlignment="1">
      <alignment horizontal="center" vertical="center"/>
    </xf>
    <xf numFmtId="43" fontId="11" fillId="6" borderId="5" xfId="3" applyFont="1" applyFill="1" applyBorder="1" applyAlignment="1">
      <alignment horizontal="center" vertical="center" wrapText="1" readingOrder="1"/>
    </xf>
    <xf numFmtId="43" fontId="11" fillId="6" borderId="4" xfId="3" applyFont="1" applyFill="1" applyBorder="1" applyAlignment="1">
      <alignment horizontal="center" vertical="center" wrapText="1" readingOrder="1"/>
    </xf>
    <xf numFmtId="43" fontId="11" fillId="6" borderId="8" xfId="3" applyFont="1" applyFill="1" applyBorder="1" applyAlignment="1">
      <alignment horizontal="center" vertical="center" wrapText="1" readingOrder="1"/>
    </xf>
    <xf numFmtId="43" fontId="3" fillId="5" borderId="0" xfId="0" applyNumberFormat="1" applyFont="1" applyFill="1"/>
    <xf numFmtId="0" fontId="3" fillId="0" borderId="6" xfId="0" applyFont="1" applyBorder="1" applyAlignment="1">
      <alignment horizontal="left"/>
    </xf>
    <xf numFmtId="0" fontId="5" fillId="0" borderId="0" xfId="0" applyFont="1" applyAlignment="1">
      <alignment vertical="top" wrapText="1" readingOrder="1"/>
    </xf>
    <xf numFmtId="0" fontId="0" fillId="0" borderId="0" xfId="0" applyAlignment="1">
      <alignment horizontal="left" indent="2"/>
    </xf>
    <xf numFmtId="0" fontId="3" fillId="0" borderId="0" xfId="0" applyFont="1" applyAlignment="1">
      <alignment horizontal="left" indent="1"/>
    </xf>
    <xf numFmtId="165" fontId="14" fillId="0" borderId="0" xfId="0" applyNumberFormat="1" applyFont="1"/>
    <xf numFmtId="43" fontId="0" fillId="0" borderId="0" xfId="0" applyNumberFormat="1"/>
    <xf numFmtId="167" fontId="0" fillId="0" borderId="0" xfId="5" applyFont="1" applyBorder="1"/>
    <xf numFmtId="0" fontId="0" fillId="0" borderId="2" xfId="0" applyBorder="1" applyAlignment="1">
      <alignment horizontal="left" indent="2"/>
    </xf>
    <xf numFmtId="165" fontId="0" fillId="0" borderId="0" xfId="5" applyNumberFormat="1" applyFont="1" applyBorder="1" applyAlignment="1">
      <alignment horizontal="right"/>
    </xf>
    <xf numFmtId="165" fontId="0" fillId="0" borderId="10" xfId="5" applyNumberFormat="1" applyFont="1" applyBorder="1" applyAlignment="1">
      <alignment horizontal="right"/>
    </xf>
    <xf numFmtId="165" fontId="3" fillId="0" borderId="0" xfId="5" applyNumberFormat="1" applyFont="1" applyBorder="1" applyAlignment="1">
      <alignment horizontal="right"/>
    </xf>
    <xf numFmtId="165" fontId="3" fillId="0" borderId="10" xfId="5" applyNumberFormat="1" applyFont="1" applyBorder="1" applyAlignment="1">
      <alignment horizontal="right"/>
    </xf>
    <xf numFmtId="165" fontId="14" fillId="0" borderId="0" xfId="0" applyNumberFormat="1" applyFont="1" applyAlignment="1">
      <alignment horizontal="right"/>
    </xf>
    <xf numFmtId="0" fontId="14"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165" fontId="3" fillId="0" borderId="6" xfId="5" applyNumberFormat="1" applyFont="1" applyBorder="1" applyAlignment="1">
      <alignment horizontal="right"/>
    </xf>
    <xf numFmtId="0" fontId="3" fillId="0" borderId="11"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3" applyFont="1" applyAlignment="1">
      <alignment vertical="top" wrapText="1"/>
    </xf>
    <xf numFmtId="169" fontId="9" fillId="0" borderId="0" xfId="0" applyNumberFormat="1" applyFont="1" applyAlignment="1">
      <alignment vertical="top" wrapText="1"/>
    </xf>
    <xf numFmtId="0" fontId="16" fillId="0" borderId="0" xfId="0" applyFont="1" applyAlignment="1">
      <alignment vertical="top" wrapText="1"/>
    </xf>
    <xf numFmtId="43" fontId="0" fillId="5" borderId="0" xfId="3" applyFont="1" applyFill="1"/>
    <xf numFmtId="43" fontId="2" fillId="9" borderId="2" xfId="3" applyFont="1" applyFill="1" applyBorder="1" applyAlignment="1">
      <alignment horizontal="center" vertical="center"/>
    </xf>
    <xf numFmtId="0" fontId="0" fillId="0" borderId="0" xfId="0" applyAlignment="1">
      <alignment horizontal="left" indent="3"/>
    </xf>
    <xf numFmtId="43" fontId="0" fillId="0" borderId="0" xfId="3" applyFont="1"/>
    <xf numFmtId="0" fontId="0" fillId="0" borderId="0" xfId="0" applyAlignment="1">
      <alignment horizontal="left" indent="4"/>
    </xf>
    <xf numFmtId="0" fontId="3" fillId="0" borderId="0" xfId="0" applyFont="1" applyAlignment="1">
      <alignment horizontal="left" indent="3"/>
    </xf>
    <xf numFmtId="43" fontId="11" fillId="8" borderId="8" xfId="3" applyFont="1" applyFill="1" applyBorder="1" applyAlignment="1">
      <alignment horizontal="center" vertical="center" wrapText="1" readingOrder="1"/>
    </xf>
    <xf numFmtId="43" fontId="11" fillId="8" borderId="5" xfId="3" applyFont="1" applyFill="1" applyBorder="1" applyAlignment="1">
      <alignment horizontal="center" vertical="center" wrapText="1" readingOrder="1"/>
    </xf>
    <xf numFmtId="43" fontId="11" fillId="8" borderId="4" xfId="3" applyFont="1" applyFill="1" applyBorder="1" applyAlignment="1">
      <alignment horizontal="center" vertical="center" wrapText="1" readingOrder="1"/>
    </xf>
    <xf numFmtId="0" fontId="13"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4" fontId="0" fillId="0" borderId="0" xfId="6" applyFont="1"/>
    <xf numFmtId="164" fontId="9" fillId="0" borderId="0" xfId="6" applyFont="1" applyAlignment="1">
      <alignment vertical="top" wrapText="1"/>
    </xf>
    <xf numFmtId="164" fontId="8" fillId="0" borderId="0" xfId="6" applyFont="1" applyBorder="1" applyAlignment="1">
      <alignment vertical="top" wrapText="1"/>
    </xf>
    <xf numFmtId="168" fontId="2" fillId="4" borderId="5" xfId="6" applyNumberFormat="1" applyFont="1" applyFill="1" applyBorder="1" applyAlignment="1">
      <alignment horizontal="right"/>
    </xf>
    <xf numFmtId="168" fontId="2" fillId="4" borderId="8"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3" borderId="4" xfId="6" applyNumberFormat="1" applyFont="1" applyFill="1" applyBorder="1" applyAlignment="1">
      <alignment horizontal="center" vertical="center"/>
    </xf>
    <xf numFmtId="168" fontId="0" fillId="0" borderId="0" xfId="6" applyNumberFormat="1" applyFont="1" applyBorder="1" applyAlignment="1"/>
    <xf numFmtId="168" fontId="0" fillId="0" borderId="0" xfId="6" applyNumberFormat="1" applyFont="1" applyBorder="1" applyAlignment="1">
      <alignment horizontal="right"/>
    </xf>
    <xf numFmtId="168" fontId="0" fillId="0" borderId="0" xfId="6" applyNumberFormat="1" applyFont="1" applyAlignment="1">
      <alignment horizontal="center"/>
    </xf>
    <xf numFmtId="0" fontId="0" fillId="0" borderId="0" xfId="0" applyAlignment="1">
      <alignment horizontal="left" wrapText="1" indent="4"/>
    </xf>
    <xf numFmtId="168" fontId="0" fillId="0" borderId="0" xfId="6" applyNumberFormat="1" applyFont="1" applyAlignment="1"/>
    <xf numFmtId="168" fontId="0" fillId="0" borderId="0" xfId="6" applyNumberFormat="1" applyFont="1" applyAlignment="1">
      <alignment horizontal="right"/>
    </xf>
    <xf numFmtId="168" fontId="3" fillId="0" borderId="0" xfId="6" applyNumberFormat="1" applyFont="1" applyAlignment="1">
      <alignment horizontal="right"/>
    </xf>
    <xf numFmtId="168" fontId="3" fillId="0" borderId="0" xfId="6" applyNumberFormat="1" applyFont="1" applyAlignment="1"/>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168" fontId="3" fillId="0" borderId="6" xfId="6" applyNumberFormat="1" applyFont="1" applyBorder="1" applyAlignment="1">
      <alignment horizontal="right"/>
    </xf>
    <xf numFmtId="168" fontId="3" fillId="0" borderId="6" xfId="6" applyNumberFormat="1" applyFont="1" applyBorder="1" applyAlignment="1"/>
    <xf numFmtId="168" fontId="3" fillId="0" borderId="6" xfId="6" applyNumberFormat="1" applyFont="1" applyBorder="1" applyAlignment="1">
      <alignment horizontal="center"/>
    </xf>
    <xf numFmtId="0" fontId="3" fillId="0" borderId="6" xfId="0" applyFont="1" applyBorder="1" applyAlignment="1">
      <alignment horizontal="left" wrapText="1"/>
    </xf>
    <xf numFmtId="168" fontId="0" fillId="0" borderId="0" xfId="0" applyNumberFormat="1"/>
    <xf numFmtId="168" fontId="0" fillId="0" borderId="0" xfId="6" applyNumberFormat="1" applyFont="1" applyBorder="1" applyAlignment="1">
      <alignment horizontal="center"/>
    </xf>
    <xf numFmtId="168" fontId="0" fillId="0" borderId="0" xfId="6" applyNumberFormat="1" applyFont="1" applyAlignment="1">
      <alignment horizontal="center" vertical="center"/>
    </xf>
    <xf numFmtId="168" fontId="3" fillId="0" borderId="0" xfId="6" applyNumberFormat="1" applyFont="1" applyAlignment="1">
      <alignment horizontal="center" vertical="center"/>
    </xf>
    <xf numFmtId="168" fontId="3" fillId="0" borderId="6" xfId="6" applyNumberFormat="1" applyFont="1" applyBorder="1" applyAlignment="1">
      <alignment horizontal="center" vertical="center"/>
    </xf>
    <xf numFmtId="165" fontId="3" fillId="0" borderId="6" xfId="3" applyNumberFormat="1" applyFont="1" applyBorder="1" applyAlignment="1">
      <alignment horizontal="center" vertical="center"/>
    </xf>
    <xf numFmtId="165" fontId="0" fillId="0" borderId="0" xfId="6" applyNumberFormat="1" applyFont="1" applyAlignment="1">
      <alignment vertical="center"/>
    </xf>
    <xf numFmtId="164" fontId="2" fillId="4" borderId="4" xfId="6" applyFont="1" applyFill="1" applyBorder="1" applyAlignment="1">
      <alignment horizontal="center" vertical="center"/>
    </xf>
    <xf numFmtId="164" fontId="17" fillId="0" borderId="0" xfId="6" applyFont="1" applyBorder="1" applyAlignment="1">
      <alignment horizontal="left" vertical="center"/>
    </xf>
    <xf numFmtId="164" fontId="5" fillId="0" borderId="0" xfId="6" applyFont="1" applyFill="1" applyBorder="1" applyAlignment="1">
      <alignment horizontal="center" vertical="top" wrapText="1" readingOrder="1"/>
    </xf>
    <xf numFmtId="168" fontId="9" fillId="0" borderId="0" xfId="1" applyNumberFormat="1" applyFont="1" applyAlignment="1">
      <alignment vertical="top" wrapText="1"/>
    </xf>
    <xf numFmtId="164" fontId="8" fillId="0" borderId="0" xfId="1" applyFont="1" applyBorder="1" applyAlignment="1">
      <alignmen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indent="5"/>
    </xf>
    <xf numFmtId="168" fontId="3" fillId="0" borderId="0" xfId="6" applyNumberFormat="1" applyFont="1" applyBorder="1" applyAlignment="1">
      <alignment horizontal="center"/>
    </xf>
    <xf numFmtId="168" fontId="3" fillId="0" borderId="0" xfId="6" applyNumberFormat="1" applyFont="1" applyBorder="1" applyAlignment="1">
      <alignment horizontal="right"/>
    </xf>
    <xf numFmtId="168" fontId="1" fillId="0" borderId="0" xfId="6" applyNumberFormat="1" applyFont="1" applyBorder="1" applyAlignment="1">
      <alignment horizontal="center"/>
    </xf>
    <xf numFmtId="164" fontId="3" fillId="0" borderId="0" xfId="6" applyFont="1"/>
    <xf numFmtId="164" fontId="8" fillId="0" borderId="0" xfId="1" applyFont="1" applyAlignment="1">
      <alignment vertical="top"/>
    </xf>
    <xf numFmtId="43" fontId="11" fillId="6" borderId="5" xfId="3" applyFont="1" applyFill="1" applyBorder="1" applyAlignment="1">
      <alignment horizontal="center" vertical="center" readingOrder="1"/>
    </xf>
    <xf numFmtId="168" fontId="1" fillId="0" borderId="0" xfId="6" applyNumberFormat="1" applyFont="1" applyAlignment="1">
      <alignment horizontal="right"/>
    </xf>
    <xf numFmtId="0" fontId="3" fillId="0" borderId="7" xfId="0" applyFont="1" applyBorder="1" applyAlignment="1">
      <alignment vertical="top" wrapText="1"/>
    </xf>
    <xf numFmtId="0" fontId="3" fillId="0" borderId="0" xfId="0" applyFont="1" applyAlignment="1">
      <alignment vertical="top" wrapText="1"/>
    </xf>
    <xf numFmtId="0" fontId="15" fillId="0" borderId="1" xfId="0" applyFont="1" applyBorder="1" applyAlignment="1">
      <alignment vertical="center" readingOrder="1"/>
    </xf>
    <xf numFmtId="0" fontId="15" fillId="0" borderId="0" xfId="0" applyFont="1" applyAlignment="1">
      <alignment vertical="center" readingOrder="1"/>
    </xf>
    <xf numFmtId="170" fontId="0" fillId="0" borderId="0" xfId="1" applyNumberFormat="1" applyFont="1" applyAlignment="1">
      <alignment horizontal="right" vertical="center"/>
    </xf>
    <xf numFmtId="170" fontId="3" fillId="0" borderId="6" xfId="6" applyNumberFormat="1" applyFont="1" applyBorder="1" applyAlignment="1">
      <alignment horizontal="right" vertical="center"/>
    </xf>
    <xf numFmtId="170" fontId="3" fillId="0" borderId="0" xfId="6" applyNumberFormat="1" applyFont="1" applyAlignment="1">
      <alignment horizontal="right"/>
    </xf>
    <xf numFmtId="170" fontId="0" fillId="0" borderId="0" xfId="6" applyNumberFormat="1" applyFont="1" applyAlignment="1">
      <alignment horizontal="right"/>
    </xf>
    <xf numFmtId="170" fontId="0" fillId="0" borderId="0" xfId="6" applyNumberFormat="1" applyFont="1" applyAlignment="1">
      <alignment horizontal="center" vertical="center"/>
    </xf>
    <xf numFmtId="170" fontId="3" fillId="0" borderId="6" xfId="6" applyNumberFormat="1" applyFont="1" applyBorder="1" applyAlignment="1">
      <alignment horizontal="right"/>
    </xf>
    <xf numFmtId="170" fontId="0" fillId="0" borderId="0" xfId="6" applyNumberFormat="1" applyFont="1" applyAlignment="1">
      <alignment horizontal="right" vertical="center"/>
    </xf>
    <xf numFmtId="168" fontId="1" fillId="0" borderId="0" xfId="6" applyNumberFormat="1" applyFont="1" applyBorder="1" applyAlignment="1">
      <alignment horizontal="right"/>
    </xf>
    <xf numFmtId="164" fontId="1" fillId="0" borderId="0" xfId="6" applyFont="1"/>
    <xf numFmtId="165" fontId="2" fillId="4" borderId="4" xfId="3" applyNumberFormat="1" applyFont="1" applyFill="1" applyBorder="1" applyAlignment="1">
      <alignment horizontal="center" vertical="center"/>
    </xf>
    <xf numFmtId="168" fontId="2" fillId="4" borderId="4" xfId="1" applyNumberFormat="1" applyFont="1" applyFill="1" applyBorder="1" applyAlignment="1">
      <alignment horizontal="center" vertical="center"/>
    </xf>
    <xf numFmtId="170" fontId="2" fillId="4" borderId="4" xfId="3" applyNumberFormat="1" applyFont="1" applyFill="1" applyBorder="1" applyAlignment="1">
      <alignment horizontal="right" vertical="center"/>
    </xf>
    <xf numFmtId="170" fontId="2" fillId="4" borderId="2" xfId="3" applyNumberFormat="1" applyFont="1" applyFill="1" applyBorder="1" applyAlignment="1">
      <alignment horizontal="right" vertical="center"/>
    </xf>
    <xf numFmtId="170" fontId="2" fillId="4" borderId="4" xfId="3" applyNumberFormat="1" applyFont="1" applyFill="1" applyBorder="1" applyAlignment="1">
      <alignment horizontal="center" vertical="center"/>
    </xf>
    <xf numFmtId="170" fontId="2" fillId="4" borderId="2" xfId="3" applyNumberFormat="1" applyFont="1" applyFill="1" applyBorder="1" applyAlignment="1">
      <alignment horizontal="center" vertical="center"/>
    </xf>
    <xf numFmtId="170" fontId="3" fillId="0" borderId="6" xfId="6" applyNumberFormat="1" applyFont="1" applyBorder="1" applyAlignment="1">
      <alignment vertical="center"/>
    </xf>
    <xf numFmtId="170" fontId="3" fillId="0" borderId="0" xfId="6" applyNumberFormat="1" applyFont="1" applyAlignment="1"/>
    <xf numFmtId="170" fontId="0" fillId="0" borderId="0" xfId="1" applyNumberFormat="1" applyFont="1" applyAlignment="1">
      <alignment vertical="center"/>
    </xf>
    <xf numFmtId="170" fontId="0" fillId="0" borderId="0" xfId="6" applyNumberFormat="1" applyFont="1" applyAlignment="1"/>
    <xf numFmtId="170" fontId="0" fillId="0" borderId="0" xfId="6" applyNumberFormat="1" applyFont="1" applyAlignment="1">
      <alignment vertical="center"/>
    </xf>
    <xf numFmtId="170" fontId="3" fillId="0" borderId="6" xfId="6" applyNumberFormat="1" applyFont="1" applyBorder="1" applyAlignment="1"/>
    <xf numFmtId="170" fontId="3" fillId="0" borderId="0" xfId="6" applyNumberFormat="1" applyFont="1" applyBorder="1" applyAlignment="1"/>
    <xf numFmtId="170" fontId="2" fillId="3" borderId="4" xfId="6" applyNumberFormat="1" applyFont="1" applyFill="1" applyBorder="1" applyAlignment="1">
      <alignment horizontal="right" vertical="center"/>
    </xf>
    <xf numFmtId="170" fontId="1" fillId="0" borderId="0" xfId="6" applyNumberFormat="1" applyFont="1" applyBorder="1" applyAlignment="1"/>
    <xf numFmtId="170" fontId="2" fillId="3" borderId="4" xfId="6" applyNumberFormat="1" applyFont="1" applyFill="1" applyBorder="1" applyAlignment="1">
      <alignment vertical="center"/>
    </xf>
    <xf numFmtId="170" fontId="3" fillId="0" borderId="0" xfId="1" applyNumberFormat="1" applyFont="1" applyAlignment="1">
      <alignment horizontal="right" vertical="center"/>
    </xf>
    <xf numFmtId="164" fontId="0" fillId="0" borderId="0" xfId="6" applyFont="1" applyAlignment="1">
      <alignment vertical="center"/>
    </xf>
    <xf numFmtId="0" fontId="5" fillId="0" borderId="0" xfId="0" applyFont="1" applyAlignment="1">
      <alignment vertical="center" wrapText="1" readingOrder="1"/>
    </xf>
    <xf numFmtId="164" fontId="5" fillId="0" borderId="0" xfId="6" applyFont="1" applyFill="1" applyBorder="1" applyAlignment="1">
      <alignment horizontal="center" vertical="center" wrapText="1" readingOrder="1"/>
    </xf>
    <xf numFmtId="170" fontId="3" fillId="0" borderId="0" xfId="6" applyNumberFormat="1" applyFont="1" applyAlignment="1">
      <alignment horizontal="right" vertical="center"/>
    </xf>
    <xf numFmtId="170" fontId="1" fillId="0" borderId="0" xfId="6" applyNumberFormat="1" applyFont="1" applyAlignment="1">
      <alignment horizontal="right" vertical="center"/>
    </xf>
    <xf numFmtId="168" fontId="0" fillId="0" borderId="0" xfId="6" applyNumberFormat="1" applyFont="1" applyBorder="1" applyAlignment="1">
      <alignment horizontal="center" vertical="center"/>
    </xf>
    <xf numFmtId="170" fontId="3" fillId="0" borderId="0" xfId="6" applyNumberFormat="1" applyFont="1" applyBorder="1" applyAlignment="1">
      <alignment vertical="center"/>
    </xf>
    <xf numFmtId="170" fontId="1" fillId="0" borderId="0" xfId="6" applyNumberFormat="1" applyFont="1" applyBorder="1" applyAlignment="1">
      <alignment vertical="center"/>
    </xf>
    <xf numFmtId="164" fontId="8" fillId="0" borderId="7" xfId="1" applyFont="1" applyBorder="1" applyAlignment="1">
      <alignment vertical="center"/>
    </xf>
    <xf numFmtId="164" fontId="9" fillId="0" borderId="0" xfId="1" applyFont="1" applyAlignment="1">
      <alignment vertical="center"/>
    </xf>
    <xf numFmtId="0" fontId="8" fillId="0" borderId="0" xfId="0" applyFont="1" applyAlignment="1">
      <alignment vertical="center"/>
    </xf>
    <xf numFmtId="165" fontId="5" fillId="0" borderId="0" xfId="0" applyNumberFormat="1" applyFont="1" applyAlignment="1">
      <alignment horizontal="center" vertical="center" wrapText="1" readingOrder="1"/>
    </xf>
    <xf numFmtId="168" fontId="0" fillId="0" borderId="0" xfId="0" applyNumberFormat="1" applyAlignment="1">
      <alignment vertical="center"/>
    </xf>
    <xf numFmtId="168" fontId="0" fillId="0" borderId="0" xfId="6" applyNumberFormat="1" applyFont="1" applyBorder="1" applyAlignment="1">
      <alignment vertical="center"/>
    </xf>
    <xf numFmtId="0" fontId="8" fillId="0" borderId="0" xfId="0" applyFont="1" applyAlignment="1">
      <alignment vertical="center" wrapText="1"/>
    </xf>
    <xf numFmtId="164" fontId="8" fillId="0" borderId="0" xfId="6" applyFont="1" applyBorder="1" applyAlignment="1">
      <alignment vertical="center" wrapText="1"/>
    </xf>
    <xf numFmtId="0" fontId="9" fillId="0" borderId="0" xfId="0" applyFont="1" applyAlignment="1">
      <alignment vertical="center" wrapText="1"/>
    </xf>
    <xf numFmtId="166" fontId="9" fillId="0" borderId="0" xfId="0" applyNumberFormat="1" applyFont="1" applyAlignment="1">
      <alignment vertical="center" wrapText="1"/>
    </xf>
    <xf numFmtId="164" fontId="9" fillId="0" borderId="0" xfId="6" applyFont="1" applyAlignment="1">
      <alignment vertical="center" wrapText="1"/>
    </xf>
    <xf numFmtId="164" fontId="0" fillId="0" borderId="0" xfId="1" applyFont="1" applyAlignment="1">
      <alignment vertical="center"/>
    </xf>
    <xf numFmtId="0" fontId="3" fillId="0" borderId="0" xfId="0" applyFont="1" applyAlignment="1">
      <alignment horizontal="left"/>
    </xf>
    <xf numFmtId="164" fontId="17" fillId="0" borderId="0" xfId="6" applyFont="1" applyBorder="1" applyAlignment="1">
      <alignment horizontal="right" vertical="center"/>
    </xf>
    <xf numFmtId="164" fontId="1" fillId="0" borderId="0" xfId="6" applyFont="1" applyBorder="1" applyAlignment="1">
      <alignment horizontal="right" vertical="center"/>
    </xf>
    <xf numFmtId="0" fontId="2" fillId="2" borderId="8" xfId="0" applyFont="1" applyFill="1" applyBorder="1" applyAlignment="1">
      <alignment horizontal="left" vertical="center"/>
    </xf>
    <xf numFmtId="0" fontId="3" fillId="0" borderId="6" xfId="0" applyFont="1" applyBorder="1" applyAlignment="1">
      <alignment horizontal="left" vertical="center" wrapText="1"/>
    </xf>
    <xf numFmtId="170" fontId="3" fillId="0" borderId="0" xfId="6" applyNumberFormat="1" applyFont="1" applyBorder="1" applyAlignment="1">
      <alignment horizontal="right" vertical="center"/>
    </xf>
    <xf numFmtId="170" fontId="1" fillId="0" borderId="0" xfId="6" applyNumberFormat="1" applyFont="1" applyBorder="1" applyAlignment="1">
      <alignment horizontal="right" vertical="center"/>
    </xf>
    <xf numFmtId="170" fontId="0" fillId="0" borderId="0" xfId="6" applyNumberFormat="1" applyFont="1" applyBorder="1" applyAlignment="1">
      <alignment horizontal="right" vertical="center"/>
    </xf>
    <xf numFmtId="170" fontId="0" fillId="0" borderId="0" xfId="6" applyNumberFormat="1"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0" fillId="0" borderId="0" xfId="0" applyAlignment="1">
      <alignment horizontal="left" vertical="center" wrapText="1" indent="2"/>
    </xf>
    <xf numFmtId="0" fontId="13" fillId="0" borderId="0" xfId="0" applyFont="1" applyAlignment="1">
      <alignment horizontal="right"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8" fillId="0" borderId="0" xfId="0" applyFont="1" applyAlignment="1">
      <alignment horizontal="left" vertical="center" wrapText="1"/>
    </xf>
    <xf numFmtId="171" fontId="2" fillId="10" borderId="3" xfId="1" applyNumberFormat="1" applyFont="1" applyFill="1" applyBorder="1" applyAlignment="1">
      <alignment vertical="center" wrapText="1"/>
    </xf>
    <xf numFmtId="171" fontId="2" fillId="10" borderId="9" xfId="1" applyNumberFormat="1" applyFont="1" applyFill="1" applyBorder="1" applyAlignment="1">
      <alignment horizontal="center" vertical="center" wrapText="1"/>
    </xf>
    <xf numFmtId="172" fontId="9" fillId="0" borderId="0" xfId="0" applyNumberFormat="1" applyFont="1" applyAlignment="1">
      <alignment vertical="center"/>
    </xf>
    <xf numFmtId="0" fontId="5" fillId="0" borderId="1" xfId="0" applyFont="1" applyBorder="1" applyAlignment="1">
      <alignment horizontal="left" vertical="top" wrapText="1" readingOrder="1"/>
    </xf>
    <xf numFmtId="171" fontId="2" fillId="10" borderId="13" xfId="1" applyNumberFormat="1" applyFont="1" applyFill="1" applyBorder="1" applyAlignment="1">
      <alignment horizontal="center" vertical="center" wrapText="1"/>
    </xf>
    <xf numFmtId="0" fontId="18" fillId="0" borderId="14" xfId="0" applyFont="1" applyBorder="1"/>
    <xf numFmtId="0" fontId="18" fillId="0" borderId="0" xfId="0" applyFont="1"/>
    <xf numFmtId="0" fontId="2" fillId="2" borderId="3" xfId="0" applyFont="1" applyFill="1" applyBorder="1" applyAlignment="1">
      <alignment horizontal="left" vertical="center"/>
    </xf>
    <xf numFmtId="170" fontId="2" fillId="3" borderId="15" xfId="6" applyNumberFormat="1" applyFont="1" applyFill="1" applyBorder="1" applyAlignment="1">
      <alignment vertical="center"/>
    </xf>
    <xf numFmtId="164" fontId="8" fillId="0" borderId="0" xfId="1" applyFont="1" applyBorder="1" applyAlignment="1">
      <alignment vertical="center"/>
    </xf>
    <xf numFmtId="164" fontId="9" fillId="0" borderId="0" xfId="1" applyFont="1" applyBorder="1" applyAlignment="1">
      <alignment vertical="center"/>
    </xf>
    <xf numFmtId="4" fontId="18" fillId="0" borderId="0" xfId="0" applyNumberFormat="1" applyFont="1"/>
    <xf numFmtId="0" fontId="17" fillId="0" borderId="0" xfId="0" applyFont="1"/>
    <xf numFmtId="0" fontId="9" fillId="0" borderId="0" xfId="0" applyFont="1" applyAlignment="1">
      <alignment vertical="center"/>
    </xf>
    <xf numFmtId="4" fontId="20" fillId="0" borderId="0" xfId="0" applyNumberFormat="1" applyFont="1"/>
    <xf numFmtId="0" fontId="9" fillId="0" borderId="0" xfId="0" applyFont="1"/>
    <xf numFmtId="164" fontId="8" fillId="0" borderId="0" xfId="1" applyFont="1" applyAlignment="1">
      <alignment vertical="center"/>
    </xf>
    <xf numFmtId="164" fontId="8" fillId="0" borderId="0" xfId="1" applyFont="1" applyAlignment="1">
      <alignment vertical="center" wrapText="1"/>
    </xf>
    <xf numFmtId="173" fontId="3" fillId="0" borderId="0" xfId="6" applyNumberFormat="1" applyFont="1" applyAlignment="1">
      <alignment horizontal="right"/>
    </xf>
    <xf numFmtId="173" fontId="3" fillId="0" borderId="0" xfId="6" applyNumberFormat="1" applyFont="1" applyAlignment="1"/>
    <xf numFmtId="173" fontId="0" fillId="0" borderId="0" xfId="6" applyNumberFormat="1" applyFont="1" applyAlignment="1">
      <alignment horizontal="right"/>
    </xf>
    <xf numFmtId="173" fontId="0" fillId="0" borderId="0" xfId="6" applyNumberFormat="1" applyFont="1" applyAlignment="1"/>
    <xf numFmtId="173" fontId="3" fillId="0" borderId="6" xfId="6" applyNumberFormat="1" applyFont="1" applyBorder="1" applyAlignment="1">
      <alignment horizontal="right"/>
    </xf>
    <xf numFmtId="173" fontId="3" fillId="0" borderId="6" xfId="6" applyNumberFormat="1" applyFont="1" applyBorder="1" applyAlignment="1"/>
    <xf numFmtId="173" fontId="2" fillId="4" borderId="4" xfId="6" applyNumberFormat="1" applyFont="1" applyFill="1" applyBorder="1" applyAlignment="1">
      <alignment horizontal="right"/>
    </xf>
    <xf numFmtId="173" fontId="2" fillId="4" borderId="5" xfId="6" applyNumberFormat="1" applyFont="1" applyFill="1" applyBorder="1" applyAlignment="1">
      <alignment horizontal="right"/>
    </xf>
    <xf numFmtId="173" fontId="2" fillId="4" borderId="8" xfId="6" applyNumberFormat="1" applyFont="1" applyFill="1" applyBorder="1" applyAlignment="1">
      <alignment horizontal="right"/>
    </xf>
    <xf numFmtId="173" fontId="2" fillId="4" borderId="4" xfId="6" applyNumberFormat="1" applyFont="1" applyFill="1" applyBorder="1" applyAlignment="1"/>
    <xf numFmtId="173" fontId="2" fillId="4" borderId="5" xfId="6" applyNumberFormat="1" applyFont="1" applyFill="1" applyBorder="1" applyAlignment="1"/>
    <xf numFmtId="173" fontId="2" fillId="4" borderId="8" xfId="6" applyNumberFormat="1" applyFont="1" applyFill="1" applyBorder="1" applyAlignment="1"/>
    <xf numFmtId="168" fontId="2" fillId="4" borderId="4" xfId="6" applyNumberFormat="1" applyFont="1" applyFill="1" applyBorder="1" applyAlignment="1"/>
    <xf numFmtId="168" fontId="2" fillId="4" borderId="5" xfId="6" applyNumberFormat="1" applyFont="1" applyFill="1" applyBorder="1" applyAlignment="1"/>
    <xf numFmtId="168" fontId="2" fillId="4" borderId="8" xfId="6" applyNumberFormat="1" applyFont="1" applyFill="1" applyBorder="1" applyAlignment="1"/>
    <xf numFmtId="173" fontId="1" fillId="0" borderId="0" xfId="6" applyNumberFormat="1" applyFont="1" applyBorder="1" applyAlignment="1"/>
    <xf numFmtId="168" fontId="3" fillId="0" borderId="0" xfId="6" applyNumberFormat="1" applyFont="1" applyBorder="1" applyAlignment="1"/>
    <xf numFmtId="173" fontId="3" fillId="0" borderId="0" xfId="6" applyNumberFormat="1" applyFont="1" applyBorder="1" applyAlignment="1"/>
    <xf numFmtId="168" fontId="1" fillId="0" borderId="0" xfId="6" applyNumberFormat="1" applyFont="1" applyBorder="1" applyAlignment="1"/>
    <xf numFmtId="168" fontId="0" fillId="0" borderId="0" xfId="0" applyNumberFormat="1" applyAlignment="1">
      <alignment horizontal="right"/>
    </xf>
    <xf numFmtId="173" fontId="3" fillId="0" borderId="6" xfId="3" applyNumberFormat="1" applyFont="1" applyBorder="1" applyAlignment="1"/>
    <xf numFmtId="173" fontId="2" fillId="3" borderId="4" xfId="6" applyNumberFormat="1" applyFont="1" applyFill="1" applyBorder="1" applyAlignment="1"/>
    <xf numFmtId="168" fontId="2" fillId="3" borderId="4" xfId="6" applyNumberFormat="1" applyFont="1" applyFill="1" applyBorder="1" applyAlignment="1"/>
    <xf numFmtId="173" fontId="3" fillId="0" borderId="6" xfId="3" applyNumberFormat="1" applyFont="1" applyBorder="1" applyAlignment="1">
      <alignment horizontal="right"/>
    </xf>
    <xf numFmtId="173" fontId="2" fillId="3" borderId="4" xfId="6" applyNumberFormat="1" applyFont="1" applyFill="1" applyBorder="1" applyAlignment="1">
      <alignment horizontal="right"/>
    </xf>
    <xf numFmtId="168" fontId="2" fillId="3" borderId="4" xfId="6" applyNumberFormat="1" applyFont="1" applyFill="1" applyBorder="1" applyAlignment="1">
      <alignment horizontal="right"/>
    </xf>
    <xf numFmtId="173" fontId="1" fillId="0" borderId="0" xfId="6" applyNumberFormat="1" applyFont="1" applyAlignment="1">
      <alignment horizontal="right"/>
    </xf>
    <xf numFmtId="165" fontId="0" fillId="0" borderId="0" xfId="0" applyNumberFormat="1" applyAlignment="1">
      <alignment horizontal="right"/>
    </xf>
    <xf numFmtId="173" fontId="11" fillId="6" borderId="4" xfId="3" applyNumberFormat="1" applyFont="1" applyFill="1" applyBorder="1" applyAlignment="1">
      <alignment horizontal="right" vertical="center" wrapText="1" readingOrder="1"/>
    </xf>
    <xf numFmtId="173" fontId="11" fillId="6" borderId="5" xfId="3" applyNumberFormat="1" applyFont="1" applyFill="1" applyBorder="1" applyAlignment="1">
      <alignment horizontal="right" vertical="center" wrapText="1" readingOrder="1"/>
    </xf>
    <xf numFmtId="173" fontId="11" fillId="6" borderId="8" xfId="3" applyNumberFormat="1" applyFont="1" applyFill="1" applyBorder="1" applyAlignment="1">
      <alignment horizontal="right" vertical="center" wrapText="1" readingOrder="1"/>
    </xf>
    <xf numFmtId="173" fontId="2" fillId="4" borderId="2" xfId="3" applyNumberFormat="1" applyFont="1" applyFill="1" applyBorder="1" applyAlignment="1">
      <alignment horizontal="right" vertical="center"/>
    </xf>
    <xf numFmtId="165" fontId="11" fillId="6" borderId="4" xfId="3" applyNumberFormat="1" applyFont="1" applyFill="1" applyBorder="1" applyAlignment="1">
      <alignment horizontal="right" vertical="center" wrapText="1" readingOrder="1"/>
    </xf>
    <xf numFmtId="165" fontId="11" fillId="6" borderId="5" xfId="3" applyNumberFormat="1" applyFont="1" applyFill="1" applyBorder="1" applyAlignment="1">
      <alignment horizontal="right" vertical="center" wrapText="1" readingOrder="1"/>
    </xf>
    <xf numFmtId="165" fontId="11" fillId="6" borderId="8" xfId="3" applyNumberFormat="1" applyFont="1" applyFill="1" applyBorder="1" applyAlignment="1">
      <alignment horizontal="right" vertical="center" wrapText="1" readingOrder="1"/>
    </xf>
    <xf numFmtId="165" fontId="2" fillId="4" borderId="2" xfId="3" applyNumberFormat="1" applyFont="1" applyFill="1" applyBorder="1" applyAlignment="1">
      <alignment horizontal="right" vertical="center"/>
    </xf>
    <xf numFmtId="173" fontId="3" fillId="0" borderId="6" xfId="0" applyNumberFormat="1" applyFont="1" applyBorder="1"/>
    <xf numFmtId="173" fontId="3" fillId="0" borderId="0" xfId="0" applyNumberFormat="1" applyFont="1"/>
    <xf numFmtId="173" fontId="0" fillId="0" borderId="0" xfId="0" applyNumberFormat="1"/>
    <xf numFmtId="165" fontId="0" fillId="0" borderId="0" xfId="0" applyNumberFormat="1"/>
    <xf numFmtId="165" fontId="3" fillId="0" borderId="0" xfId="0" applyNumberFormat="1" applyFont="1"/>
    <xf numFmtId="165" fontId="3" fillId="0" borderId="6" xfId="0" applyNumberFormat="1" applyFont="1" applyBorder="1"/>
    <xf numFmtId="173" fontId="2" fillId="3" borderId="2" xfId="3" applyNumberFormat="1" applyFont="1" applyFill="1" applyBorder="1" applyAlignment="1">
      <alignment vertical="center"/>
    </xf>
    <xf numFmtId="173" fontId="11" fillId="6" borderId="4" xfId="3" applyNumberFormat="1" applyFont="1" applyFill="1" applyBorder="1" applyAlignment="1">
      <alignment vertical="center" wrapText="1" readingOrder="1"/>
    </xf>
    <xf numFmtId="173" fontId="11" fillId="6" borderId="5" xfId="3" applyNumberFormat="1" applyFont="1" applyFill="1" applyBorder="1" applyAlignment="1">
      <alignment vertical="center" wrapText="1" readingOrder="1"/>
    </xf>
    <xf numFmtId="173" fontId="11" fillId="6" borderId="8" xfId="3" applyNumberFormat="1" applyFont="1" applyFill="1" applyBorder="1" applyAlignment="1">
      <alignment vertical="center" wrapText="1" readingOrder="1"/>
    </xf>
    <xf numFmtId="173" fontId="2" fillId="4"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43" fontId="11" fillId="6" borderId="4" xfId="3" applyFont="1" applyFill="1" applyBorder="1" applyAlignment="1">
      <alignment vertical="center" wrapText="1" readingOrder="1"/>
    </xf>
    <xf numFmtId="43" fontId="11" fillId="6" borderId="5" xfId="3" applyFont="1" applyFill="1" applyBorder="1" applyAlignment="1">
      <alignment vertical="center" wrapText="1" readingOrder="1"/>
    </xf>
    <xf numFmtId="43" fontId="11" fillId="6" borderId="8" xfId="3" applyFont="1" applyFill="1" applyBorder="1" applyAlignment="1">
      <alignment vertical="center" wrapText="1" readingOrder="1"/>
    </xf>
    <xf numFmtId="43" fontId="2" fillId="4" borderId="2" xfId="3" applyFont="1" applyFill="1" applyBorder="1" applyAlignment="1">
      <alignment vertical="center"/>
    </xf>
    <xf numFmtId="165" fontId="2" fillId="4" borderId="2" xfId="3" applyNumberFormat="1" applyFont="1" applyFill="1" applyBorder="1" applyAlignment="1">
      <alignment vertical="center"/>
    </xf>
    <xf numFmtId="165" fontId="11" fillId="6" borderId="4" xfId="3" applyNumberFormat="1" applyFont="1" applyFill="1" applyBorder="1" applyAlignment="1">
      <alignment vertical="center" readingOrder="1"/>
    </xf>
    <xf numFmtId="165" fontId="11" fillId="6" borderId="5" xfId="3" applyNumberFormat="1" applyFont="1" applyFill="1" applyBorder="1" applyAlignment="1">
      <alignment vertical="center" readingOrder="1"/>
    </xf>
    <xf numFmtId="165" fontId="11" fillId="6" borderId="8" xfId="3" applyNumberFormat="1" applyFont="1" applyFill="1" applyBorder="1" applyAlignment="1">
      <alignment vertical="center" readingOrder="1"/>
    </xf>
    <xf numFmtId="173" fontId="3" fillId="0" borderId="12" xfId="5" applyNumberFormat="1" applyFont="1" applyBorder="1" applyAlignment="1">
      <alignment horizontal="right"/>
    </xf>
    <xf numFmtId="173" fontId="3" fillId="0" borderId="11" xfId="5" applyNumberFormat="1" applyFont="1" applyBorder="1" applyAlignment="1">
      <alignment horizontal="right"/>
    </xf>
    <xf numFmtId="173" fontId="3" fillId="0" borderId="0" xfId="5" applyNumberFormat="1" applyFont="1" applyBorder="1" applyAlignment="1">
      <alignment horizontal="right"/>
    </xf>
    <xf numFmtId="173" fontId="0" fillId="0" borderId="0" xfId="5" applyNumberFormat="1" applyFont="1" applyBorder="1" applyAlignment="1">
      <alignment horizontal="right"/>
    </xf>
    <xf numFmtId="173" fontId="0" fillId="0" borderId="10" xfId="5" applyNumberFormat="1" applyFont="1" applyBorder="1" applyAlignment="1">
      <alignment horizontal="right"/>
    </xf>
    <xf numFmtId="173" fontId="3" fillId="0" borderId="6" xfId="5" applyNumberFormat="1" applyFont="1" applyBorder="1" applyAlignment="1">
      <alignment horizontal="right"/>
    </xf>
    <xf numFmtId="173" fontId="2" fillId="3" borderId="2" xfId="3" applyNumberFormat="1" applyFont="1" applyFill="1" applyBorder="1" applyAlignment="1">
      <alignment horizontal="right" vertical="center" wrapText="1"/>
    </xf>
    <xf numFmtId="165" fontId="2" fillId="3" borderId="2" xfId="3" applyNumberFormat="1" applyFont="1" applyFill="1" applyBorder="1" applyAlignment="1">
      <alignment horizontal="right" vertical="center" wrapText="1"/>
    </xf>
    <xf numFmtId="165" fontId="11" fillId="6" borderId="4" xfId="3" applyNumberFormat="1" applyFont="1" applyFill="1" applyBorder="1" applyAlignment="1">
      <alignment horizontal="right" vertical="center" readingOrder="1"/>
    </xf>
    <xf numFmtId="165" fontId="11" fillId="6" borderId="5" xfId="3" applyNumberFormat="1" applyFont="1" applyFill="1" applyBorder="1" applyAlignment="1">
      <alignment horizontal="right" vertical="center" readingOrder="1"/>
    </xf>
    <xf numFmtId="165" fontId="11" fillId="6" borderId="8" xfId="3" applyNumberFormat="1" applyFont="1" applyFill="1" applyBorder="1" applyAlignment="1">
      <alignment horizontal="right" vertical="center" readingOrder="1"/>
    </xf>
    <xf numFmtId="168" fontId="8" fillId="0" borderId="0" xfId="0" applyNumberFormat="1" applyFont="1" applyAlignment="1">
      <alignment horizontal="left" vertical="top" wrapText="1"/>
    </xf>
    <xf numFmtId="171" fontId="2" fillId="10" borderId="3" xfId="1" applyNumberFormat="1" applyFont="1" applyFill="1" applyBorder="1" applyAlignment="1">
      <alignment horizontal="center" vertical="center" wrapText="1"/>
    </xf>
    <xf numFmtId="0" fontId="0" fillId="0" borderId="0" xfId="0" applyAlignment="1">
      <alignment vertical="top"/>
    </xf>
    <xf numFmtId="174" fontId="0" fillId="0" borderId="0" xfId="0" applyNumberFormat="1"/>
    <xf numFmtId="174" fontId="0" fillId="0" borderId="0" xfId="0" applyNumberFormat="1" applyAlignment="1">
      <alignment vertical="top"/>
    </xf>
    <xf numFmtId="0" fontId="18" fillId="0" borderId="0" xfId="0" applyFont="1" applyAlignment="1">
      <alignment horizontal="left" indent="1"/>
    </xf>
    <xf numFmtId="0" fontId="19" fillId="0" borderId="0" xfId="0" applyFont="1" applyAlignment="1">
      <alignment horizontal="left" indent="2"/>
    </xf>
    <xf numFmtId="0" fontId="19" fillId="0" borderId="0" xfId="0" applyFont="1" applyAlignment="1">
      <alignment horizontal="left" indent="3"/>
    </xf>
    <xf numFmtId="175" fontId="3" fillId="0" borderId="0" xfId="0" applyNumberFormat="1" applyFont="1"/>
    <xf numFmtId="164" fontId="3" fillId="0" borderId="0" xfId="1" applyFont="1"/>
    <xf numFmtId="172" fontId="3" fillId="0" borderId="0" xfId="0" applyNumberFormat="1" applyFont="1"/>
    <xf numFmtId="0" fontId="19" fillId="0" borderId="0" xfId="0" applyFont="1" applyAlignment="1">
      <alignment horizontal="left" indent="4"/>
    </xf>
    <xf numFmtId="170" fontId="0" fillId="0" borderId="0" xfId="6" applyNumberFormat="1" applyFont="1" applyFill="1" applyAlignment="1">
      <alignment horizontal="right" vertical="center"/>
    </xf>
    <xf numFmtId="164" fontId="3" fillId="0" borderId="0" xfId="1" applyFont="1" applyFill="1"/>
    <xf numFmtId="164" fontId="0" fillId="0" borderId="0" xfId="1" applyFont="1" applyFill="1"/>
    <xf numFmtId="0" fontId="8" fillId="0" borderId="0" xfId="8" applyFont="1" applyAlignment="1">
      <alignment vertical="top" wrapText="1"/>
    </xf>
    <xf numFmtId="0" fontId="22" fillId="0" borderId="0" xfId="8"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1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0" fillId="0" borderId="7"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164" fontId="2" fillId="3" borderId="2" xfId="6" applyFont="1" applyFill="1" applyBorder="1" applyAlignment="1">
      <alignment horizontal="center" vertical="center" wrapText="1"/>
    </xf>
    <xf numFmtId="164" fontId="2" fillId="3" borderId="4" xfId="6"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71" fontId="2" fillId="10" borderId="3" xfId="1" applyNumberFormat="1" applyFont="1" applyFill="1" applyBorder="1" applyAlignment="1">
      <alignment horizontal="center" vertical="center" wrapText="1"/>
    </xf>
    <xf numFmtId="171" fontId="2" fillId="10" borderId="9" xfId="1" applyNumberFormat="1" applyFont="1" applyFill="1" applyBorder="1" applyAlignment="1">
      <alignment horizontal="center" vertical="center" wrapText="1"/>
    </xf>
  </cellXfs>
  <cellStyles count="9">
    <cellStyle name="Comma" xfId="1" builtinId="3"/>
    <cellStyle name="Comma 2" xfId="5" xr:uid="{00000000-0005-0000-0000-000000000000}"/>
    <cellStyle name="Millares 2" xfId="2" xr:uid="{00000000-0005-0000-0000-000002000000}"/>
    <cellStyle name="Millares 2 2" xfId="6" xr:uid="{00000000-0005-0000-0000-000003000000}"/>
    <cellStyle name="Millares 3" xfId="3" xr:uid="{00000000-0005-0000-0000-000004000000}"/>
    <cellStyle name="Normal" xfId="0" builtinId="0"/>
    <cellStyle name="Normal 2" xfId="7" xr:uid="{0CA80C9C-9DF9-4EDC-9EAF-F6D3A95E2483}"/>
    <cellStyle name="Normal 2 2" xfId="4" xr:uid="{00000000-0005-0000-0000-000006000000}"/>
    <cellStyle name="Normal 56" xfId="8" xr:uid="{54042926-8A40-422F-8A16-A6EF748C8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866211</xdr:colOff>
      <xdr:row>0</xdr:row>
      <xdr:rowOff>155929</xdr:rowOff>
    </xdr:from>
    <xdr:ext cx="1231271" cy="630891"/>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6124" y="155929"/>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F9D47E97-2EA2-4B85-82BD-E53B695973B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F972EA22-CB1F-48D4-BEF0-B65497BB8D7E}"/>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1275873</xdr:colOff>
      <xdr:row>5</xdr:row>
      <xdr:rowOff>21907</xdr:rowOff>
    </xdr:to>
    <xdr:pic>
      <xdr:nvPicPr>
        <xdr:cNvPr id="4" name="Imagen 3">
          <a:extLst>
            <a:ext uri="{FF2B5EF4-FFF2-40B4-BE49-F238E27FC236}">
              <a16:creationId xmlns:a16="http://schemas.microsoft.com/office/drawing/2014/main" id="{49ED1723-A305-46F1-A7CE-E0F95562577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261580" y="290354"/>
          <a:ext cx="1902618" cy="950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07F1F53E-4A61-4378-B1D8-D349EEA6823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2002704</xdr:colOff>
      <xdr:row>5</xdr:row>
      <xdr:rowOff>19966</xdr:rowOff>
    </xdr:to>
    <xdr:pic>
      <xdr:nvPicPr>
        <xdr:cNvPr id="3" name="Imagen 2">
          <a:extLst>
            <a:ext uri="{FF2B5EF4-FFF2-40B4-BE49-F238E27FC236}">
              <a16:creationId xmlns:a16="http://schemas.microsoft.com/office/drawing/2014/main" id="{AD85AF66-E33B-41CC-9532-CA2FD0AB3E56}"/>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1026249</xdr:colOff>
      <xdr:row>5</xdr:row>
      <xdr:rowOff>18097</xdr:rowOff>
    </xdr:to>
    <xdr:pic>
      <xdr:nvPicPr>
        <xdr:cNvPr id="4" name="Imagen 3">
          <a:extLst>
            <a:ext uri="{FF2B5EF4-FFF2-40B4-BE49-F238E27FC236}">
              <a16:creationId xmlns:a16="http://schemas.microsoft.com/office/drawing/2014/main" id="{C7F009CA-C9D9-44C0-8946-B59E8E66B8C1}"/>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9070955" y="290354"/>
          <a:ext cx="1902618" cy="9507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6D92F5B-AB49-46F9-A8D3-37E3D761D9C4}"/>
            </a:ext>
          </a:extLst>
        </xdr:cNvPr>
        <xdr:cNvPicPr/>
      </xdr:nvPicPr>
      <xdr:blipFill>
        <a:blip xmlns:r="http://schemas.openxmlformats.org/officeDocument/2006/relationships" r:embed="rId1" cstate="print"/>
        <a:stretch>
          <a:fillRect/>
        </a:stretch>
      </xdr:blipFill>
      <xdr:spPr>
        <a:xfrm>
          <a:off x="0" y="0"/>
          <a:ext cx="336176" cy="18271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3B749D47-9C47-4085-9CB4-13E7C2F29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6EF17029-FC03-45CA-BFA6-6C7873BB78C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0955655" y="290354"/>
          <a:ext cx="1881594" cy="96980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268D4505-A5F7-4132-9486-7740ECB91F55}"/>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A446FA56-CEA4-4877-9A71-B9EE597863B8}"/>
            </a:ext>
            <a:ext uri="{147F2762-F138-4A5C-976F-8EAC2B608ADB}">
              <a16:predDERef xmlns:a16="http://schemas.microsoft.com/office/drawing/2014/main" pred="{268D4505-A5F7-4132-9486-7740ECB91F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BD4B0A0A-B815-477C-AA82-08488541258D}"/>
            </a:ext>
            <a:ext uri="{147F2762-F138-4A5C-976F-8EAC2B608ADB}">
              <a16:predDERef xmlns:a16="http://schemas.microsoft.com/office/drawing/2014/main" pred="{A446FA56-CEA4-4877-9A71-B9EE597863B8}"/>
            </a:ext>
          </a:extLst>
        </xdr:cNvPr>
        <xdr:cNvPicPr>
          <a:picLocks noChangeAspect="1"/>
        </xdr:cNvPicPr>
      </xdr:nvPicPr>
      <xdr:blipFill>
        <a:blip xmlns:r="http://schemas.openxmlformats.org/officeDocument/2006/relationships" r:embed="rId3"/>
        <a:stretch>
          <a:fillRect/>
        </a:stretch>
      </xdr:blipFill>
      <xdr:spPr>
        <a:xfrm>
          <a:off x="20166330" y="290354"/>
          <a:ext cx="1881594" cy="969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134471</xdr:rowOff>
    </xdr:to>
    <xdr:pic>
      <xdr:nvPicPr>
        <xdr:cNvPr id="2" name="Picture 10">
          <a:extLst>
            <a:ext uri="{FF2B5EF4-FFF2-40B4-BE49-F238E27FC236}">
              <a16:creationId xmlns:a16="http://schemas.microsoft.com/office/drawing/2014/main" id="{15DF24D8-0310-AA40-84A5-FF2D9188E2A8}"/>
            </a:ext>
          </a:extLst>
        </xdr:cNvPr>
        <xdr:cNvPicPr/>
      </xdr:nvPicPr>
      <xdr:blipFill>
        <a:blip xmlns:r="http://schemas.openxmlformats.org/officeDocument/2006/relationships" r:embed="rId1" cstate="print"/>
        <a:stretch>
          <a:fillRect/>
        </a:stretch>
      </xdr:blipFill>
      <xdr:spPr>
        <a:xfrm>
          <a:off x="0" y="0"/>
          <a:ext cx="336176" cy="1556871"/>
        </a:xfrm>
        <a:prstGeom prst="rect">
          <a:avLst/>
        </a:prstGeom>
      </xdr:spPr>
    </xdr:pic>
    <xdr:clientData/>
  </xdr:twoCellAnchor>
  <xdr:twoCellAnchor editAs="oneCell">
    <xdr:from>
      <xdr:col>0</xdr:col>
      <xdr:colOff>358589</xdr:colOff>
      <xdr:row>0</xdr:row>
      <xdr:rowOff>44823</xdr:rowOff>
    </xdr:from>
    <xdr:to>
      <xdr:col>1</xdr:col>
      <xdr:colOff>2125383</xdr:colOff>
      <xdr:row>4</xdr:row>
      <xdr:rowOff>53525</xdr:rowOff>
    </xdr:to>
    <xdr:pic>
      <xdr:nvPicPr>
        <xdr:cNvPr id="3" name="Imagen 4">
          <a:extLst>
            <a:ext uri="{FF2B5EF4-FFF2-40B4-BE49-F238E27FC236}">
              <a16:creationId xmlns:a16="http://schemas.microsoft.com/office/drawing/2014/main" id="{616D8CDB-0577-6343-8228-F49331BD9E52}"/>
            </a:ext>
          </a:extLst>
        </xdr:cNvPr>
        <xdr:cNvPicPr>
          <a:picLocks noChangeAspect="1"/>
        </xdr:cNvPicPr>
      </xdr:nvPicPr>
      <xdr:blipFill>
        <a:blip xmlns:r="http://schemas.openxmlformats.org/officeDocument/2006/relationships" r:embed="rId2"/>
        <a:stretch>
          <a:fillRect/>
        </a:stretch>
      </xdr:blipFill>
      <xdr:spPr>
        <a:xfrm>
          <a:off x="358589" y="44823"/>
          <a:ext cx="2211294" cy="1037402"/>
        </a:xfrm>
        <a:prstGeom prst="rect">
          <a:avLst/>
        </a:prstGeom>
      </xdr:spPr>
    </xdr:pic>
    <xdr:clientData/>
  </xdr:twoCellAnchor>
  <xdr:twoCellAnchor editAs="oneCell">
    <xdr:from>
      <xdr:col>15</xdr:col>
      <xdr:colOff>108451</xdr:colOff>
      <xdr:row>0</xdr:row>
      <xdr:rowOff>33618</xdr:rowOff>
    </xdr:from>
    <xdr:to>
      <xdr:col>17</xdr:col>
      <xdr:colOff>466910</xdr:colOff>
      <xdr:row>4</xdr:row>
      <xdr:rowOff>78442</xdr:rowOff>
    </xdr:to>
    <xdr:pic>
      <xdr:nvPicPr>
        <xdr:cNvPr id="4" name="Imagen 3">
          <a:extLst>
            <a:ext uri="{FF2B5EF4-FFF2-40B4-BE49-F238E27FC236}">
              <a16:creationId xmlns:a16="http://schemas.microsoft.com/office/drawing/2014/main" id="{39422423-73F2-9846-9E94-6F85BBAAF4A4}"/>
            </a:ext>
          </a:extLst>
        </xdr:cNvPr>
        <xdr:cNvPicPr>
          <a:picLocks noChangeAspect="1"/>
        </xdr:cNvPicPr>
      </xdr:nvPicPr>
      <xdr:blipFill>
        <a:blip xmlns:r="http://schemas.openxmlformats.org/officeDocument/2006/relationships" r:embed="rId3"/>
        <a:stretch>
          <a:fillRect/>
        </a:stretch>
      </xdr:blipFill>
      <xdr:spPr>
        <a:xfrm>
          <a:off x="20377651" y="33618"/>
          <a:ext cx="2339659" cy="1073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DDEB49E9-02DE-40D7-86A9-7044C474FC59}"/>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22039</xdr:colOff>
      <xdr:row>0</xdr:row>
      <xdr:rowOff>117475</xdr:rowOff>
    </xdr:from>
    <xdr:to>
      <xdr:col>1</xdr:col>
      <xdr:colOff>2027946</xdr:colOff>
      <xdr:row>4</xdr:row>
      <xdr:rowOff>47625</xdr:rowOff>
    </xdr:to>
    <xdr:pic>
      <xdr:nvPicPr>
        <xdr:cNvPr id="3" name="Imagen 2">
          <a:extLst>
            <a:ext uri="{FF2B5EF4-FFF2-40B4-BE49-F238E27FC236}">
              <a16:creationId xmlns:a16="http://schemas.microsoft.com/office/drawing/2014/main" id="{56D5D74E-73F9-4483-995E-EC0FAE1035FB}"/>
            </a:ext>
          </a:extLst>
        </xdr:cNvPr>
        <xdr:cNvPicPr>
          <a:picLocks noChangeAspect="1"/>
        </xdr:cNvPicPr>
      </xdr:nvPicPr>
      <xdr:blipFill>
        <a:blip xmlns:r="http://schemas.openxmlformats.org/officeDocument/2006/relationships" r:embed="rId2"/>
        <a:stretch>
          <a:fillRect/>
        </a:stretch>
      </xdr:blipFill>
      <xdr:spPr>
        <a:xfrm>
          <a:off x="517339" y="117475"/>
          <a:ext cx="2005907" cy="949325"/>
        </a:xfrm>
        <a:prstGeom prst="rect">
          <a:avLst/>
        </a:prstGeom>
      </xdr:spPr>
    </xdr:pic>
    <xdr:clientData/>
  </xdr:twoCellAnchor>
  <xdr:twoCellAnchor editAs="oneCell">
    <xdr:from>
      <xdr:col>10</xdr:col>
      <xdr:colOff>723690</xdr:colOff>
      <xdr:row>0</xdr:row>
      <xdr:rowOff>41276</xdr:rowOff>
    </xdr:from>
    <xdr:to>
      <xdr:col>12</xdr:col>
      <xdr:colOff>828675</xdr:colOff>
      <xdr:row>3</xdr:row>
      <xdr:rowOff>161926</xdr:rowOff>
    </xdr:to>
    <xdr:pic>
      <xdr:nvPicPr>
        <xdr:cNvPr id="4" name="Imagen 3">
          <a:extLst>
            <a:ext uri="{FF2B5EF4-FFF2-40B4-BE49-F238E27FC236}">
              <a16:creationId xmlns:a16="http://schemas.microsoft.com/office/drawing/2014/main" id="{BB03D2FB-BF8B-4A95-BC54-6760ABA52C62}"/>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5325515" y="41276"/>
          <a:ext cx="1876635"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FD2A0C-A498-4BB3-9C7C-2B8BB279FC32}"/>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4E90F253-D75E-4F45-8B07-69300E744E0C}"/>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1275872</xdr:colOff>
      <xdr:row>5</xdr:row>
      <xdr:rowOff>21907</xdr:rowOff>
    </xdr:to>
    <xdr:pic>
      <xdr:nvPicPr>
        <xdr:cNvPr id="4" name="Imagen 3">
          <a:extLst>
            <a:ext uri="{FF2B5EF4-FFF2-40B4-BE49-F238E27FC236}">
              <a16:creationId xmlns:a16="http://schemas.microsoft.com/office/drawing/2014/main" id="{BFA5D6E3-685F-46A6-BB7B-254AB351EBB3}"/>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347305" y="290354"/>
          <a:ext cx="1902617" cy="95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Q48"/>
  <sheetViews>
    <sheetView showGridLines="0" zoomScale="86" zoomScaleNormal="86" workbookViewId="0">
      <selection activeCell="G24" sqref="G24"/>
    </sheetView>
  </sheetViews>
  <sheetFormatPr defaultColWidth="11.42578125" defaultRowHeight="15" x14ac:dyDescent="0.25"/>
  <cols>
    <col min="1" max="1" width="6" customWidth="1"/>
    <col min="2" max="2" width="60.42578125" customWidth="1"/>
    <col min="3" max="3" width="20"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8.42578125" bestFit="1" customWidth="1"/>
  </cols>
  <sheetData>
    <row r="2" spans="1:17" ht="28.5" x14ac:dyDescent="0.25">
      <c r="A2" s="1"/>
      <c r="B2" s="270" t="s">
        <v>0</v>
      </c>
      <c r="C2" s="271"/>
      <c r="D2" s="271"/>
      <c r="E2" s="271"/>
      <c r="F2" s="271"/>
      <c r="G2" s="271"/>
      <c r="H2" s="271"/>
      <c r="I2" s="271"/>
      <c r="J2" s="271"/>
      <c r="K2" s="271"/>
      <c r="L2" s="271"/>
      <c r="M2" s="271"/>
      <c r="N2" s="271"/>
      <c r="O2" s="271"/>
      <c r="P2" s="271"/>
      <c r="Q2" s="271"/>
    </row>
    <row r="3" spans="1:17" ht="21" customHeight="1" x14ac:dyDescent="0.25">
      <c r="A3" s="1"/>
      <c r="B3" s="272" t="s">
        <v>1</v>
      </c>
      <c r="C3" s="273"/>
      <c r="D3" s="273"/>
      <c r="E3" s="273"/>
      <c r="F3" s="273"/>
      <c r="G3" s="273"/>
      <c r="H3" s="273"/>
      <c r="I3" s="273"/>
      <c r="J3" s="273"/>
      <c r="K3" s="273"/>
      <c r="L3" s="273"/>
      <c r="M3" s="273"/>
      <c r="N3" s="273"/>
      <c r="O3" s="273"/>
      <c r="P3" s="273"/>
      <c r="Q3" s="273"/>
    </row>
    <row r="4" spans="1:17" ht="15.75" x14ac:dyDescent="0.25">
      <c r="A4" s="1"/>
      <c r="B4" s="283" t="s">
        <v>2</v>
      </c>
      <c r="C4" s="284"/>
      <c r="D4" s="284"/>
      <c r="E4" s="284"/>
      <c r="F4" s="284"/>
      <c r="G4" s="284"/>
      <c r="H4" s="284"/>
      <c r="I4" s="284"/>
      <c r="J4" s="284"/>
      <c r="K4" s="284"/>
      <c r="L4" s="284"/>
      <c r="M4" s="284"/>
      <c r="N4" s="284"/>
      <c r="O4" s="284"/>
      <c r="P4" s="284"/>
      <c r="Q4" s="284"/>
    </row>
    <row r="5" spans="1:17" ht="17.25" customHeight="1" x14ac:dyDescent="0.25">
      <c r="A5" s="1"/>
      <c r="B5" s="274" t="s">
        <v>3</v>
      </c>
      <c r="C5" s="275"/>
      <c r="D5" s="275"/>
      <c r="E5" s="275"/>
      <c r="F5" s="275"/>
      <c r="G5" s="275"/>
      <c r="H5" s="275"/>
      <c r="I5" s="275"/>
      <c r="J5" s="275"/>
      <c r="K5" s="275"/>
      <c r="L5" s="275"/>
      <c r="M5" s="275"/>
      <c r="N5" s="275"/>
      <c r="O5" s="275"/>
      <c r="P5" s="275"/>
      <c r="Q5" s="275"/>
    </row>
    <row r="6" spans="1:17" ht="15.75" customHeight="1" x14ac:dyDescent="0.25">
      <c r="A6" s="1"/>
      <c r="B6" s="39" t="s">
        <v>4</v>
      </c>
      <c r="C6" s="38"/>
      <c r="D6" s="38"/>
      <c r="E6" s="38"/>
      <c r="F6" s="38"/>
      <c r="G6" s="38"/>
      <c r="H6" s="38"/>
      <c r="I6" s="38"/>
      <c r="J6" s="38"/>
      <c r="K6" s="38"/>
      <c r="L6" s="38"/>
      <c r="M6" s="38"/>
      <c r="N6" s="38"/>
      <c r="O6" s="38"/>
      <c r="P6" s="282" t="s">
        <v>5</v>
      </c>
      <c r="Q6" s="282"/>
    </row>
    <row r="7" spans="1:17" ht="23.25" customHeight="1" x14ac:dyDescent="0.25">
      <c r="A7" s="1"/>
      <c r="B7" s="285" t="s">
        <v>6</v>
      </c>
      <c r="C7" s="287" t="s">
        <v>7</v>
      </c>
      <c r="D7" s="289" t="s">
        <v>8</v>
      </c>
      <c r="E7" s="279" t="s">
        <v>9</v>
      </c>
      <c r="F7" s="280"/>
      <c r="G7" s="280"/>
      <c r="H7" s="280"/>
      <c r="I7" s="280"/>
      <c r="J7" s="280"/>
      <c r="K7" s="280"/>
      <c r="L7" s="280"/>
      <c r="M7" s="280"/>
      <c r="N7" s="280"/>
      <c r="O7" s="280"/>
      <c r="P7" s="280"/>
      <c r="Q7" s="281" t="s">
        <v>10</v>
      </c>
    </row>
    <row r="8" spans="1:17" ht="25.5" customHeight="1" x14ac:dyDescent="0.25">
      <c r="A8" s="1"/>
      <c r="B8" s="286"/>
      <c r="C8" s="288"/>
      <c r="D8" s="290"/>
      <c r="E8" s="165" t="s">
        <v>11</v>
      </c>
      <c r="F8" s="165" t="s">
        <v>12</v>
      </c>
      <c r="G8" s="165" t="s">
        <v>13</v>
      </c>
      <c r="H8" s="165" t="s">
        <v>14</v>
      </c>
      <c r="I8" s="165" t="s">
        <v>15</v>
      </c>
      <c r="J8" s="165" t="s">
        <v>16</v>
      </c>
      <c r="K8" s="165" t="s">
        <v>17</v>
      </c>
      <c r="L8" s="165" t="s">
        <v>18</v>
      </c>
      <c r="M8" s="165" t="s">
        <v>19</v>
      </c>
      <c r="N8" s="165" t="s">
        <v>20</v>
      </c>
      <c r="O8" s="165" t="s">
        <v>21</v>
      </c>
      <c r="P8" s="165" t="s">
        <v>22</v>
      </c>
      <c r="Q8" s="165" t="s">
        <v>10</v>
      </c>
    </row>
    <row r="9" spans="1:17" x14ac:dyDescent="0.25">
      <c r="A9" s="1"/>
      <c r="B9" s="37" t="s">
        <v>23</v>
      </c>
      <c r="C9" s="242">
        <v>15246651516</v>
      </c>
      <c r="D9" s="242">
        <v>15772346724.099998</v>
      </c>
      <c r="E9" s="242">
        <v>23465282.75</v>
      </c>
      <c r="F9" s="242">
        <v>580130275.50999999</v>
      </c>
      <c r="G9" s="242">
        <v>287740911.93000001</v>
      </c>
      <c r="H9" s="242">
        <v>296880717.40000004</v>
      </c>
      <c r="I9" s="242">
        <v>314069756.52999997</v>
      </c>
      <c r="J9" s="242">
        <v>309131792.76999998</v>
      </c>
      <c r="K9" s="242">
        <v>310478758.13999999</v>
      </c>
      <c r="L9" s="242">
        <v>307968067.18000001</v>
      </c>
      <c r="M9" s="242">
        <v>322457402</v>
      </c>
      <c r="N9" s="243">
        <v>302433580.03999996</v>
      </c>
      <c r="O9" s="242">
        <v>327014967.34000003</v>
      </c>
      <c r="P9" s="242">
        <v>7309445743.1000004</v>
      </c>
      <c r="Q9" s="242">
        <f>SUM(E9:P9)</f>
        <v>10691217254.690001</v>
      </c>
    </row>
    <row r="10" spans="1:17" x14ac:dyDescent="0.25">
      <c r="A10" s="1"/>
      <c r="B10" s="35" t="s">
        <v>24</v>
      </c>
      <c r="C10" s="244">
        <v>7823056024</v>
      </c>
      <c r="D10" s="244">
        <v>8139907969.8099995</v>
      </c>
      <c r="E10" s="244">
        <v>22206481.850000001</v>
      </c>
      <c r="F10" s="244">
        <v>578852474.61000001</v>
      </c>
      <c r="G10" s="244">
        <v>287740911.93000001</v>
      </c>
      <c r="H10" s="244">
        <v>296880717.40000004</v>
      </c>
      <c r="I10" s="244">
        <v>312756055.52999997</v>
      </c>
      <c r="J10" s="244">
        <v>308972251.69999999</v>
      </c>
      <c r="K10" s="244">
        <v>309148021.63999999</v>
      </c>
      <c r="L10" s="244">
        <v>307387943.48000002</v>
      </c>
      <c r="M10" s="244">
        <v>321955923</v>
      </c>
      <c r="N10" s="244">
        <v>302377580.03999996</v>
      </c>
      <c r="O10" s="244">
        <v>325601266.34000003</v>
      </c>
      <c r="P10" s="244">
        <v>468126054.0999999</v>
      </c>
      <c r="Q10" s="244">
        <f t="shared" ref="Q10:Q34" si="0">SUM(E10:P10)</f>
        <v>3842005681.6200004</v>
      </c>
    </row>
    <row r="11" spans="1:17" x14ac:dyDescent="0.25">
      <c r="A11" s="1"/>
      <c r="B11" s="27" t="s">
        <v>25</v>
      </c>
      <c r="C11" s="245">
        <v>4659591163</v>
      </c>
      <c r="D11" s="245">
        <v>5178993540.0699987</v>
      </c>
      <c r="E11" s="245">
        <v>22187397.330000002</v>
      </c>
      <c r="F11" s="245">
        <v>573449640.42000008</v>
      </c>
      <c r="G11" s="245">
        <v>283003985.90999997</v>
      </c>
      <c r="H11" s="245">
        <v>291493688.05000001</v>
      </c>
      <c r="I11" s="245">
        <v>299145155.88</v>
      </c>
      <c r="J11" s="245">
        <v>290708367.81999999</v>
      </c>
      <c r="K11" s="245">
        <v>298721280.67999995</v>
      </c>
      <c r="L11" s="245">
        <v>294572546.64999998</v>
      </c>
      <c r="M11" s="245">
        <v>301106937.31</v>
      </c>
      <c r="N11" s="246">
        <v>292973256.78999996</v>
      </c>
      <c r="O11" s="245">
        <v>314575711.91000003</v>
      </c>
      <c r="P11" s="245">
        <v>418003765.61000001</v>
      </c>
      <c r="Q11" s="245">
        <f t="shared" si="0"/>
        <v>3679941734.3600001</v>
      </c>
    </row>
    <row r="12" spans="1:17" x14ac:dyDescent="0.25">
      <c r="A12" s="1"/>
      <c r="B12" s="27" t="s">
        <v>26</v>
      </c>
      <c r="C12" s="245">
        <v>3151105619</v>
      </c>
      <c r="D12" s="245">
        <v>2949648808.1200004</v>
      </c>
      <c r="E12" s="245">
        <v>19084.52</v>
      </c>
      <c r="F12" s="245">
        <v>5402834.1899999995</v>
      </c>
      <c r="G12" s="245">
        <v>4736926.0200000005</v>
      </c>
      <c r="H12" s="245">
        <v>5299380.7700000005</v>
      </c>
      <c r="I12" s="245">
        <v>13608744.700000001</v>
      </c>
      <c r="J12" s="245">
        <v>18253883.879999999</v>
      </c>
      <c r="K12" s="245">
        <v>10423473.949999999</v>
      </c>
      <c r="L12" s="245">
        <v>12813076.83</v>
      </c>
      <c r="M12" s="245">
        <v>20848985.690000005</v>
      </c>
      <c r="N12" s="246">
        <v>9404023.25</v>
      </c>
      <c r="O12" s="245">
        <v>11025554.43</v>
      </c>
      <c r="P12" s="245">
        <v>50101018.459999986</v>
      </c>
      <c r="Q12" s="245">
        <f t="shared" si="0"/>
        <v>161936986.69</v>
      </c>
    </row>
    <row r="13" spans="1:17" x14ac:dyDescent="0.25">
      <c r="A13" s="1"/>
      <c r="B13" s="27" t="s">
        <v>27</v>
      </c>
      <c r="C13" s="245">
        <v>12359242</v>
      </c>
      <c r="D13" s="245">
        <v>11265621.620000001</v>
      </c>
      <c r="E13" s="28">
        <v>0</v>
      </c>
      <c r="F13" s="28">
        <v>0</v>
      </c>
      <c r="G13" s="28">
        <v>0</v>
      </c>
      <c r="H13" s="245">
        <v>87648.58</v>
      </c>
      <c r="I13" s="245">
        <v>2154.9499999999998</v>
      </c>
      <c r="J13" s="245">
        <v>10000</v>
      </c>
      <c r="K13" s="245">
        <v>3267.01</v>
      </c>
      <c r="L13" s="245">
        <v>2320</v>
      </c>
      <c r="M13" s="28">
        <v>0</v>
      </c>
      <c r="N13" s="246">
        <v>300</v>
      </c>
      <c r="O13" s="28">
        <v>0</v>
      </c>
      <c r="P13" s="245">
        <v>21270.030000000002</v>
      </c>
      <c r="Q13" s="245">
        <f t="shared" si="0"/>
        <v>126960.56999999999</v>
      </c>
    </row>
    <row r="14" spans="1:17" x14ac:dyDescent="0.25">
      <c r="A14" s="1"/>
      <c r="B14" s="34" t="s">
        <v>28</v>
      </c>
      <c r="C14" s="244">
        <v>542604200</v>
      </c>
      <c r="D14" s="244">
        <v>542715311</v>
      </c>
      <c r="E14" s="244">
        <v>1258800.8999999999</v>
      </c>
      <c r="F14" s="244">
        <v>1277800.8999999999</v>
      </c>
      <c r="G14" s="30">
        <v>0</v>
      </c>
      <c r="H14" s="30">
        <v>0</v>
      </c>
      <c r="I14" s="244">
        <v>1297701</v>
      </c>
      <c r="J14" s="30">
        <v>0</v>
      </c>
      <c r="K14" s="244">
        <v>1302818.5</v>
      </c>
      <c r="L14" s="30">
        <v>0</v>
      </c>
      <c r="M14" s="30">
        <v>0</v>
      </c>
      <c r="N14" s="31">
        <v>0</v>
      </c>
      <c r="O14" s="244">
        <v>1297701</v>
      </c>
      <c r="P14" s="244">
        <v>1297701</v>
      </c>
      <c r="Q14" s="244">
        <f t="shared" si="0"/>
        <v>7732523.2999999998</v>
      </c>
    </row>
    <row r="15" spans="1:17" x14ac:dyDescent="0.25">
      <c r="A15" s="1"/>
      <c r="B15" s="34" t="s">
        <v>29</v>
      </c>
      <c r="C15" s="244">
        <v>6880334483</v>
      </c>
      <c r="D15" s="244">
        <v>7089066634.29</v>
      </c>
      <c r="E15" s="30">
        <v>0</v>
      </c>
      <c r="F15" s="30">
        <v>0</v>
      </c>
      <c r="G15" s="30">
        <v>0</v>
      </c>
      <c r="H15" s="30">
        <v>0</v>
      </c>
      <c r="I15" s="244">
        <v>16000</v>
      </c>
      <c r="J15" s="244">
        <v>159541.07</v>
      </c>
      <c r="K15" s="244">
        <v>27918.000000000004</v>
      </c>
      <c r="L15" s="244">
        <v>580123.69999999995</v>
      </c>
      <c r="M15" s="244">
        <v>501479</v>
      </c>
      <c r="N15" s="244">
        <v>56000</v>
      </c>
      <c r="O15" s="244">
        <v>116000</v>
      </c>
      <c r="P15" s="244">
        <v>6840021988</v>
      </c>
      <c r="Q15" s="244">
        <f t="shared" si="0"/>
        <v>6841479049.7700005</v>
      </c>
    </row>
    <row r="16" spans="1:17" x14ac:dyDescent="0.25">
      <c r="A16" s="1"/>
      <c r="B16" s="27" t="s">
        <v>30</v>
      </c>
      <c r="C16" s="245">
        <v>28798166</v>
      </c>
      <c r="D16" s="245">
        <v>29531590</v>
      </c>
      <c r="E16" s="28">
        <v>0</v>
      </c>
      <c r="F16" s="28">
        <v>0</v>
      </c>
      <c r="G16" s="28">
        <v>0</v>
      </c>
      <c r="H16" s="28">
        <v>0</v>
      </c>
      <c r="I16" s="245">
        <v>16000</v>
      </c>
      <c r="J16" s="245">
        <v>159541.07</v>
      </c>
      <c r="K16" s="245">
        <v>27918.000000000004</v>
      </c>
      <c r="L16" s="245">
        <v>188000</v>
      </c>
      <c r="M16" s="245">
        <v>63905</v>
      </c>
      <c r="N16" s="246">
        <v>56000</v>
      </c>
      <c r="O16" s="245">
        <v>116000</v>
      </c>
      <c r="P16" s="245">
        <v>22000</v>
      </c>
      <c r="Q16" s="245">
        <f t="shared" si="0"/>
        <v>649364.07000000007</v>
      </c>
    </row>
    <row r="17" spans="1:17" x14ac:dyDescent="0.25">
      <c r="A17" s="1"/>
      <c r="B17" s="27" t="s">
        <v>31</v>
      </c>
      <c r="C17" s="245">
        <v>6840060000</v>
      </c>
      <c r="D17" s="245">
        <v>7048058727.29</v>
      </c>
      <c r="E17" s="28">
        <v>0</v>
      </c>
      <c r="F17" s="28">
        <v>0</v>
      </c>
      <c r="G17" s="28">
        <v>0</v>
      </c>
      <c r="H17" s="28">
        <v>0</v>
      </c>
      <c r="I17" s="28">
        <v>0</v>
      </c>
      <c r="J17" s="28">
        <v>0</v>
      </c>
      <c r="K17" s="28">
        <v>0</v>
      </c>
      <c r="L17" s="28">
        <v>0</v>
      </c>
      <c r="M17" s="28">
        <v>0</v>
      </c>
      <c r="N17" s="29">
        <v>0</v>
      </c>
      <c r="O17" s="28">
        <v>0</v>
      </c>
      <c r="P17" s="245">
        <v>6839999988</v>
      </c>
      <c r="Q17" s="245">
        <f t="shared" si="0"/>
        <v>6839999988</v>
      </c>
    </row>
    <row r="18" spans="1:17" x14ac:dyDescent="0.25">
      <c r="A18" s="1"/>
      <c r="B18" s="27" t="s">
        <v>32</v>
      </c>
      <c r="C18" s="245">
        <v>1788752</v>
      </c>
      <c r="D18" s="245">
        <v>1788752</v>
      </c>
      <c r="E18" s="28">
        <v>0</v>
      </c>
      <c r="F18" s="28">
        <v>0</v>
      </c>
      <c r="G18" s="28">
        <v>0</v>
      </c>
      <c r="H18" s="28">
        <v>0</v>
      </c>
      <c r="I18" s="28">
        <v>0</v>
      </c>
      <c r="J18" s="28">
        <v>0</v>
      </c>
      <c r="K18" s="28">
        <v>0</v>
      </c>
      <c r="L18" s="245">
        <v>392123.7</v>
      </c>
      <c r="M18" s="245">
        <v>437574</v>
      </c>
      <c r="N18" s="29">
        <v>0</v>
      </c>
      <c r="O18" s="28">
        <v>0</v>
      </c>
      <c r="P18" s="28">
        <v>0</v>
      </c>
      <c r="Q18" s="245">
        <f t="shared" si="0"/>
        <v>829697.7</v>
      </c>
    </row>
    <row r="19" spans="1:17" x14ac:dyDescent="0.25">
      <c r="A19" s="1"/>
      <c r="B19" s="27" t="s">
        <v>33</v>
      </c>
      <c r="C19" s="245">
        <v>9687565</v>
      </c>
      <c r="D19" s="245">
        <v>9687565</v>
      </c>
      <c r="E19" s="28">
        <v>0</v>
      </c>
      <c r="F19" s="28">
        <v>0</v>
      </c>
      <c r="G19" s="28">
        <v>0</v>
      </c>
      <c r="H19" s="28">
        <v>0</v>
      </c>
      <c r="I19" s="28">
        <v>0</v>
      </c>
      <c r="J19" s="28">
        <v>0</v>
      </c>
      <c r="K19" s="28">
        <v>0</v>
      </c>
      <c r="L19" s="28">
        <v>0</v>
      </c>
      <c r="M19" s="28">
        <v>0</v>
      </c>
      <c r="N19" s="29">
        <v>0</v>
      </c>
      <c r="O19" s="28">
        <v>0</v>
      </c>
      <c r="P19" s="28">
        <v>0</v>
      </c>
      <c r="Q19" s="28">
        <f t="shared" si="0"/>
        <v>0</v>
      </c>
    </row>
    <row r="20" spans="1:17" x14ac:dyDescent="0.25">
      <c r="A20" s="1"/>
      <c r="B20" s="34" t="s">
        <v>34</v>
      </c>
      <c r="C20" s="244">
        <v>656809</v>
      </c>
      <c r="D20" s="244">
        <v>656809</v>
      </c>
      <c r="E20" s="30">
        <v>0</v>
      </c>
      <c r="F20" s="30">
        <v>0</v>
      </c>
      <c r="G20" s="30">
        <v>0</v>
      </c>
      <c r="H20" s="30">
        <v>0</v>
      </c>
      <c r="I20" s="30">
        <v>0</v>
      </c>
      <c r="J20" s="30">
        <v>0</v>
      </c>
      <c r="K20" s="30">
        <v>0</v>
      </c>
      <c r="L20" s="30">
        <v>0</v>
      </c>
      <c r="M20" s="30">
        <v>0</v>
      </c>
      <c r="N20" s="31">
        <v>0</v>
      </c>
      <c r="O20" s="30">
        <v>0</v>
      </c>
      <c r="P20" s="30">
        <v>0</v>
      </c>
      <c r="Q20" s="30">
        <f t="shared" si="0"/>
        <v>0</v>
      </c>
    </row>
    <row r="21" spans="1:17" x14ac:dyDescent="0.25">
      <c r="A21" s="1"/>
      <c r="B21" s="37" t="s">
        <v>35</v>
      </c>
      <c r="C21" s="247">
        <v>910506639</v>
      </c>
      <c r="D21" s="247">
        <v>749197614.73000002</v>
      </c>
      <c r="E21" s="36">
        <v>0</v>
      </c>
      <c r="F21" s="247">
        <v>10676.64</v>
      </c>
      <c r="G21" s="247">
        <v>2664200.0199999996</v>
      </c>
      <c r="H21" s="36">
        <v>0</v>
      </c>
      <c r="I21" s="247">
        <v>5667843.379999999</v>
      </c>
      <c r="J21" s="247">
        <v>294375.23</v>
      </c>
      <c r="K21" s="247">
        <v>1117993.3900000001</v>
      </c>
      <c r="L21" s="247">
        <v>2261854.89</v>
      </c>
      <c r="M21" s="247">
        <v>6867796.9400000004</v>
      </c>
      <c r="N21" s="247">
        <v>19051952.18</v>
      </c>
      <c r="O21" s="247">
        <v>2285006.81</v>
      </c>
      <c r="P21" s="247">
        <v>12345016.190000001</v>
      </c>
      <c r="Q21" s="247">
        <f t="shared" si="0"/>
        <v>52566715.670000002</v>
      </c>
    </row>
    <row r="22" spans="1:17" x14ac:dyDescent="0.25">
      <c r="A22" s="1"/>
      <c r="B22" s="34" t="s">
        <v>36</v>
      </c>
      <c r="C22" s="244">
        <v>797844300</v>
      </c>
      <c r="D22" s="244">
        <v>710828489.77999997</v>
      </c>
      <c r="E22" s="30">
        <v>0</v>
      </c>
      <c r="F22" s="244">
        <v>10676.64</v>
      </c>
      <c r="G22" s="244">
        <v>2664200.0199999996</v>
      </c>
      <c r="H22" s="30">
        <v>0</v>
      </c>
      <c r="I22" s="244">
        <v>5667843.379999999</v>
      </c>
      <c r="J22" s="244">
        <v>187312</v>
      </c>
      <c r="K22" s="244">
        <v>1117993.3900000001</v>
      </c>
      <c r="L22" s="244">
        <v>2261854.89</v>
      </c>
      <c r="M22" s="244">
        <v>6831711.5</v>
      </c>
      <c r="N22" s="244">
        <v>18930686.5</v>
      </c>
      <c r="O22" s="244">
        <v>236101.84000000003</v>
      </c>
      <c r="P22" s="244">
        <v>10461182.91</v>
      </c>
      <c r="Q22" s="244">
        <f t="shared" si="0"/>
        <v>48369563.070000008</v>
      </c>
    </row>
    <row r="23" spans="1:17" x14ac:dyDescent="0.25">
      <c r="A23" s="1"/>
      <c r="B23" s="27" t="s">
        <v>37</v>
      </c>
      <c r="C23" s="245">
        <v>455155913</v>
      </c>
      <c r="D23" s="245">
        <v>460998876.88999999</v>
      </c>
      <c r="E23" s="28">
        <v>0</v>
      </c>
      <c r="F23" s="28">
        <v>0</v>
      </c>
      <c r="G23" s="28">
        <v>0</v>
      </c>
      <c r="H23" s="28">
        <v>0</v>
      </c>
      <c r="I23" s="28">
        <v>0</v>
      </c>
      <c r="J23" s="28">
        <v>0</v>
      </c>
      <c r="K23" s="28">
        <v>0</v>
      </c>
      <c r="L23" s="28">
        <v>0</v>
      </c>
      <c r="M23" s="28">
        <v>0</v>
      </c>
      <c r="N23" s="29">
        <v>0</v>
      </c>
      <c r="O23" s="28">
        <v>0</v>
      </c>
      <c r="P23" s="245">
        <v>4471332.87</v>
      </c>
      <c r="Q23" s="245">
        <f t="shared" si="0"/>
        <v>4471332.87</v>
      </c>
    </row>
    <row r="24" spans="1:17" x14ac:dyDescent="0.25">
      <c r="A24" s="1"/>
      <c r="B24" s="27" t="s">
        <v>38</v>
      </c>
      <c r="C24" s="245">
        <v>221942135</v>
      </c>
      <c r="D24" s="245">
        <v>229446573.55000001</v>
      </c>
      <c r="E24" s="28">
        <v>0</v>
      </c>
      <c r="F24" s="245">
        <v>10676.64</v>
      </c>
      <c r="G24" s="245">
        <v>2664200.0199999996</v>
      </c>
      <c r="H24" s="28">
        <v>0</v>
      </c>
      <c r="I24" s="245">
        <v>5667843.379999999</v>
      </c>
      <c r="J24" s="245">
        <v>10000</v>
      </c>
      <c r="K24" s="245">
        <v>1117993.3900000001</v>
      </c>
      <c r="L24" s="245">
        <v>2261854.89</v>
      </c>
      <c r="M24" s="245">
        <v>6831711.5</v>
      </c>
      <c r="N24" s="246">
        <v>18930686.5</v>
      </c>
      <c r="O24" s="245">
        <v>236101.84000000003</v>
      </c>
      <c r="P24" s="245">
        <v>5989850.04</v>
      </c>
      <c r="Q24" s="245">
        <f t="shared" si="0"/>
        <v>43720918.200000003</v>
      </c>
    </row>
    <row r="25" spans="1:17" x14ac:dyDescent="0.25">
      <c r="A25" s="1"/>
      <c r="B25" s="27" t="s">
        <v>39</v>
      </c>
      <c r="C25" s="28">
        <v>0</v>
      </c>
      <c r="D25" s="245">
        <v>89457.739999999991</v>
      </c>
      <c r="E25" s="28">
        <v>0</v>
      </c>
      <c r="F25" s="28">
        <v>0</v>
      </c>
      <c r="G25" s="28">
        <v>0</v>
      </c>
      <c r="H25" s="28">
        <v>0</v>
      </c>
      <c r="I25" s="28">
        <v>0</v>
      </c>
      <c r="J25" s="28">
        <v>0</v>
      </c>
      <c r="K25" s="28">
        <v>0</v>
      </c>
      <c r="L25" s="28">
        <v>0</v>
      </c>
      <c r="M25" s="28">
        <v>0</v>
      </c>
      <c r="N25" s="29">
        <v>0</v>
      </c>
      <c r="O25" s="28">
        <v>0</v>
      </c>
      <c r="P25" s="28">
        <v>0</v>
      </c>
      <c r="Q25" s="28">
        <f t="shared" si="0"/>
        <v>0</v>
      </c>
    </row>
    <row r="26" spans="1:17" x14ac:dyDescent="0.25">
      <c r="A26" s="1"/>
      <c r="B26" s="27" t="s">
        <v>40</v>
      </c>
      <c r="C26" s="245">
        <v>120746252</v>
      </c>
      <c r="D26" s="245">
        <v>20293581.600000001</v>
      </c>
      <c r="E26" s="28">
        <v>0</v>
      </c>
      <c r="F26" s="28">
        <v>0</v>
      </c>
      <c r="G26" s="28">
        <v>0</v>
      </c>
      <c r="H26" s="28">
        <v>0</v>
      </c>
      <c r="I26" s="28">
        <v>0</v>
      </c>
      <c r="J26" s="245">
        <v>177312</v>
      </c>
      <c r="K26" s="28">
        <v>0</v>
      </c>
      <c r="L26" s="28">
        <v>0</v>
      </c>
      <c r="M26" s="28">
        <v>0</v>
      </c>
      <c r="N26" s="29">
        <v>0</v>
      </c>
      <c r="O26" s="28">
        <v>0</v>
      </c>
      <c r="P26" s="28">
        <v>0</v>
      </c>
      <c r="Q26" s="245">
        <f t="shared" si="0"/>
        <v>177312</v>
      </c>
    </row>
    <row r="27" spans="1:17" x14ac:dyDescent="0.25">
      <c r="A27" s="1"/>
      <c r="B27" s="34" t="s">
        <v>41</v>
      </c>
      <c r="C27" s="244">
        <v>31992119</v>
      </c>
      <c r="D27" s="244">
        <v>31992119</v>
      </c>
      <c r="E27" s="30">
        <v>0</v>
      </c>
      <c r="F27" s="30">
        <v>0</v>
      </c>
      <c r="G27" s="30">
        <v>0</v>
      </c>
      <c r="H27" s="30">
        <v>0</v>
      </c>
      <c r="I27" s="30">
        <v>0</v>
      </c>
      <c r="J27" s="30">
        <v>0</v>
      </c>
      <c r="K27" s="30">
        <v>0</v>
      </c>
      <c r="L27" s="30">
        <v>0</v>
      </c>
      <c r="M27" s="30">
        <v>0</v>
      </c>
      <c r="N27" s="30">
        <v>0</v>
      </c>
      <c r="O27" s="30">
        <v>0</v>
      </c>
      <c r="P27" s="30">
        <v>0</v>
      </c>
      <c r="Q27" s="30">
        <f t="shared" si="0"/>
        <v>0</v>
      </c>
    </row>
    <row r="28" spans="1:17" x14ac:dyDescent="0.25">
      <c r="A28" s="1"/>
      <c r="B28" s="27" t="s">
        <v>42</v>
      </c>
      <c r="C28" s="245">
        <v>500000</v>
      </c>
      <c r="D28" s="245">
        <v>500000</v>
      </c>
      <c r="E28" s="28">
        <v>0</v>
      </c>
      <c r="F28" s="28">
        <v>0</v>
      </c>
      <c r="G28" s="28">
        <v>0</v>
      </c>
      <c r="H28" s="28">
        <v>0</v>
      </c>
      <c r="I28" s="28">
        <v>0</v>
      </c>
      <c r="J28" s="28">
        <v>0</v>
      </c>
      <c r="K28" s="28">
        <v>0</v>
      </c>
      <c r="L28" s="28">
        <v>0</v>
      </c>
      <c r="M28" s="28">
        <v>0</v>
      </c>
      <c r="N28" s="29">
        <v>0</v>
      </c>
      <c r="O28" s="28">
        <v>0</v>
      </c>
      <c r="P28" s="28">
        <v>0</v>
      </c>
      <c r="Q28" s="28">
        <f t="shared" si="0"/>
        <v>0</v>
      </c>
    </row>
    <row r="29" spans="1:17" x14ac:dyDescent="0.25">
      <c r="A29" s="1"/>
      <c r="B29" s="27" t="s">
        <v>43</v>
      </c>
      <c r="C29" s="245">
        <v>31492119</v>
      </c>
      <c r="D29" s="245">
        <v>31492119</v>
      </c>
      <c r="E29" s="28">
        <v>0</v>
      </c>
      <c r="F29" s="28">
        <v>0</v>
      </c>
      <c r="G29" s="28">
        <v>0</v>
      </c>
      <c r="H29" s="28">
        <v>0</v>
      </c>
      <c r="I29" s="28">
        <v>0</v>
      </c>
      <c r="J29" s="28">
        <v>0</v>
      </c>
      <c r="K29" s="28">
        <v>0</v>
      </c>
      <c r="L29" s="28">
        <v>0</v>
      </c>
      <c r="M29" s="28">
        <v>0</v>
      </c>
      <c r="N29" s="29">
        <v>0</v>
      </c>
      <c r="O29" s="28">
        <v>0</v>
      </c>
      <c r="P29" s="28">
        <v>0</v>
      </c>
      <c r="Q29" s="28">
        <f t="shared" si="0"/>
        <v>0</v>
      </c>
    </row>
    <row r="30" spans="1:17" x14ac:dyDescent="0.25">
      <c r="A30" s="1"/>
      <c r="B30" s="34" t="s">
        <v>44</v>
      </c>
      <c r="C30" s="244">
        <v>80325220</v>
      </c>
      <c r="D30" s="244">
        <v>6032005.9499999965</v>
      </c>
      <c r="E30" s="30">
        <v>0</v>
      </c>
      <c r="F30" s="30">
        <v>0</v>
      </c>
      <c r="G30" s="30">
        <v>0</v>
      </c>
      <c r="H30" s="30">
        <v>0</v>
      </c>
      <c r="I30" s="30">
        <v>0</v>
      </c>
      <c r="J30" s="244">
        <v>107063.23</v>
      </c>
      <c r="K30" s="30">
        <v>0</v>
      </c>
      <c r="L30" s="30">
        <v>0</v>
      </c>
      <c r="M30" s="244">
        <v>36085.440000000002</v>
      </c>
      <c r="N30" s="244">
        <v>121265.68</v>
      </c>
      <c r="O30" s="244">
        <v>2048904.9700000002</v>
      </c>
      <c r="P30" s="244">
        <v>1883833.28</v>
      </c>
      <c r="Q30" s="244">
        <f t="shared" si="0"/>
        <v>4197152.6000000006</v>
      </c>
    </row>
    <row r="31" spans="1:17" x14ac:dyDescent="0.25">
      <c r="A31" s="1"/>
      <c r="B31" s="27" t="s">
        <v>45</v>
      </c>
      <c r="C31" s="245">
        <v>80325220</v>
      </c>
      <c r="D31" s="245">
        <v>6032005.9499999965</v>
      </c>
      <c r="E31" s="28">
        <v>0</v>
      </c>
      <c r="F31" s="28">
        <v>0</v>
      </c>
      <c r="G31" s="28">
        <v>0</v>
      </c>
      <c r="H31" s="28">
        <v>0</v>
      </c>
      <c r="I31" s="28">
        <v>0</v>
      </c>
      <c r="J31" s="245">
        <v>107063.23</v>
      </c>
      <c r="K31" s="28">
        <v>0</v>
      </c>
      <c r="L31" s="28">
        <v>0</v>
      </c>
      <c r="M31" s="245">
        <v>36085.440000000002</v>
      </c>
      <c r="N31" s="246">
        <v>121265.68</v>
      </c>
      <c r="O31" s="245">
        <v>2048904.9700000002</v>
      </c>
      <c r="P31" s="245">
        <v>1883833.28</v>
      </c>
      <c r="Q31" s="245">
        <f t="shared" si="0"/>
        <v>4197152.6000000006</v>
      </c>
    </row>
    <row r="32" spans="1:17" x14ac:dyDescent="0.25">
      <c r="A32" s="1"/>
      <c r="B32" s="34" t="s">
        <v>46</v>
      </c>
      <c r="C32" s="244">
        <v>345000</v>
      </c>
      <c r="D32" s="244">
        <v>345000</v>
      </c>
      <c r="E32" s="30">
        <v>0</v>
      </c>
      <c r="F32" s="30">
        <v>0</v>
      </c>
      <c r="G32" s="30">
        <v>0</v>
      </c>
      <c r="H32" s="30">
        <v>0</v>
      </c>
      <c r="I32" s="30">
        <v>0</v>
      </c>
      <c r="J32" s="30">
        <v>0</v>
      </c>
      <c r="K32" s="30">
        <v>0</v>
      </c>
      <c r="L32" s="30">
        <v>0</v>
      </c>
      <c r="M32" s="30">
        <v>0</v>
      </c>
      <c r="N32" s="30">
        <v>0</v>
      </c>
      <c r="O32" s="30">
        <v>0</v>
      </c>
      <c r="P32" s="30">
        <v>0</v>
      </c>
      <c r="Q32" s="30">
        <f t="shared" si="0"/>
        <v>0</v>
      </c>
    </row>
    <row r="33" spans="1:17" x14ac:dyDescent="0.25">
      <c r="A33" s="1"/>
      <c r="B33" s="27" t="s">
        <v>47</v>
      </c>
      <c r="C33" s="245">
        <v>345000</v>
      </c>
      <c r="D33" s="245">
        <v>345000</v>
      </c>
      <c r="E33" s="28">
        <v>0</v>
      </c>
      <c r="F33" s="28">
        <v>0</v>
      </c>
      <c r="G33" s="28">
        <v>0</v>
      </c>
      <c r="H33" s="28">
        <v>0</v>
      </c>
      <c r="I33" s="28">
        <v>0</v>
      </c>
      <c r="J33" s="28">
        <v>0</v>
      </c>
      <c r="K33" s="28">
        <v>0</v>
      </c>
      <c r="L33" s="28">
        <v>0</v>
      </c>
      <c r="M33" s="28">
        <v>0</v>
      </c>
      <c r="N33" s="29">
        <v>0</v>
      </c>
      <c r="O33" s="28">
        <v>0</v>
      </c>
      <c r="P33" s="28">
        <v>0</v>
      </c>
      <c r="Q33" s="28">
        <f t="shared" si="0"/>
        <v>0</v>
      </c>
    </row>
    <row r="34" spans="1:17" x14ac:dyDescent="0.25">
      <c r="B34" s="14" t="s">
        <v>48</v>
      </c>
      <c r="C34" s="248">
        <f>C9+C21</f>
        <v>16157158155</v>
      </c>
      <c r="D34" s="248">
        <f>D9+D21</f>
        <v>16521544338.829998</v>
      </c>
      <c r="E34" s="213">
        <f t="shared" ref="E34:P34" si="1">E9+E21</f>
        <v>23465282.75</v>
      </c>
      <c r="F34" s="214">
        <f t="shared" si="1"/>
        <v>580140952.14999998</v>
      </c>
      <c r="G34" s="215">
        <f t="shared" si="1"/>
        <v>290405111.94999999</v>
      </c>
      <c r="H34" s="213">
        <f t="shared" si="1"/>
        <v>296880717.40000004</v>
      </c>
      <c r="I34" s="214">
        <f t="shared" si="1"/>
        <v>319737599.90999997</v>
      </c>
      <c r="J34" s="215">
        <f t="shared" si="1"/>
        <v>309426168</v>
      </c>
      <c r="K34" s="213">
        <f t="shared" si="1"/>
        <v>311596751.52999997</v>
      </c>
      <c r="L34" s="214">
        <f t="shared" si="1"/>
        <v>310229922.06999999</v>
      </c>
      <c r="M34" s="215">
        <f t="shared" si="1"/>
        <v>329325198.94</v>
      </c>
      <c r="N34" s="213">
        <f t="shared" si="1"/>
        <v>321485532.21999997</v>
      </c>
      <c r="O34" s="214">
        <f t="shared" si="1"/>
        <v>329299974.15000004</v>
      </c>
      <c r="P34" s="214">
        <f t="shared" si="1"/>
        <v>7321790759.29</v>
      </c>
      <c r="Q34" s="216">
        <f t="shared" si="0"/>
        <v>10743783970.360001</v>
      </c>
    </row>
    <row r="35" spans="1:17" x14ac:dyDescent="0.25">
      <c r="A35" s="1"/>
      <c r="B35" s="33"/>
      <c r="C35" s="32"/>
      <c r="D35" s="32"/>
      <c r="E35" s="32"/>
      <c r="F35" s="32"/>
      <c r="G35" s="32"/>
      <c r="H35" s="32"/>
      <c r="I35" s="32"/>
      <c r="J35" s="32"/>
      <c r="K35" s="32"/>
      <c r="L35" s="32"/>
      <c r="M35" s="32"/>
      <c r="N35" s="32"/>
      <c r="O35" s="32"/>
      <c r="P35" s="32"/>
      <c r="Q35" s="32"/>
    </row>
    <row r="36" spans="1:17" x14ac:dyDescent="0.25">
      <c r="B36" s="14" t="s">
        <v>49</v>
      </c>
      <c r="C36" s="249"/>
      <c r="D36" s="249"/>
      <c r="E36" s="217"/>
      <c r="F36" s="218"/>
      <c r="G36" s="219"/>
      <c r="H36" s="217"/>
      <c r="I36" s="218"/>
      <c r="J36" s="219"/>
      <c r="K36" s="217"/>
      <c r="L36" s="218"/>
      <c r="M36" s="219"/>
      <c r="N36" s="217"/>
      <c r="O36" s="218"/>
      <c r="P36" s="218"/>
      <c r="Q36" s="220"/>
    </row>
    <row r="37" spans="1:17" x14ac:dyDescent="0.25">
      <c r="A37" s="1"/>
      <c r="B37" s="23" t="s">
        <v>50</v>
      </c>
      <c r="C37" s="244">
        <v>2282441390</v>
      </c>
      <c r="D37" s="244">
        <v>2269654973.48</v>
      </c>
      <c r="E37" s="30">
        <v>0</v>
      </c>
      <c r="F37" s="30">
        <v>0</v>
      </c>
      <c r="G37" s="30">
        <v>0</v>
      </c>
      <c r="H37" s="30">
        <v>0</v>
      </c>
      <c r="I37" s="30">
        <v>0</v>
      </c>
      <c r="J37" s="30">
        <v>0</v>
      </c>
      <c r="K37" s="30">
        <v>0</v>
      </c>
      <c r="L37" s="30">
        <v>0</v>
      </c>
      <c r="M37" s="30">
        <v>0</v>
      </c>
      <c r="N37" s="30">
        <v>0</v>
      </c>
      <c r="O37" s="30">
        <v>0</v>
      </c>
      <c r="P37" s="30">
        <v>0</v>
      </c>
      <c r="Q37" s="30">
        <f>SUM(E37:P37)</f>
        <v>0</v>
      </c>
    </row>
    <row r="38" spans="1:17" x14ac:dyDescent="0.25">
      <c r="A38" s="1"/>
      <c r="B38" s="22" t="s">
        <v>51</v>
      </c>
      <c r="C38" s="244">
        <v>2270783090</v>
      </c>
      <c r="D38" s="244">
        <v>2257996673.48</v>
      </c>
      <c r="E38" s="30">
        <v>0</v>
      </c>
      <c r="F38" s="30">
        <v>0</v>
      </c>
      <c r="G38" s="30">
        <v>0</v>
      </c>
      <c r="H38" s="30">
        <v>0</v>
      </c>
      <c r="I38" s="30">
        <v>0</v>
      </c>
      <c r="J38" s="30">
        <v>0</v>
      </c>
      <c r="K38" s="30">
        <v>0</v>
      </c>
      <c r="L38" s="30">
        <v>0</v>
      </c>
      <c r="M38" s="30">
        <v>0</v>
      </c>
      <c r="N38" s="30">
        <v>0</v>
      </c>
      <c r="O38" s="30">
        <v>0</v>
      </c>
      <c r="P38" s="30">
        <v>0</v>
      </c>
      <c r="Q38" s="30">
        <f t="shared" ref="Q38:Q43" si="2">SUM(E38:P38)</f>
        <v>0</v>
      </c>
    </row>
    <row r="39" spans="1:17" x14ac:dyDescent="0.25">
      <c r="A39" s="1"/>
      <c r="B39" s="46" t="s">
        <v>52</v>
      </c>
      <c r="C39" s="244">
        <v>80045000</v>
      </c>
      <c r="D39" s="244">
        <v>67258583.479999989</v>
      </c>
      <c r="E39" s="30">
        <v>0</v>
      </c>
      <c r="F39" s="30">
        <v>0</v>
      </c>
      <c r="G39" s="30">
        <v>0</v>
      </c>
      <c r="H39" s="30">
        <v>0</v>
      </c>
      <c r="I39" s="30">
        <v>0</v>
      </c>
      <c r="J39" s="30">
        <v>0</v>
      </c>
      <c r="K39" s="30">
        <v>0</v>
      </c>
      <c r="L39" s="30">
        <v>0</v>
      </c>
      <c r="M39" s="30">
        <v>0</v>
      </c>
      <c r="N39" s="30">
        <v>0</v>
      </c>
      <c r="O39" s="30">
        <v>0</v>
      </c>
      <c r="P39" s="30">
        <v>0</v>
      </c>
      <c r="Q39" s="30">
        <f t="shared" si="2"/>
        <v>0</v>
      </c>
    </row>
    <row r="40" spans="1:17" x14ac:dyDescent="0.25">
      <c r="A40" s="1"/>
      <c r="B40" s="46" t="s">
        <v>53</v>
      </c>
      <c r="C40" s="244">
        <v>2190738090</v>
      </c>
      <c r="D40" s="244">
        <v>2190738090</v>
      </c>
      <c r="E40" s="30">
        <v>0</v>
      </c>
      <c r="F40" s="30">
        <v>0</v>
      </c>
      <c r="G40" s="30">
        <v>0</v>
      </c>
      <c r="H40" s="30">
        <v>0</v>
      </c>
      <c r="I40" s="30">
        <v>0</v>
      </c>
      <c r="J40" s="30">
        <v>0</v>
      </c>
      <c r="K40" s="30">
        <v>0</v>
      </c>
      <c r="L40" s="30">
        <v>0</v>
      </c>
      <c r="M40" s="30">
        <v>0</v>
      </c>
      <c r="N40" s="30">
        <v>0</v>
      </c>
      <c r="O40" s="30">
        <v>0</v>
      </c>
      <c r="P40" s="30">
        <v>0</v>
      </c>
      <c r="Q40" s="30">
        <f t="shared" si="2"/>
        <v>0</v>
      </c>
    </row>
    <row r="41" spans="1:17" x14ac:dyDescent="0.25">
      <c r="A41" s="1"/>
      <c r="B41" s="22" t="s">
        <v>54</v>
      </c>
      <c r="C41" s="245">
        <v>11658300</v>
      </c>
      <c r="D41" s="245">
        <v>11658300</v>
      </c>
      <c r="E41" s="28">
        <v>0</v>
      </c>
      <c r="F41" s="28">
        <v>0</v>
      </c>
      <c r="G41" s="28">
        <v>0</v>
      </c>
      <c r="H41" s="28">
        <v>0</v>
      </c>
      <c r="I41" s="28">
        <v>0</v>
      </c>
      <c r="J41" s="28">
        <v>0</v>
      </c>
      <c r="K41" s="28">
        <v>0</v>
      </c>
      <c r="L41" s="28">
        <v>0</v>
      </c>
      <c r="M41" s="28">
        <v>0</v>
      </c>
      <c r="N41" s="28">
        <v>0</v>
      </c>
      <c r="O41" s="28">
        <v>0</v>
      </c>
      <c r="P41" s="28">
        <v>0</v>
      </c>
      <c r="Q41" s="28">
        <f t="shared" si="2"/>
        <v>0</v>
      </c>
    </row>
    <row r="42" spans="1:17" x14ac:dyDescent="0.25">
      <c r="A42" s="1"/>
      <c r="B42" s="46" t="s">
        <v>55</v>
      </c>
      <c r="C42" s="245">
        <v>11658300</v>
      </c>
      <c r="D42" s="245">
        <v>11658300</v>
      </c>
      <c r="E42" s="28">
        <v>0</v>
      </c>
      <c r="F42" s="28">
        <v>0</v>
      </c>
      <c r="G42" s="28">
        <v>0</v>
      </c>
      <c r="H42" s="28">
        <v>0</v>
      </c>
      <c r="I42" s="28">
        <v>0</v>
      </c>
      <c r="J42" s="28">
        <v>0</v>
      </c>
      <c r="K42" s="28">
        <v>0</v>
      </c>
      <c r="L42" s="28">
        <v>0</v>
      </c>
      <c r="M42" s="28">
        <v>0</v>
      </c>
      <c r="N42" s="28">
        <v>0</v>
      </c>
      <c r="O42" s="28">
        <v>0</v>
      </c>
      <c r="P42" s="28">
        <v>0</v>
      </c>
      <c r="Q42" s="28">
        <f t="shared" si="2"/>
        <v>0</v>
      </c>
    </row>
    <row r="43" spans="1:17" x14ac:dyDescent="0.25">
      <c r="B43" s="14" t="s">
        <v>56</v>
      </c>
      <c r="C43" s="248">
        <f>C37</f>
        <v>2282441390</v>
      </c>
      <c r="D43" s="248">
        <f t="shared" ref="D43:P43" si="3">D37</f>
        <v>2269654973.48</v>
      </c>
      <c r="E43" s="250">
        <f t="shared" si="3"/>
        <v>0</v>
      </c>
      <c r="F43" s="251">
        <f t="shared" si="3"/>
        <v>0</v>
      </c>
      <c r="G43" s="252">
        <f t="shared" si="3"/>
        <v>0</v>
      </c>
      <c r="H43" s="250">
        <f t="shared" si="3"/>
        <v>0</v>
      </c>
      <c r="I43" s="251">
        <f t="shared" si="3"/>
        <v>0</v>
      </c>
      <c r="J43" s="252">
        <f t="shared" si="3"/>
        <v>0</v>
      </c>
      <c r="K43" s="250">
        <f t="shared" si="3"/>
        <v>0</v>
      </c>
      <c r="L43" s="251">
        <f t="shared" si="3"/>
        <v>0</v>
      </c>
      <c r="M43" s="252">
        <f t="shared" si="3"/>
        <v>0</v>
      </c>
      <c r="N43" s="250">
        <f t="shared" si="3"/>
        <v>0</v>
      </c>
      <c r="O43" s="251">
        <f t="shared" si="3"/>
        <v>0</v>
      </c>
      <c r="P43" s="251">
        <f t="shared" si="3"/>
        <v>0</v>
      </c>
      <c r="Q43" s="220">
        <f t="shared" si="2"/>
        <v>0</v>
      </c>
    </row>
    <row r="44" spans="1:17" x14ac:dyDescent="0.25">
      <c r="A44" s="1"/>
      <c r="B44" s="27"/>
      <c r="C44" s="28"/>
      <c r="D44" s="28"/>
      <c r="E44" s="212"/>
      <c r="F44" s="212"/>
      <c r="G44" s="212"/>
      <c r="H44" s="212"/>
      <c r="I44" s="212"/>
      <c r="J44" s="212"/>
      <c r="K44" s="212"/>
      <c r="L44" s="212"/>
      <c r="M44" s="212"/>
      <c r="N44" s="212"/>
      <c r="O44" s="212"/>
      <c r="P44" s="212"/>
      <c r="Q44" s="28"/>
    </row>
    <row r="45" spans="1:17" x14ac:dyDescent="0.25">
      <c r="B45" s="14" t="s">
        <v>57</v>
      </c>
      <c r="C45" s="248">
        <f>C34+C43</f>
        <v>18439599545</v>
      </c>
      <c r="D45" s="248">
        <f t="shared" ref="D45:Q45" si="4">D34+D43</f>
        <v>18791199312.309998</v>
      </c>
      <c r="E45" s="213">
        <f t="shared" si="4"/>
        <v>23465282.75</v>
      </c>
      <c r="F45" s="214">
        <f t="shared" si="4"/>
        <v>580140952.14999998</v>
      </c>
      <c r="G45" s="215">
        <f t="shared" si="4"/>
        <v>290405111.94999999</v>
      </c>
      <c r="H45" s="213">
        <f t="shared" si="4"/>
        <v>296880717.40000004</v>
      </c>
      <c r="I45" s="214">
        <f t="shared" si="4"/>
        <v>319737599.90999997</v>
      </c>
      <c r="J45" s="215">
        <f t="shared" si="4"/>
        <v>309426168</v>
      </c>
      <c r="K45" s="213">
        <f t="shared" si="4"/>
        <v>311596751.52999997</v>
      </c>
      <c r="L45" s="214">
        <f t="shared" si="4"/>
        <v>310229922.06999999</v>
      </c>
      <c r="M45" s="215">
        <f t="shared" si="4"/>
        <v>329325198.94</v>
      </c>
      <c r="N45" s="213">
        <f t="shared" si="4"/>
        <v>321485532.21999997</v>
      </c>
      <c r="O45" s="214">
        <f t="shared" si="4"/>
        <v>329299974.15000004</v>
      </c>
      <c r="P45" s="214">
        <f t="shared" si="4"/>
        <v>7321790759.29</v>
      </c>
      <c r="Q45" s="216">
        <f t="shared" si="4"/>
        <v>10743783970.360001</v>
      </c>
    </row>
    <row r="46" spans="1:17" x14ac:dyDescent="0.25">
      <c r="A46" s="1"/>
      <c r="B46" s="103" t="s">
        <v>58</v>
      </c>
      <c r="C46" s="104"/>
      <c r="D46" s="24"/>
      <c r="E46" s="24"/>
      <c r="F46" s="24"/>
      <c r="G46" s="24"/>
      <c r="H46" s="24"/>
      <c r="I46" s="24"/>
      <c r="J46" s="24"/>
      <c r="K46" s="24"/>
      <c r="L46" s="24"/>
      <c r="M46" s="24"/>
      <c r="N46" s="24"/>
      <c r="O46" s="24"/>
      <c r="P46" s="24"/>
      <c r="Q46" s="24"/>
    </row>
    <row r="47" spans="1:17" x14ac:dyDescent="0.25">
      <c r="A47" s="1"/>
      <c r="B47" s="103" t="s">
        <v>59</v>
      </c>
      <c r="C47" s="104"/>
      <c r="D47" s="26"/>
      <c r="O47" s="25"/>
      <c r="P47" s="25"/>
    </row>
    <row r="48" spans="1:17" x14ac:dyDescent="0.25">
      <c r="A48" s="1"/>
      <c r="I48" s="3"/>
    </row>
  </sheetData>
  <mergeCells count="9">
    <mergeCell ref="E7:Q7"/>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ignoredErrors>
    <ignoredError sqref="Q37:Q43 Q9:Q3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C75-94CA-465A-B63B-E7078EFF3FEE}">
  <dimension ref="A2:AD7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17.85546875" style="131" customWidth="1"/>
    <col min="5" max="5" width="13.28515625" style="7" customWidth="1"/>
    <col min="6" max="14" width="16.42578125" style="7" customWidth="1"/>
    <col min="15" max="15" width="13.7109375" style="7" customWidth="1"/>
    <col min="16" max="16" width="19.28515625" style="7" customWidth="1"/>
    <col min="17" max="17" width="19.28515625" style="131" customWidth="1"/>
    <col min="18" max="18" width="18.85546875" bestFit="1" customWidth="1"/>
    <col min="19"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147</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303" t="s">
        <v>148</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
      <c r="B9" s="276"/>
      <c r="C9" s="168" t="s">
        <v>149</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81"/>
      <c r="T9" s="181"/>
      <c r="U9" s="181"/>
      <c r="V9" s="181"/>
    </row>
    <row r="10" spans="1:29" x14ac:dyDescent="0.25">
      <c r="B10" s="155" t="s">
        <v>141</v>
      </c>
      <c r="C10" s="106">
        <v>69200707487</v>
      </c>
      <c r="D10" s="106">
        <f>D11+D18+D19+D21+D32</f>
        <v>72365536294.609985</v>
      </c>
      <c r="E10" s="106">
        <f>E11+E18+E19+E21+E32</f>
        <v>1663201733.9200001</v>
      </c>
      <c r="F10" s="106">
        <f>F11+F18+F19+F21+F32</f>
        <v>1726719119.4099998</v>
      </c>
      <c r="G10" s="106">
        <f t="shared" ref="G10:L10" si="0">G11+G18+G19+G21+G32</f>
        <v>1722859101.48</v>
      </c>
      <c r="H10" s="106">
        <f t="shared" si="0"/>
        <v>1773193235.0400002</v>
      </c>
      <c r="I10" s="106">
        <f t="shared" si="0"/>
        <v>1784890146.4800003</v>
      </c>
      <c r="J10" s="106">
        <f t="shared" si="0"/>
        <v>1766885315.1400001</v>
      </c>
      <c r="K10" s="106">
        <f t="shared" si="0"/>
        <v>1736249392.7000003</v>
      </c>
      <c r="L10" s="106">
        <f t="shared" si="0"/>
        <v>1746808918.7400002</v>
      </c>
      <c r="M10" s="106">
        <f>M11+M18+M19+M21+M32</f>
        <v>1747931601.5800002</v>
      </c>
      <c r="N10" s="106">
        <f t="shared" ref="N10:P10" si="1">N11+N18+N19+N21+N32</f>
        <v>1835922969.5000002</v>
      </c>
      <c r="O10" s="106">
        <f t="shared" si="1"/>
        <v>1807810500.7700002</v>
      </c>
      <c r="P10" s="106">
        <f t="shared" si="1"/>
        <v>2007943917.3600001</v>
      </c>
      <c r="Q10" s="106">
        <f>SUM(E10:P10)</f>
        <v>21320415952.120003</v>
      </c>
      <c r="R10" s="3"/>
      <c r="S10" s="182"/>
      <c r="T10" s="182"/>
      <c r="U10" s="182"/>
      <c r="V10" s="182"/>
    </row>
    <row r="11" spans="1:29" s="9" customFormat="1" x14ac:dyDescent="0.25">
      <c r="B11" s="161" t="s">
        <v>24</v>
      </c>
      <c r="C11" s="134">
        <v>50353898071</v>
      </c>
      <c r="D11" s="134">
        <f>D12+D15+D17</f>
        <v>52835154409.049995</v>
      </c>
      <c r="E11" s="134">
        <f>E12+E15+E17</f>
        <v>130266567.25000001</v>
      </c>
      <c r="F11" s="134">
        <f>F12+F15+F17</f>
        <v>142855930.80000001</v>
      </c>
      <c r="G11" s="134">
        <f t="shared" ref="G11:P11" si="2">G12+G15+G17</f>
        <v>164108346.82000002</v>
      </c>
      <c r="H11" s="134">
        <f>H12+H15+H17</f>
        <v>214479035.31</v>
      </c>
      <c r="I11" s="134">
        <f t="shared" si="2"/>
        <v>222629975.08000001</v>
      </c>
      <c r="J11" s="134">
        <f t="shared" si="2"/>
        <v>208880885.79999998</v>
      </c>
      <c r="K11" s="134">
        <f t="shared" si="2"/>
        <v>178194963.36000001</v>
      </c>
      <c r="L11" s="134">
        <f t="shared" si="2"/>
        <v>188400809.40000001</v>
      </c>
      <c r="M11" s="134">
        <f>M12+M15+M17</f>
        <v>189756420.34</v>
      </c>
      <c r="N11" s="134">
        <f t="shared" si="2"/>
        <v>277077967.19</v>
      </c>
      <c r="O11" s="134">
        <f t="shared" si="2"/>
        <v>249803118.42999998</v>
      </c>
      <c r="P11" s="134">
        <f t="shared" si="2"/>
        <v>449936535.09999996</v>
      </c>
      <c r="Q11" s="134">
        <f>SUM(E11:P11)</f>
        <v>2616390554.8800001</v>
      </c>
      <c r="R11" s="3"/>
      <c r="S11" s="182"/>
      <c r="T11"/>
      <c r="U11"/>
      <c r="V11"/>
      <c r="W11" s="182"/>
      <c r="X11" s="182"/>
      <c r="Y11" s="182"/>
      <c r="Z11" s="182"/>
      <c r="AA11" s="182"/>
      <c r="AB11" s="182"/>
      <c r="AC11" s="182"/>
    </row>
    <row r="12" spans="1:29" s="9" customFormat="1" x14ac:dyDescent="0.25">
      <c r="B12" s="160" t="s">
        <v>25</v>
      </c>
      <c r="C12" s="130">
        <v>4070858531</v>
      </c>
      <c r="D12" s="130">
        <f>SUM(D13:D14)</f>
        <v>5481338849.4200001</v>
      </c>
      <c r="E12" s="130">
        <f>SUM(E13:E14)</f>
        <v>107990961.99000001</v>
      </c>
      <c r="F12" s="130">
        <f>SUM(F13:F14)</f>
        <v>113013833.79000001</v>
      </c>
      <c r="G12" s="130">
        <f t="shared" ref="G12:N12" si="3">SUM(G13:G14)</f>
        <v>113198518.42</v>
      </c>
      <c r="H12" s="130">
        <f t="shared" si="3"/>
        <v>148491923.08000001</v>
      </c>
      <c r="I12" s="130">
        <f t="shared" si="3"/>
        <v>178380936.58000001</v>
      </c>
      <c r="J12" s="130">
        <f t="shared" si="3"/>
        <v>120933450.35000001</v>
      </c>
      <c r="K12" s="130">
        <f t="shared" si="3"/>
        <v>118422035.37</v>
      </c>
      <c r="L12" s="130">
        <f t="shared" si="3"/>
        <v>121770624.06000002</v>
      </c>
      <c r="M12" s="130">
        <f t="shared" si="3"/>
        <v>123859521.26000001</v>
      </c>
      <c r="N12" s="130">
        <f t="shared" si="3"/>
        <v>202589754.47999999</v>
      </c>
      <c r="O12" s="130">
        <f>SUM(O13:O14)</f>
        <v>187678795.52999997</v>
      </c>
      <c r="P12" s="130">
        <f>SUM(P13:P14)</f>
        <v>277610770.35000002</v>
      </c>
      <c r="Q12" s="134">
        <f t="shared" ref="Q12:Q56" si="4">SUM(E12:P12)</f>
        <v>1813941125.2600002</v>
      </c>
      <c r="R12" s="3"/>
      <c r="S12" s="182"/>
      <c r="T12"/>
      <c r="U12"/>
      <c r="V12"/>
    </row>
    <row r="13" spans="1:29" x14ac:dyDescent="0.25">
      <c r="B13" s="162" t="s">
        <v>111</v>
      </c>
      <c r="C13" s="111">
        <v>5006756389</v>
      </c>
      <c r="D13" s="111">
        <v>5040294131.1700001</v>
      </c>
      <c r="E13" s="135">
        <v>94440252.420000002</v>
      </c>
      <c r="F13" s="135">
        <v>98852163.770000011</v>
      </c>
      <c r="G13" s="135">
        <v>98518890.590000004</v>
      </c>
      <c r="H13" s="135">
        <v>133388215.06</v>
      </c>
      <c r="I13" s="135">
        <v>162898234.32000002</v>
      </c>
      <c r="J13" s="135">
        <v>106138953.94000001</v>
      </c>
      <c r="K13" s="135">
        <v>103446743.65000001</v>
      </c>
      <c r="L13" s="135">
        <v>106391512.16000001</v>
      </c>
      <c r="M13" s="135">
        <v>108351185.62</v>
      </c>
      <c r="N13" s="135">
        <v>186879653.81999999</v>
      </c>
      <c r="O13" s="135">
        <v>171891872.28999996</v>
      </c>
      <c r="P13" s="135">
        <v>261829764.16000003</v>
      </c>
      <c r="Q13" s="111">
        <f t="shared" si="4"/>
        <v>1633027441.8</v>
      </c>
      <c r="R13" s="3"/>
      <c r="S13" s="182"/>
    </row>
    <row r="14" spans="1:29" x14ac:dyDescent="0.25">
      <c r="B14" s="162" t="s">
        <v>112</v>
      </c>
      <c r="C14" s="135">
        <v>438582651</v>
      </c>
      <c r="D14" s="135">
        <v>441044718.25</v>
      </c>
      <c r="E14" s="135">
        <v>13550709.57</v>
      </c>
      <c r="F14" s="135">
        <v>14161670.02</v>
      </c>
      <c r="G14" s="135">
        <v>14679627.829999998</v>
      </c>
      <c r="H14" s="135">
        <v>15103708.019999998</v>
      </c>
      <c r="I14" s="135">
        <v>15482702.259999998</v>
      </c>
      <c r="J14" s="135">
        <v>14794496.41</v>
      </c>
      <c r="K14" s="135">
        <v>14975291.720000001</v>
      </c>
      <c r="L14" s="135">
        <v>15379111.9</v>
      </c>
      <c r="M14" s="135">
        <v>15508335.640000002</v>
      </c>
      <c r="N14" s="135">
        <v>15710100.66</v>
      </c>
      <c r="O14" s="135">
        <v>15786923.24</v>
      </c>
      <c r="P14" s="135">
        <v>15781006.190000001</v>
      </c>
      <c r="Q14" s="135">
        <f t="shared" si="4"/>
        <v>180913683.46000001</v>
      </c>
      <c r="R14" s="3"/>
      <c r="S14" s="182"/>
    </row>
    <row r="15" spans="1:29" x14ac:dyDescent="0.25">
      <c r="B15" s="160" t="s">
        <v>26</v>
      </c>
      <c r="C15" s="134">
        <v>44870082306</v>
      </c>
      <c r="D15" s="134">
        <f>D16</f>
        <v>47314782569.629997</v>
      </c>
      <c r="E15" s="134">
        <f>E16</f>
        <v>22275605.260000002</v>
      </c>
      <c r="F15" s="134">
        <f t="shared" ref="F15:P15" si="5">F16</f>
        <v>29842097.010000002</v>
      </c>
      <c r="G15" s="134">
        <f t="shared" si="5"/>
        <v>50909828.400000013</v>
      </c>
      <c r="H15" s="134">
        <f t="shared" si="5"/>
        <v>65987112.230000004</v>
      </c>
      <c r="I15" s="134">
        <f t="shared" si="5"/>
        <v>44249038.5</v>
      </c>
      <c r="J15" s="134">
        <f t="shared" si="5"/>
        <v>87947435.449999973</v>
      </c>
      <c r="K15" s="134">
        <f t="shared" si="5"/>
        <v>59772927.990000002</v>
      </c>
      <c r="L15" s="134">
        <f t="shared" si="5"/>
        <v>66630185.339999996</v>
      </c>
      <c r="M15" s="134">
        <f t="shared" si="5"/>
        <v>65896899.079999991</v>
      </c>
      <c r="N15" s="134">
        <f t="shared" si="5"/>
        <v>74431961.409999967</v>
      </c>
      <c r="O15" s="134">
        <f t="shared" si="5"/>
        <v>61974125.599999994</v>
      </c>
      <c r="P15" s="134">
        <f t="shared" si="5"/>
        <v>172212470.98999995</v>
      </c>
      <c r="Q15" s="134">
        <f t="shared" si="4"/>
        <v>802129687.25999999</v>
      </c>
      <c r="R15" s="3"/>
      <c r="S15" s="182"/>
    </row>
    <row r="16" spans="1:29" x14ac:dyDescent="0.25">
      <c r="B16" s="162" t="s">
        <v>113</v>
      </c>
      <c r="C16" s="111">
        <v>44870082306</v>
      </c>
      <c r="D16" s="111">
        <v>47314782569.629997</v>
      </c>
      <c r="E16" s="135">
        <v>22275605.260000002</v>
      </c>
      <c r="F16" s="135">
        <v>29842097.010000002</v>
      </c>
      <c r="G16" s="135">
        <v>50909828.400000013</v>
      </c>
      <c r="H16" s="135">
        <v>65987112.230000004</v>
      </c>
      <c r="I16" s="135">
        <v>44249038.5</v>
      </c>
      <c r="J16" s="135">
        <v>87947435.449999973</v>
      </c>
      <c r="K16" s="135">
        <v>59772927.990000002</v>
      </c>
      <c r="L16" s="135">
        <v>66630185.339999996</v>
      </c>
      <c r="M16" s="135">
        <v>65896899.079999991</v>
      </c>
      <c r="N16" s="135">
        <v>74431961.409999967</v>
      </c>
      <c r="O16" s="135">
        <v>61974125.599999994</v>
      </c>
      <c r="P16" s="135">
        <v>172212470.98999995</v>
      </c>
      <c r="Q16" s="111">
        <f t="shared" si="4"/>
        <v>802129687.25999999</v>
      </c>
      <c r="R16" s="3"/>
      <c r="S16" s="182"/>
    </row>
    <row r="17" spans="2:22" x14ac:dyDescent="0.25">
      <c r="B17" s="160" t="s">
        <v>27</v>
      </c>
      <c r="C17" s="134">
        <v>38476725</v>
      </c>
      <c r="D17" s="134">
        <v>39032990</v>
      </c>
      <c r="E17" s="134">
        <v>0</v>
      </c>
      <c r="F17" s="134"/>
      <c r="G17" s="134">
        <v>0</v>
      </c>
      <c r="H17" s="134"/>
      <c r="I17" s="134"/>
      <c r="J17" s="134"/>
      <c r="K17" s="134"/>
      <c r="L17" s="134"/>
      <c r="M17" s="134"/>
      <c r="N17" s="134">
        <v>56251.3</v>
      </c>
      <c r="O17" s="134">
        <v>150197.29999999999</v>
      </c>
      <c r="P17" s="134">
        <v>113293.75999999999</v>
      </c>
      <c r="Q17" s="134">
        <f t="shared" si="4"/>
        <v>319742.36</v>
      </c>
      <c r="R17" s="3"/>
      <c r="S17" s="182"/>
    </row>
    <row r="18" spans="2:22" s="9" customFormat="1" x14ac:dyDescent="0.25">
      <c r="B18" s="161" t="s">
        <v>114</v>
      </c>
      <c r="C18" s="134">
        <v>28508694</v>
      </c>
      <c r="D18" s="134">
        <v>730793360.52999997</v>
      </c>
      <c r="E18" s="134">
        <v>0</v>
      </c>
      <c r="F18" s="134">
        <v>0</v>
      </c>
      <c r="G18" s="134"/>
      <c r="H18" s="134"/>
      <c r="I18" s="134">
        <v>4160235.3</v>
      </c>
      <c r="J18" s="134">
        <v>0</v>
      </c>
      <c r="K18" s="134">
        <v>0</v>
      </c>
      <c r="L18" s="134">
        <v>0</v>
      </c>
      <c r="M18" s="134"/>
      <c r="N18" s="134">
        <v>0</v>
      </c>
      <c r="O18" s="134">
        <v>0</v>
      </c>
      <c r="P18" s="134">
        <v>0</v>
      </c>
      <c r="Q18" s="134">
        <f t="shared" si="4"/>
        <v>4160235.3</v>
      </c>
      <c r="R18" s="3"/>
      <c r="S18" s="182"/>
      <c r="T18"/>
      <c r="U18"/>
      <c r="V18"/>
    </row>
    <row r="19" spans="2:22" s="9" customFormat="1" x14ac:dyDescent="0.25">
      <c r="B19" s="161" t="s">
        <v>142</v>
      </c>
      <c r="C19" s="134">
        <v>50000000</v>
      </c>
      <c r="D19" s="134">
        <f>D20</f>
        <v>50000000</v>
      </c>
      <c r="E19" s="134">
        <f>E20</f>
        <v>0</v>
      </c>
      <c r="F19" s="134">
        <f t="shared" ref="F19:N19" si="6">F20</f>
        <v>0</v>
      </c>
      <c r="G19" s="134">
        <f t="shared" si="6"/>
        <v>0</v>
      </c>
      <c r="H19" s="134">
        <f t="shared" si="6"/>
        <v>0</v>
      </c>
      <c r="I19" s="134">
        <f t="shared" si="6"/>
        <v>0</v>
      </c>
      <c r="J19" s="134">
        <f t="shared" si="6"/>
        <v>0</v>
      </c>
      <c r="K19" s="134">
        <f t="shared" si="6"/>
        <v>0</v>
      </c>
      <c r="L19" s="134">
        <f t="shared" si="6"/>
        <v>0</v>
      </c>
      <c r="M19" s="134">
        <f t="shared" si="6"/>
        <v>0</v>
      </c>
      <c r="N19" s="134">
        <f t="shared" si="6"/>
        <v>0</v>
      </c>
      <c r="O19" s="134">
        <v>0</v>
      </c>
      <c r="P19" s="134">
        <v>0</v>
      </c>
      <c r="Q19" s="134">
        <f t="shared" si="4"/>
        <v>0</v>
      </c>
      <c r="R19" s="3"/>
      <c r="S19" s="182"/>
      <c r="T19"/>
      <c r="U19"/>
      <c r="V19"/>
    </row>
    <row r="20" spans="2:22"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4"/>
        <v>0</v>
      </c>
      <c r="R20" s="3"/>
      <c r="S20" s="182"/>
      <c r="T20"/>
      <c r="U20"/>
      <c r="V20"/>
    </row>
    <row r="21" spans="2:22" x14ac:dyDescent="0.25">
      <c r="B21" s="161" t="s">
        <v>29</v>
      </c>
      <c r="C21" s="134">
        <v>18767840722</v>
      </c>
      <c r="D21" s="134">
        <f>D22+D27+D29+D31</f>
        <v>18748795572.029999</v>
      </c>
      <c r="E21" s="134">
        <f>E22+E27+E29</f>
        <v>1532935166.6700001</v>
      </c>
      <c r="F21" s="134">
        <f t="shared" ref="F21:P21" si="7">F22+F27+F29</f>
        <v>1583863188.6099999</v>
      </c>
      <c r="G21" s="134">
        <f t="shared" si="7"/>
        <v>1558750754.6600001</v>
      </c>
      <c r="H21" s="134">
        <f t="shared" si="7"/>
        <v>1558714199.7300003</v>
      </c>
      <c r="I21" s="134">
        <f t="shared" si="7"/>
        <v>1558099936.1000001</v>
      </c>
      <c r="J21" s="134">
        <f t="shared" si="7"/>
        <v>1558004429.3400002</v>
      </c>
      <c r="K21" s="134">
        <f t="shared" si="7"/>
        <v>1558054429.3400002</v>
      </c>
      <c r="L21" s="134">
        <f t="shared" si="7"/>
        <v>1558408109.3400002</v>
      </c>
      <c r="M21" s="134">
        <f>M22+M27+M29</f>
        <v>1558175181.2400002</v>
      </c>
      <c r="N21" s="134">
        <f t="shared" si="7"/>
        <v>1558845002.3100002</v>
      </c>
      <c r="O21" s="134">
        <f t="shared" si="7"/>
        <v>1558004429.3400002</v>
      </c>
      <c r="P21" s="134">
        <f t="shared" si="7"/>
        <v>1558004429.2600002</v>
      </c>
      <c r="Q21" s="134">
        <f t="shared" si="4"/>
        <v>18699859255.940002</v>
      </c>
      <c r="R21" s="3"/>
      <c r="S21" s="182"/>
    </row>
    <row r="22" spans="2:22" x14ac:dyDescent="0.25">
      <c r="B22" s="160" t="s">
        <v>30</v>
      </c>
      <c r="C22" s="134">
        <v>66405000</v>
      </c>
      <c r="D22" s="134">
        <f>SUM(D23:D26)</f>
        <v>45105070.090000004</v>
      </c>
      <c r="E22" s="134">
        <f>SUM(E23:E26)</f>
        <v>0</v>
      </c>
      <c r="F22" s="134">
        <f t="shared" ref="F22:L22" si="8">SUM(F23:F26)</f>
        <v>0</v>
      </c>
      <c r="G22" s="134">
        <f t="shared" si="8"/>
        <v>75000</v>
      </c>
      <c r="H22" s="134">
        <f t="shared" si="8"/>
        <v>100000</v>
      </c>
      <c r="I22" s="134">
        <f t="shared" si="8"/>
        <v>75000</v>
      </c>
      <c r="J22" s="134">
        <f t="shared" si="8"/>
        <v>0</v>
      </c>
      <c r="K22" s="134">
        <f t="shared" si="8"/>
        <v>50000</v>
      </c>
      <c r="L22" s="134">
        <f t="shared" si="8"/>
        <v>0</v>
      </c>
      <c r="M22" s="134">
        <f>SUM(M23:M26)</f>
        <v>170751.9</v>
      </c>
      <c r="N22" s="134">
        <f>SUM(N23:N26)</f>
        <v>0</v>
      </c>
      <c r="O22" s="134">
        <f>SUM(O23:O26)</f>
        <v>0</v>
      </c>
      <c r="P22" s="134">
        <f>SUM(P23:P26)</f>
        <v>0</v>
      </c>
      <c r="Q22" s="134">
        <f t="shared" si="4"/>
        <v>470751.9</v>
      </c>
      <c r="R22" s="3"/>
      <c r="S22" s="182"/>
    </row>
    <row r="23" spans="2:22" x14ac:dyDescent="0.25">
      <c r="B23" s="162" t="s">
        <v>115</v>
      </c>
      <c r="C23" s="135">
        <v>52325000</v>
      </c>
      <c r="D23" s="135">
        <v>30525070.09</v>
      </c>
      <c r="E23" s="135">
        <v>0</v>
      </c>
      <c r="F23" s="135"/>
      <c r="G23" s="135"/>
      <c r="H23" s="135">
        <v>0</v>
      </c>
      <c r="I23" s="135">
        <v>75000</v>
      </c>
      <c r="J23" s="135">
        <v>0</v>
      </c>
      <c r="K23" s="135"/>
      <c r="L23" s="135"/>
      <c r="M23" s="135">
        <v>0</v>
      </c>
      <c r="N23" s="135">
        <v>0</v>
      </c>
      <c r="O23" s="135">
        <v>0</v>
      </c>
      <c r="P23" s="135">
        <v>0</v>
      </c>
      <c r="Q23" s="135">
        <f t="shared" si="4"/>
        <v>75000</v>
      </c>
      <c r="R23" s="3"/>
      <c r="S23" s="182"/>
    </row>
    <row r="24" spans="2:22" x14ac:dyDescent="0.25">
      <c r="B24" s="162" t="s">
        <v>116</v>
      </c>
      <c r="C24" s="135">
        <v>4900000</v>
      </c>
      <c r="D24" s="135">
        <v>5400000</v>
      </c>
      <c r="E24" s="135">
        <v>0</v>
      </c>
      <c r="F24" s="135"/>
      <c r="G24" s="135">
        <v>75000</v>
      </c>
      <c r="H24" s="135">
        <v>100000</v>
      </c>
      <c r="I24" s="135">
        <v>0</v>
      </c>
      <c r="J24" s="135"/>
      <c r="K24" s="135">
        <v>50000</v>
      </c>
      <c r="L24" s="135"/>
      <c r="M24" s="135">
        <v>170751.9</v>
      </c>
      <c r="N24" s="135">
        <v>0</v>
      </c>
      <c r="O24" s="135">
        <v>0</v>
      </c>
      <c r="P24" s="135">
        <v>0</v>
      </c>
      <c r="Q24" s="135">
        <f t="shared" si="4"/>
        <v>395751.9</v>
      </c>
      <c r="R24" s="3"/>
      <c r="S24" s="182"/>
    </row>
    <row r="25" spans="2:22" s="9" customFormat="1" x14ac:dyDescent="0.25">
      <c r="B25" s="162" t="s">
        <v>117</v>
      </c>
      <c r="C25" s="135">
        <v>60000</v>
      </c>
      <c r="D25" s="135">
        <v>60000</v>
      </c>
      <c r="E25" s="135">
        <v>0</v>
      </c>
      <c r="F25" s="135"/>
      <c r="G25" s="135"/>
      <c r="H25" s="135"/>
      <c r="I25" s="135"/>
      <c r="J25" s="135"/>
      <c r="K25" s="135"/>
      <c r="L25" s="135"/>
      <c r="M25" s="135"/>
      <c r="N25" s="135">
        <v>0</v>
      </c>
      <c r="O25" s="135">
        <v>0</v>
      </c>
      <c r="P25" s="135">
        <v>0</v>
      </c>
      <c r="Q25" s="135">
        <f t="shared" si="4"/>
        <v>0</v>
      </c>
      <c r="R25" s="3"/>
      <c r="S25" s="182"/>
      <c r="T25"/>
      <c r="U25"/>
      <c r="V25"/>
    </row>
    <row r="26" spans="2:22" x14ac:dyDescent="0.25">
      <c r="B26" s="162" t="s">
        <v>118</v>
      </c>
      <c r="C26" s="111">
        <v>9120000</v>
      </c>
      <c r="D26" s="111">
        <v>9120000</v>
      </c>
      <c r="E26" s="135">
        <v>0</v>
      </c>
      <c r="F26" s="135"/>
      <c r="G26" s="135"/>
      <c r="H26" s="135"/>
      <c r="I26" s="135"/>
      <c r="J26" s="135"/>
      <c r="K26" s="135"/>
      <c r="L26" s="135">
        <v>0</v>
      </c>
      <c r="M26" s="135"/>
      <c r="N26" s="135">
        <v>0</v>
      </c>
      <c r="O26" s="135">
        <v>0</v>
      </c>
      <c r="P26" s="135">
        <v>0</v>
      </c>
      <c r="Q26" s="135">
        <f t="shared" si="4"/>
        <v>0</v>
      </c>
      <c r="R26" s="3"/>
      <c r="S26" s="182"/>
    </row>
    <row r="27" spans="2:22" x14ac:dyDescent="0.25">
      <c r="B27" s="160" t="s">
        <v>31</v>
      </c>
      <c r="C27" s="134">
        <v>18696253152</v>
      </c>
      <c r="D27" s="134">
        <f>D28</f>
        <v>18696253152</v>
      </c>
      <c r="E27" s="134">
        <f>E28</f>
        <v>1532935166.6700001</v>
      </c>
      <c r="F27" s="134">
        <f t="shared" ref="F27:P27" si="9">F28</f>
        <v>1583073692.01</v>
      </c>
      <c r="G27" s="134">
        <f t="shared" si="9"/>
        <v>1558004429.3400002</v>
      </c>
      <c r="H27" s="134">
        <f t="shared" si="9"/>
        <v>1558004429.3400002</v>
      </c>
      <c r="I27" s="134">
        <f t="shared" si="9"/>
        <v>1558004429.3400002</v>
      </c>
      <c r="J27" s="134">
        <f t="shared" si="9"/>
        <v>1558004429.3400002</v>
      </c>
      <c r="K27" s="134">
        <f t="shared" si="9"/>
        <v>1558004429.3400002</v>
      </c>
      <c r="L27" s="134">
        <f t="shared" si="9"/>
        <v>1558004429.3400002</v>
      </c>
      <c r="M27" s="134">
        <f t="shared" si="9"/>
        <v>1558004429.3400002</v>
      </c>
      <c r="N27" s="134">
        <f t="shared" si="9"/>
        <v>1558004429.3400002</v>
      </c>
      <c r="O27" s="134">
        <f t="shared" si="9"/>
        <v>1558004429.3400002</v>
      </c>
      <c r="P27" s="134">
        <f t="shared" si="9"/>
        <v>1558004429.2600002</v>
      </c>
      <c r="Q27" s="134">
        <f t="shared" si="4"/>
        <v>18696053152</v>
      </c>
      <c r="R27" s="3"/>
      <c r="S27" s="182"/>
    </row>
    <row r="28" spans="2:22" ht="15" customHeight="1" x14ac:dyDescent="0.25">
      <c r="B28" s="162" t="s">
        <v>119</v>
      </c>
      <c r="C28" s="111">
        <v>18696253152</v>
      </c>
      <c r="D28" s="111">
        <v>18696253152</v>
      </c>
      <c r="E28" s="135">
        <v>1532935166.6700001</v>
      </c>
      <c r="F28" s="135">
        <v>1583073692.01</v>
      </c>
      <c r="G28" s="135">
        <v>1558004429.3400002</v>
      </c>
      <c r="H28" s="135">
        <v>1558004429.3400002</v>
      </c>
      <c r="I28" s="135">
        <v>1558004429.3400002</v>
      </c>
      <c r="J28" s="135">
        <v>1558004429.3400002</v>
      </c>
      <c r="K28" s="135">
        <v>1558004429.3400002</v>
      </c>
      <c r="L28" s="135">
        <v>1558004429.3400002</v>
      </c>
      <c r="M28" s="135">
        <v>1558004429.3400002</v>
      </c>
      <c r="N28" s="135">
        <v>1558004429.3400002</v>
      </c>
      <c r="O28" s="135">
        <v>1558004429.3400002</v>
      </c>
      <c r="P28" s="135">
        <v>1558004429.2600002</v>
      </c>
      <c r="Q28" s="135">
        <f t="shared" si="4"/>
        <v>18696053152</v>
      </c>
      <c r="R28" s="3"/>
      <c r="S28" s="182"/>
    </row>
    <row r="29" spans="2:22" x14ac:dyDescent="0.25">
      <c r="B29" s="160" t="s">
        <v>32</v>
      </c>
      <c r="C29" s="134">
        <v>4982570</v>
      </c>
      <c r="D29" s="134">
        <f>D30</f>
        <v>7237349.9399999995</v>
      </c>
      <c r="E29" s="134">
        <f>E30</f>
        <v>0</v>
      </c>
      <c r="F29" s="134">
        <f t="shared" ref="F29:P29" si="10">F30</f>
        <v>789496.6</v>
      </c>
      <c r="G29" s="134">
        <f t="shared" si="10"/>
        <v>671325.32</v>
      </c>
      <c r="H29" s="134">
        <f t="shared" si="10"/>
        <v>609770.39</v>
      </c>
      <c r="I29" s="134">
        <f t="shared" si="10"/>
        <v>20506.759999999998</v>
      </c>
      <c r="J29" s="134">
        <f t="shared" si="10"/>
        <v>0</v>
      </c>
      <c r="K29" s="134">
        <f t="shared" si="10"/>
        <v>0</v>
      </c>
      <c r="L29" s="134">
        <f t="shared" si="10"/>
        <v>403680</v>
      </c>
      <c r="M29" s="134">
        <f t="shared" si="10"/>
        <v>0</v>
      </c>
      <c r="N29" s="134">
        <f t="shared" si="10"/>
        <v>840572.97</v>
      </c>
      <c r="O29" s="134">
        <f t="shared" si="10"/>
        <v>0</v>
      </c>
      <c r="P29" s="134">
        <f t="shared" si="10"/>
        <v>0</v>
      </c>
      <c r="Q29" s="134">
        <f t="shared" si="4"/>
        <v>3335352.04</v>
      </c>
      <c r="R29" s="3"/>
      <c r="S29" s="182"/>
    </row>
    <row r="30" spans="2:22" s="9" customFormat="1" x14ac:dyDescent="0.25">
      <c r="B30" s="162" t="s">
        <v>122</v>
      </c>
      <c r="C30" s="135">
        <v>4982570</v>
      </c>
      <c r="D30" s="135">
        <v>7237349.9399999995</v>
      </c>
      <c r="E30" s="134">
        <v>0</v>
      </c>
      <c r="F30" s="135">
        <v>789496.6</v>
      </c>
      <c r="G30" s="135">
        <v>671325.32</v>
      </c>
      <c r="H30" s="135">
        <v>609770.39</v>
      </c>
      <c r="I30" s="135">
        <v>20506.759999999998</v>
      </c>
      <c r="J30" s="135">
        <v>0</v>
      </c>
      <c r="K30" s="135"/>
      <c r="L30" s="135">
        <v>403680</v>
      </c>
      <c r="M30" s="135">
        <v>0</v>
      </c>
      <c r="N30" s="135">
        <v>840572.97</v>
      </c>
      <c r="O30" s="135">
        <v>0</v>
      </c>
      <c r="P30" s="135">
        <v>0</v>
      </c>
      <c r="Q30" s="135">
        <f t="shared" si="4"/>
        <v>3335352.04</v>
      </c>
      <c r="R30" s="3"/>
      <c r="S30" s="182"/>
      <c r="T30"/>
      <c r="U30"/>
      <c r="V30"/>
    </row>
    <row r="31" spans="2:22" s="9" customFormat="1" x14ac:dyDescent="0.25">
      <c r="B31" s="160" t="s">
        <v>150</v>
      </c>
      <c r="C31" s="135">
        <v>200000</v>
      </c>
      <c r="D31" s="134">
        <v>200000</v>
      </c>
      <c r="E31" s="134">
        <v>0</v>
      </c>
      <c r="F31" s="135">
        <v>0</v>
      </c>
      <c r="G31" s="135">
        <v>0</v>
      </c>
      <c r="H31" s="135">
        <v>0</v>
      </c>
      <c r="I31" s="135">
        <v>0</v>
      </c>
      <c r="J31" s="135">
        <v>0</v>
      </c>
      <c r="K31" s="135">
        <v>0</v>
      </c>
      <c r="L31" s="135">
        <v>0</v>
      </c>
      <c r="M31" s="135">
        <v>0</v>
      </c>
      <c r="N31" s="135">
        <v>0</v>
      </c>
      <c r="O31" s="135">
        <v>0</v>
      </c>
      <c r="P31" s="135">
        <v>0</v>
      </c>
      <c r="Q31" s="135">
        <f t="shared" si="4"/>
        <v>0</v>
      </c>
      <c r="R31" s="3"/>
      <c r="S31" s="182"/>
      <c r="T31"/>
      <c r="U31"/>
      <c r="V31"/>
    </row>
    <row r="32" spans="2:22" s="9" customFormat="1" x14ac:dyDescent="0.25">
      <c r="B32" s="161" t="s">
        <v>34</v>
      </c>
      <c r="C32" s="134">
        <v>460000</v>
      </c>
      <c r="D32" s="134">
        <v>792953</v>
      </c>
      <c r="E32" s="134">
        <v>0</v>
      </c>
      <c r="F32" s="134"/>
      <c r="G32" s="134"/>
      <c r="H32" s="134"/>
      <c r="I32" s="134"/>
      <c r="J32" s="134">
        <v>0</v>
      </c>
      <c r="K32" s="134"/>
      <c r="L32" s="134">
        <v>0</v>
      </c>
      <c r="M32" s="134">
        <v>0</v>
      </c>
      <c r="N32" s="134">
        <v>0</v>
      </c>
      <c r="O32" s="134">
        <v>2953</v>
      </c>
      <c r="P32" s="134">
        <v>2953</v>
      </c>
      <c r="Q32" s="134">
        <f t="shared" si="4"/>
        <v>5906</v>
      </c>
      <c r="R32" s="3"/>
      <c r="S32" s="182"/>
    </row>
    <row r="33" spans="2:30" x14ac:dyDescent="0.25">
      <c r="B33" s="155" t="s">
        <v>35</v>
      </c>
      <c r="C33" s="106">
        <v>790983265</v>
      </c>
      <c r="D33" s="106">
        <f>D34+D38+D50+D53+D55</f>
        <v>1319549332.8499999</v>
      </c>
      <c r="E33" s="106">
        <f>E34+E38</f>
        <v>0</v>
      </c>
      <c r="F33" s="106">
        <f t="shared" ref="F33:O33" si="11">F34+F38</f>
        <v>155000</v>
      </c>
      <c r="G33" s="106">
        <f t="shared" si="11"/>
        <v>8215397.0499999998</v>
      </c>
      <c r="H33" s="106">
        <f t="shared" si="11"/>
        <v>5816863.5700000003</v>
      </c>
      <c r="I33" s="106">
        <f>I34+I38+I50</f>
        <v>19001987.02</v>
      </c>
      <c r="J33" s="106">
        <f t="shared" si="11"/>
        <v>11745801.899999999</v>
      </c>
      <c r="K33" s="106">
        <f t="shared" si="11"/>
        <v>1783292.1400000001</v>
      </c>
      <c r="L33" s="106">
        <f>L34+L38</f>
        <v>7052547.2999999998</v>
      </c>
      <c r="M33" s="106">
        <f>M34+M38</f>
        <v>12253890.040000001</v>
      </c>
      <c r="N33" s="106">
        <f t="shared" si="11"/>
        <v>6674259.879999999</v>
      </c>
      <c r="O33" s="106">
        <f t="shared" si="11"/>
        <v>15442118.800000001</v>
      </c>
      <c r="P33" s="106">
        <f>P34+P38+P50+P53+P55</f>
        <v>21666468.120000001</v>
      </c>
      <c r="Q33" s="106">
        <f t="shared" si="4"/>
        <v>109807625.81999999</v>
      </c>
      <c r="R33" s="3"/>
      <c r="S33" s="182"/>
      <c r="T33" s="178"/>
      <c r="U33" s="178"/>
      <c r="V33" s="178"/>
      <c r="W33" s="178"/>
    </row>
    <row r="34" spans="2:30" x14ac:dyDescent="0.25">
      <c r="B34" s="161" t="s">
        <v>63</v>
      </c>
      <c r="C34" s="156">
        <v>30257210</v>
      </c>
      <c r="D34" s="156">
        <f>D35+D36</f>
        <v>28564000</v>
      </c>
      <c r="E34" s="156">
        <f>E35+E36</f>
        <v>0</v>
      </c>
      <c r="F34" s="156">
        <f>F35+F36</f>
        <v>0</v>
      </c>
      <c r="G34" s="156">
        <f t="shared" ref="G34:P34" si="12">G35+G36</f>
        <v>0</v>
      </c>
      <c r="H34" s="156">
        <f t="shared" si="12"/>
        <v>0</v>
      </c>
      <c r="I34" s="156">
        <f t="shared" si="12"/>
        <v>0</v>
      </c>
      <c r="J34" s="156">
        <f t="shared" si="12"/>
        <v>0</v>
      </c>
      <c r="K34" s="156">
        <f t="shared" si="12"/>
        <v>0</v>
      </c>
      <c r="L34" s="156">
        <f>L35+L36</f>
        <v>0</v>
      </c>
      <c r="M34" s="156">
        <f>M35+M36</f>
        <v>0</v>
      </c>
      <c r="N34" s="156">
        <f t="shared" si="12"/>
        <v>0</v>
      </c>
      <c r="O34" s="156">
        <f t="shared" si="12"/>
        <v>0</v>
      </c>
      <c r="P34" s="156">
        <f t="shared" si="12"/>
        <v>0</v>
      </c>
      <c r="Q34" s="156">
        <f t="shared" si="4"/>
        <v>0</v>
      </c>
      <c r="R34" s="3"/>
      <c r="S34" s="182"/>
    </row>
    <row r="35" spans="2:30" x14ac:dyDescent="0.25">
      <c r="B35" s="160" t="s">
        <v>64</v>
      </c>
      <c r="C35" s="156">
        <v>28564000</v>
      </c>
      <c r="D35" s="156">
        <v>28564000</v>
      </c>
      <c r="E35" s="156">
        <v>0</v>
      </c>
      <c r="F35" s="156"/>
      <c r="G35" s="156"/>
      <c r="H35" s="156"/>
      <c r="I35" s="156"/>
      <c r="J35" s="156"/>
      <c r="K35" s="156"/>
      <c r="L35" s="156">
        <v>0</v>
      </c>
      <c r="M35" s="156">
        <v>0</v>
      </c>
      <c r="N35" s="156">
        <v>0</v>
      </c>
      <c r="O35" s="156">
        <v>0</v>
      </c>
      <c r="P35" s="156">
        <v>0</v>
      </c>
      <c r="Q35" s="156">
        <f t="shared" si="4"/>
        <v>0</v>
      </c>
      <c r="R35" s="3"/>
      <c r="S35" s="182"/>
      <c r="Z35" s="179"/>
      <c r="AA35" s="179"/>
      <c r="AB35" s="179"/>
      <c r="AC35" s="179"/>
      <c r="AD35" s="179"/>
    </row>
    <row r="36" spans="2:30" x14ac:dyDescent="0.25">
      <c r="B36" s="160" t="s">
        <v>99</v>
      </c>
      <c r="C36" s="156">
        <v>1693210</v>
      </c>
      <c r="D36" s="156">
        <f>D37</f>
        <v>0</v>
      </c>
      <c r="E36" s="156">
        <f>E37</f>
        <v>0</v>
      </c>
      <c r="F36" s="156">
        <f t="shared" ref="F36:P36" si="13">F37</f>
        <v>0</v>
      </c>
      <c r="G36" s="156">
        <f t="shared" si="13"/>
        <v>0</v>
      </c>
      <c r="H36" s="156">
        <f t="shared" si="13"/>
        <v>0</v>
      </c>
      <c r="I36" s="156">
        <f t="shared" si="13"/>
        <v>0</v>
      </c>
      <c r="J36" s="156">
        <f t="shared" si="13"/>
        <v>0</v>
      </c>
      <c r="K36" s="156">
        <f t="shared" si="13"/>
        <v>0</v>
      </c>
      <c r="L36" s="156">
        <f t="shared" si="13"/>
        <v>0</v>
      </c>
      <c r="M36" s="156">
        <f t="shared" si="13"/>
        <v>0</v>
      </c>
      <c r="N36" s="156">
        <f t="shared" si="13"/>
        <v>0</v>
      </c>
      <c r="O36" s="156">
        <f t="shared" si="13"/>
        <v>0</v>
      </c>
      <c r="P36" s="156">
        <f t="shared" si="13"/>
        <v>0</v>
      </c>
      <c r="Q36" s="156">
        <f t="shared" si="4"/>
        <v>0</v>
      </c>
      <c r="R36" s="3"/>
      <c r="S36" s="182"/>
    </row>
    <row r="37" spans="2:30" ht="30" x14ac:dyDescent="0.25">
      <c r="B37" s="162" t="s">
        <v>123</v>
      </c>
      <c r="C37" s="157">
        <v>1693210</v>
      </c>
      <c r="D37" s="157">
        <v>0</v>
      </c>
      <c r="E37" s="135">
        <v>0</v>
      </c>
      <c r="F37" s="135"/>
      <c r="G37" s="135"/>
      <c r="H37" s="135"/>
      <c r="I37" s="135"/>
      <c r="J37" s="135"/>
      <c r="K37" s="135"/>
      <c r="L37" s="135"/>
      <c r="M37" s="135"/>
      <c r="N37" s="135">
        <v>0</v>
      </c>
      <c r="O37" s="135">
        <v>0</v>
      </c>
      <c r="P37" s="135">
        <v>0</v>
      </c>
      <c r="Q37" s="157">
        <f t="shared" si="4"/>
        <v>0</v>
      </c>
      <c r="R37" s="3"/>
      <c r="S37" s="182"/>
    </row>
    <row r="38" spans="2:30" s="9" customFormat="1" x14ac:dyDescent="0.25">
      <c r="B38" s="161" t="s">
        <v>36</v>
      </c>
      <c r="C38" s="134">
        <v>754626055</v>
      </c>
      <c r="D38" s="134">
        <f>D39+D43+D47+D48</f>
        <v>1284740397.8499999</v>
      </c>
      <c r="E38" s="134">
        <f>E39+E43+E47+E48</f>
        <v>0</v>
      </c>
      <c r="F38" s="134">
        <f t="shared" ref="F38:P38" si="14">F39+F43+F47+F48</f>
        <v>155000</v>
      </c>
      <c r="G38" s="134">
        <f t="shared" si="14"/>
        <v>8215397.0499999998</v>
      </c>
      <c r="H38" s="134">
        <f t="shared" si="14"/>
        <v>5816863.5700000003</v>
      </c>
      <c r="I38" s="134">
        <f t="shared" si="14"/>
        <v>19001987.02</v>
      </c>
      <c r="J38" s="134">
        <f t="shared" si="14"/>
        <v>11745801.899999999</v>
      </c>
      <c r="K38" s="134">
        <f t="shared" si="14"/>
        <v>1783292.1400000001</v>
      </c>
      <c r="L38" s="134">
        <f t="shared" si="14"/>
        <v>7052547.2999999998</v>
      </c>
      <c r="M38" s="134">
        <f t="shared" si="14"/>
        <v>12253890.040000001</v>
      </c>
      <c r="N38" s="134">
        <f t="shared" si="14"/>
        <v>6674259.879999999</v>
      </c>
      <c r="O38" s="134">
        <f t="shared" si="14"/>
        <v>15442118.800000001</v>
      </c>
      <c r="P38" s="134">
        <f t="shared" si="14"/>
        <v>21637968.109999999</v>
      </c>
      <c r="Q38" s="134">
        <f t="shared" si="4"/>
        <v>109779125.80999999</v>
      </c>
      <c r="R38" s="3"/>
      <c r="S38" s="182"/>
      <c r="T38"/>
      <c r="U38"/>
      <c r="V38"/>
    </row>
    <row r="39" spans="2:30" x14ac:dyDescent="0.25">
      <c r="B39" s="160" t="s">
        <v>37</v>
      </c>
      <c r="C39" s="134">
        <v>249572413</v>
      </c>
      <c r="D39" s="134">
        <f>SUM(D40:D42)</f>
        <v>490179224.73000002</v>
      </c>
      <c r="E39" s="134">
        <f>SUM(E40:E41)</f>
        <v>0</v>
      </c>
      <c r="F39" s="134">
        <f t="shared" ref="F39:P39" si="15">SUM(F40:F41)</f>
        <v>0</v>
      </c>
      <c r="G39" s="134">
        <f t="shared" si="15"/>
        <v>0</v>
      </c>
      <c r="H39" s="134">
        <f t="shared" si="15"/>
        <v>0</v>
      </c>
      <c r="I39" s="134">
        <f t="shared" si="15"/>
        <v>4927137.84</v>
      </c>
      <c r="J39" s="134">
        <f t="shared" si="15"/>
        <v>0</v>
      </c>
      <c r="K39" s="134">
        <f t="shared" si="15"/>
        <v>1017618.53</v>
      </c>
      <c r="L39" s="134">
        <f t="shared" si="15"/>
        <v>0</v>
      </c>
      <c r="M39" s="134">
        <f t="shared" si="15"/>
        <v>0</v>
      </c>
      <c r="N39" s="134">
        <f t="shared" si="15"/>
        <v>5311110.4399999995</v>
      </c>
      <c r="O39" s="134">
        <f t="shared" si="15"/>
        <v>0</v>
      </c>
      <c r="P39" s="134">
        <f t="shared" si="15"/>
        <v>2553019.35</v>
      </c>
      <c r="Q39" s="134">
        <f t="shared" si="4"/>
        <v>13808886.159999998</v>
      </c>
      <c r="R39" s="3"/>
      <c r="S39" s="182"/>
    </row>
    <row r="40" spans="2:30" x14ac:dyDescent="0.25">
      <c r="B40" s="162" t="s">
        <v>144</v>
      </c>
      <c r="C40" s="111">
        <v>3196247</v>
      </c>
      <c r="D40" s="111">
        <v>3196247</v>
      </c>
      <c r="E40" s="135">
        <v>0</v>
      </c>
      <c r="F40" s="135"/>
      <c r="G40" s="135"/>
      <c r="H40" s="135"/>
      <c r="I40" s="135"/>
      <c r="J40" s="135"/>
      <c r="K40" s="135"/>
      <c r="L40" s="135"/>
      <c r="M40" s="135"/>
      <c r="N40" s="135">
        <v>0</v>
      </c>
      <c r="O40" s="135">
        <v>0</v>
      </c>
      <c r="P40" s="135">
        <v>0</v>
      </c>
      <c r="Q40" s="111">
        <f t="shared" si="4"/>
        <v>0</v>
      </c>
      <c r="R40" s="3"/>
      <c r="S40" s="182"/>
    </row>
    <row r="41" spans="2:30" x14ac:dyDescent="0.25">
      <c r="B41" s="162" t="s">
        <v>145</v>
      </c>
      <c r="C41" s="111">
        <v>228376166</v>
      </c>
      <c r="D41" s="111">
        <v>468982977.73000002</v>
      </c>
      <c r="E41" s="135">
        <v>0</v>
      </c>
      <c r="F41" s="135"/>
      <c r="G41" s="135">
        <v>0</v>
      </c>
      <c r="H41" s="135"/>
      <c r="I41" s="135">
        <v>4927137.84</v>
      </c>
      <c r="J41" s="135">
        <v>0</v>
      </c>
      <c r="K41" s="135">
        <v>1017618.53</v>
      </c>
      <c r="L41" s="135">
        <v>0</v>
      </c>
      <c r="M41" s="135"/>
      <c r="N41" s="135">
        <v>5311110.4399999995</v>
      </c>
      <c r="O41" s="135">
        <v>0</v>
      </c>
      <c r="P41" s="135">
        <v>2553019.35</v>
      </c>
      <c r="Q41" s="111">
        <f t="shared" si="4"/>
        <v>13808886.159999998</v>
      </c>
      <c r="R41" s="3"/>
      <c r="S41" s="182"/>
    </row>
    <row r="42" spans="2:30" x14ac:dyDescent="0.25">
      <c r="B42" s="162" t="s">
        <v>151</v>
      </c>
      <c r="C42" s="111">
        <v>18000000</v>
      </c>
      <c r="D42" s="111">
        <v>18000000</v>
      </c>
      <c r="E42" s="135">
        <v>0</v>
      </c>
      <c r="F42" s="135"/>
      <c r="G42" s="135"/>
      <c r="H42" s="135"/>
      <c r="I42" s="135"/>
      <c r="J42" s="135"/>
      <c r="K42" s="135"/>
      <c r="L42" s="135"/>
      <c r="M42" s="135"/>
      <c r="N42" s="135">
        <v>0</v>
      </c>
      <c r="O42" s="135">
        <v>0</v>
      </c>
      <c r="P42" s="135">
        <v>0</v>
      </c>
      <c r="Q42" s="111">
        <f t="shared" si="4"/>
        <v>0</v>
      </c>
      <c r="R42" s="3"/>
      <c r="S42" s="182"/>
    </row>
    <row r="43" spans="2:30" x14ac:dyDescent="0.25">
      <c r="B43" s="160" t="s">
        <v>38</v>
      </c>
      <c r="C43" s="134">
        <v>363993233</v>
      </c>
      <c r="D43" s="134">
        <f>SUM(D44:D46)</f>
        <v>605915105.06000006</v>
      </c>
      <c r="E43" s="134">
        <v>0</v>
      </c>
      <c r="F43" s="134">
        <f t="shared" ref="F43:N43" si="16">SUM(F44:F46)</f>
        <v>155000</v>
      </c>
      <c r="G43" s="134">
        <f t="shared" si="16"/>
        <v>8215397.0499999998</v>
      </c>
      <c r="H43" s="134">
        <f t="shared" si="16"/>
        <v>5816863.5700000003</v>
      </c>
      <c r="I43" s="134">
        <f t="shared" si="16"/>
        <v>13523643.98</v>
      </c>
      <c r="J43" s="134">
        <f t="shared" si="16"/>
        <v>11600801.899999999</v>
      </c>
      <c r="K43" s="134">
        <f t="shared" si="16"/>
        <v>765673.61</v>
      </c>
      <c r="L43" s="134">
        <f t="shared" si="16"/>
        <v>6893955.2999999998</v>
      </c>
      <c r="M43" s="134">
        <f>SUM(M44:M46)</f>
        <v>11891049.040000001</v>
      </c>
      <c r="N43" s="134">
        <f t="shared" si="16"/>
        <v>1363149.44</v>
      </c>
      <c r="O43" s="134">
        <f>SUM(O44:O46)</f>
        <v>15442118.800000001</v>
      </c>
      <c r="P43" s="134">
        <f>SUM(P44:P46)</f>
        <v>16729489.59</v>
      </c>
      <c r="Q43" s="134">
        <f t="shared" si="4"/>
        <v>92397142.280000001</v>
      </c>
      <c r="R43" s="3"/>
      <c r="S43" s="182"/>
    </row>
    <row r="44" spans="2:30" x14ac:dyDescent="0.25">
      <c r="B44" s="162" t="s">
        <v>127</v>
      </c>
      <c r="C44" s="111">
        <v>58311200</v>
      </c>
      <c r="D44" s="111">
        <v>87659949</v>
      </c>
      <c r="E44" s="135">
        <v>0</v>
      </c>
      <c r="F44" s="135"/>
      <c r="G44" s="135">
        <v>0</v>
      </c>
      <c r="H44" s="135">
        <v>0</v>
      </c>
      <c r="I44" s="135">
        <v>0</v>
      </c>
      <c r="J44" s="135">
        <v>0</v>
      </c>
      <c r="K44" s="135">
        <v>0</v>
      </c>
      <c r="L44" s="135">
        <v>2408749</v>
      </c>
      <c r="M44" s="135">
        <v>0</v>
      </c>
      <c r="N44" s="135">
        <v>0</v>
      </c>
      <c r="O44" s="135"/>
      <c r="P44" s="135">
        <v>2844300</v>
      </c>
      <c r="Q44" s="111">
        <f t="shared" si="4"/>
        <v>5253049</v>
      </c>
      <c r="R44" s="3"/>
      <c r="S44" s="182"/>
    </row>
    <row r="45" spans="2:30" x14ac:dyDescent="0.25">
      <c r="B45" s="162" t="s">
        <v>128</v>
      </c>
      <c r="C45" s="111">
        <v>41298228</v>
      </c>
      <c r="D45" s="111">
        <v>81811056.439999998</v>
      </c>
      <c r="E45" s="135">
        <v>0</v>
      </c>
      <c r="F45" s="135">
        <v>155000</v>
      </c>
      <c r="G45" s="135">
        <v>3119635.17</v>
      </c>
      <c r="H45" s="135">
        <v>4652249.59</v>
      </c>
      <c r="I45" s="135">
        <v>8439272.2100000009</v>
      </c>
      <c r="J45" s="135">
        <v>2288011.9500000002</v>
      </c>
      <c r="K45" s="135">
        <v>85844.079999999987</v>
      </c>
      <c r="L45" s="135">
        <v>3634930.25</v>
      </c>
      <c r="M45" s="135">
        <v>2319623.65</v>
      </c>
      <c r="N45" s="135">
        <v>27017.33</v>
      </c>
      <c r="O45" s="135">
        <v>1908571.49</v>
      </c>
      <c r="P45" s="135">
        <v>2640780.2899999996</v>
      </c>
      <c r="Q45" s="111">
        <f t="shared" si="4"/>
        <v>29270936.009999994</v>
      </c>
      <c r="R45" s="3"/>
      <c r="S45" s="182"/>
    </row>
    <row r="46" spans="2:30" x14ac:dyDescent="0.25">
      <c r="B46" s="162" t="s">
        <v>129</v>
      </c>
      <c r="C46" s="111">
        <v>264383805</v>
      </c>
      <c r="D46" s="111">
        <v>436444099.62000006</v>
      </c>
      <c r="E46" s="135">
        <v>0</v>
      </c>
      <c r="F46" s="135">
        <v>0</v>
      </c>
      <c r="G46" s="135">
        <v>5095761.88</v>
      </c>
      <c r="H46" s="135">
        <v>1164613.98</v>
      </c>
      <c r="I46" s="135">
        <v>5084371.7699999996</v>
      </c>
      <c r="J46" s="135">
        <v>9312789.9499999993</v>
      </c>
      <c r="K46" s="135">
        <v>679829.53</v>
      </c>
      <c r="L46" s="135">
        <v>850276.04999999993</v>
      </c>
      <c r="M46" s="135">
        <v>9571425.3900000006</v>
      </c>
      <c r="N46" s="135">
        <v>1336132.1099999999</v>
      </c>
      <c r="O46" s="135">
        <v>13533547.310000001</v>
      </c>
      <c r="P46" s="135">
        <v>11244409.300000001</v>
      </c>
      <c r="Q46" s="111">
        <f t="shared" si="4"/>
        <v>57873157.269999996</v>
      </c>
      <c r="R46" s="3"/>
      <c r="S46" s="182"/>
    </row>
    <row r="47" spans="2:30" s="9" customFormat="1" x14ac:dyDescent="0.25">
      <c r="B47" s="160" t="s">
        <v>39</v>
      </c>
      <c r="C47" s="134">
        <v>1463800</v>
      </c>
      <c r="D47" s="134">
        <v>6483410.7999999998</v>
      </c>
      <c r="E47" s="134">
        <v>0</v>
      </c>
      <c r="F47" s="134"/>
      <c r="G47" s="134">
        <v>0</v>
      </c>
      <c r="H47" s="134">
        <v>0</v>
      </c>
      <c r="I47" s="134">
        <v>28485.200000000001</v>
      </c>
      <c r="J47" s="134">
        <v>0</v>
      </c>
      <c r="K47" s="134">
        <v>0</v>
      </c>
      <c r="L47" s="134">
        <v>0</v>
      </c>
      <c r="M47" s="134">
        <v>5841</v>
      </c>
      <c r="N47" s="134">
        <v>0</v>
      </c>
      <c r="O47" s="134">
        <v>0</v>
      </c>
      <c r="P47" s="134">
        <v>2175959.9900000002</v>
      </c>
      <c r="Q47" s="134">
        <f t="shared" si="4"/>
        <v>2210286.1900000004</v>
      </c>
      <c r="R47" s="3"/>
      <c r="S47" s="182"/>
      <c r="T47"/>
      <c r="U47"/>
      <c r="V47"/>
    </row>
    <row r="48" spans="2:30" x14ac:dyDescent="0.25">
      <c r="B48" s="160" t="s">
        <v>40</v>
      </c>
      <c r="C48" s="134">
        <v>128713277</v>
      </c>
      <c r="D48" s="134">
        <f>D49</f>
        <v>182162657.25999999</v>
      </c>
      <c r="E48" s="134">
        <f>E49</f>
        <v>0</v>
      </c>
      <c r="F48" s="134">
        <f t="shared" ref="F48:P48" si="17">F49</f>
        <v>0</v>
      </c>
      <c r="G48" s="134">
        <f t="shared" si="17"/>
        <v>0</v>
      </c>
      <c r="H48" s="134">
        <f>H49</f>
        <v>0</v>
      </c>
      <c r="I48" s="134">
        <f t="shared" si="17"/>
        <v>522720</v>
      </c>
      <c r="J48" s="134">
        <f t="shared" si="17"/>
        <v>145000</v>
      </c>
      <c r="K48" s="134">
        <f t="shared" si="17"/>
        <v>0</v>
      </c>
      <c r="L48" s="134">
        <f t="shared" si="17"/>
        <v>158592</v>
      </c>
      <c r="M48" s="134">
        <f t="shared" si="17"/>
        <v>357000</v>
      </c>
      <c r="N48" s="134">
        <f t="shared" si="17"/>
        <v>0</v>
      </c>
      <c r="O48" s="134">
        <f t="shared" si="17"/>
        <v>0</v>
      </c>
      <c r="P48" s="134">
        <f t="shared" si="17"/>
        <v>179499.18</v>
      </c>
      <c r="Q48" s="134">
        <f t="shared" si="4"/>
        <v>1362811.18</v>
      </c>
      <c r="R48" s="3"/>
      <c r="S48" s="182"/>
    </row>
    <row r="49" spans="2:22" s="9" customFormat="1" x14ac:dyDescent="0.25">
      <c r="B49" s="162" t="s">
        <v>130</v>
      </c>
      <c r="C49" s="135">
        <v>10883332</v>
      </c>
      <c r="D49" s="135">
        <v>182162657.25999999</v>
      </c>
      <c r="E49" s="135">
        <v>0</v>
      </c>
      <c r="F49" s="135"/>
      <c r="G49" s="135">
        <v>0</v>
      </c>
      <c r="H49" s="135">
        <v>0</v>
      </c>
      <c r="I49" s="157">
        <v>522720</v>
      </c>
      <c r="J49" s="135">
        <v>145000</v>
      </c>
      <c r="K49" s="135">
        <v>0</v>
      </c>
      <c r="L49" s="135">
        <v>158592</v>
      </c>
      <c r="M49" s="135">
        <v>357000</v>
      </c>
      <c r="N49" s="135">
        <v>0</v>
      </c>
      <c r="O49" s="135">
        <v>0</v>
      </c>
      <c r="P49" s="135">
        <v>179499.18</v>
      </c>
      <c r="Q49" s="135">
        <f t="shared" si="4"/>
        <v>1362811.18</v>
      </c>
      <c r="R49" s="3"/>
      <c r="S49" s="182"/>
      <c r="T49"/>
      <c r="U49"/>
      <c r="V49"/>
    </row>
    <row r="50" spans="2:22" s="9" customFormat="1" x14ac:dyDescent="0.25">
      <c r="B50" s="161" t="s">
        <v>152</v>
      </c>
      <c r="C50" s="156">
        <v>400000</v>
      </c>
      <c r="D50" s="156">
        <v>544935</v>
      </c>
      <c r="E50" s="156">
        <f t="shared" ref="E50:P50" si="18">E51+E52</f>
        <v>0</v>
      </c>
      <c r="F50" s="156">
        <f t="shared" si="18"/>
        <v>0</v>
      </c>
      <c r="G50" s="156">
        <f t="shared" si="18"/>
        <v>0</v>
      </c>
      <c r="H50" s="156">
        <f t="shared" si="18"/>
        <v>0</v>
      </c>
      <c r="I50" s="156">
        <f t="shared" si="18"/>
        <v>0</v>
      </c>
      <c r="J50" s="156">
        <f t="shared" si="18"/>
        <v>0</v>
      </c>
      <c r="K50" s="156">
        <f t="shared" si="18"/>
        <v>0</v>
      </c>
      <c r="L50" s="156">
        <f t="shared" si="18"/>
        <v>0</v>
      </c>
      <c r="M50" s="156">
        <f t="shared" si="18"/>
        <v>0</v>
      </c>
      <c r="N50" s="156">
        <f t="shared" si="18"/>
        <v>0</v>
      </c>
      <c r="O50" s="156">
        <f t="shared" si="18"/>
        <v>0</v>
      </c>
      <c r="P50" s="156">
        <f t="shared" si="18"/>
        <v>28500.01</v>
      </c>
      <c r="Q50" s="135">
        <f t="shared" si="4"/>
        <v>28500.01</v>
      </c>
      <c r="R50" s="3"/>
      <c r="S50" s="182"/>
      <c r="T50"/>
      <c r="U50"/>
      <c r="V50"/>
    </row>
    <row r="51" spans="2:22" s="9" customFormat="1" x14ac:dyDescent="0.25">
      <c r="B51" s="160" t="s">
        <v>74</v>
      </c>
      <c r="C51" s="156">
        <v>0</v>
      </c>
      <c r="D51" s="156">
        <v>144935</v>
      </c>
      <c r="E51" s="156"/>
      <c r="F51" s="156"/>
      <c r="G51" s="156"/>
      <c r="H51" s="156"/>
      <c r="I51" s="156"/>
      <c r="J51" s="156"/>
      <c r="K51" s="156"/>
      <c r="L51" s="156"/>
      <c r="M51" s="156"/>
      <c r="N51" s="156"/>
      <c r="O51" s="156"/>
      <c r="P51" s="156">
        <v>28500.01</v>
      </c>
      <c r="Q51" s="135">
        <f>SUM(E51:P51)</f>
        <v>28500.01</v>
      </c>
      <c r="R51" s="3"/>
      <c r="S51" s="182"/>
      <c r="T51"/>
      <c r="U51"/>
      <c r="V51"/>
    </row>
    <row r="52" spans="2:22" s="9" customFormat="1" x14ac:dyDescent="0.25">
      <c r="B52" s="160" t="s">
        <v>153</v>
      </c>
      <c r="C52" s="134">
        <v>400000</v>
      </c>
      <c r="D52" s="134">
        <v>400000</v>
      </c>
      <c r="E52" s="134">
        <v>0</v>
      </c>
      <c r="F52" s="134">
        <v>0</v>
      </c>
      <c r="G52" s="134">
        <v>0</v>
      </c>
      <c r="H52" s="134">
        <v>0</v>
      </c>
      <c r="I52" s="134">
        <v>0</v>
      </c>
      <c r="J52" s="134">
        <v>0</v>
      </c>
      <c r="K52" s="134">
        <v>0</v>
      </c>
      <c r="L52" s="134">
        <v>0</v>
      </c>
      <c r="M52" s="134">
        <v>0</v>
      </c>
      <c r="N52" s="134">
        <v>0</v>
      </c>
      <c r="O52" s="134">
        <v>0</v>
      </c>
      <c r="P52" s="134">
        <v>0</v>
      </c>
      <c r="Q52" s="135">
        <f t="shared" si="4"/>
        <v>0</v>
      </c>
      <c r="R52" s="3"/>
      <c r="S52" s="182"/>
      <c r="T52"/>
      <c r="U52"/>
      <c r="V52"/>
    </row>
    <row r="53" spans="2:22" s="9" customFormat="1" x14ac:dyDescent="0.25">
      <c r="B53" s="161" t="s">
        <v>154</v>
      </c>
      <c r="C53" s="156">
        <v>5000000</v>
      </c>
      <c r="D53" s="156">
        <v>5000000</v>
      </c>
      <c r="E53" s="156">
        <v>0</v>
      </c>
      <c r="F53" s="156">
        <v>0</v>
      </c>
      <c r="G53" s="156">
        <v>0</v>
      </c>
      <c r="H53" s="156">
        <v>0</v>
      </c>
      <c r="I53" s="156">
        <v>0</v>
      </c>
      <c r="J53" s="156">
        <v>0</v>
      </c>
      <c r="K53" s="156">
        <v>0</v>
      </c>
      <c r="L53" s="156">
        <v>0</v>
      </c>
      <c r="M53" s="156">
        <v>0</v>
      </c>
      <c r="N53" s="156">
        <v>0</v>
      </c>
      <c r="O53" s="156">
        <v>0</v>
      </c>
      <c r="P53" s="156">
        <v>0</v>
      </c>
      <c r="Q53" s="135">
        <f t="shared" si="4"/>
        <v>0</v>
      </c>
      <c r="R53" s="3"/>
      <c r="S53" s="182"/>
      <c r="T53"/>
      <c r="U53"/>
      <c r="V53"/>
    </row>
    <row r="54" spans="2:22" s="9" customFormat="1" x14ac:dyDescent="0.25">
      <c r="B54" s="160" t="s">
        <v>155</v>
      </c>
      <c r="C54" s="134">
        <v>5000000</v>
      </c>
      <c r="D54" s="134">
        <v>5000000</v>
      </c>
      <c r="E54" s="134">
        <v>0</v>
      </c>
      <c r="F54" s="134">
        <v>0</v>
      </c>
      <c r="G54" s="134">
        <v>0</v>
      </c>
      <c r="H54" s="134">
        <v>0</v>
      </c>
      <c r="I54" s="134">
        <v>0</v>
      </c>
      <c r="J54" s="134">
        <v>0</v>
      </c>
      <c r="K54" s="134">
        <v>0</v>
      </c>
      <c r="L54" s="134">
        <v>0</v>
      </c>
      <c r="M54" s="134">
        <v>0</v>
      </c>
      <c r="N54" s="134">
        <v>0</v>
      </c>
      <c r="O54" s="134">
        <v>0</v>
      </c>
      <c r="P54" s="134">
        <v>0</v>
      </c>
      <c r="Q54" s="135">
        <f t="shared" si="4"/>
        <v>0</v>
      </c>
      <c r="R54" s="3"/>
      <c r="S54" s="182"/>
      <c r="T54"/>
      <c r="U54"/>
      <c r="V54"/>
    </row>
    <row r="55" spans="2:22" s="9" customFormat="1" x14ac:dyDescent="0.25">
      <c r="B55" s="161" t="s">
        <v>156</v>
      </c>
      <c r="C55" s="156">
        <v>700000</v>
      </c>
      <c r="D55" s="156">
        <v>700000</v>
      </c>
      <c r="E55" s="156">
        <v>0</v>
      </c>
      <c r="F55" s="156">
        <v>0</v>
      </c>
      <c r="G55" s="156">
        <v>0</v>
      </c>
      <c r="H55" s="156">
        <v>0</v>
      </c>
      <c r="I55" s="156">
        <v>0</v>
      </c>
      <c r="J55" s="156">
        <v>0</v>
      </c>
      <c r="K55" s="156">
        <v>0</v>
      </c>
      <c r="L55" s="156">
        <v>0</v>
      </c>
      <c r="M55" s="156">
        <v>0</v>
      </c>
      <c r="N55" s="156">
        <v>0</v>
      </c>
      <c r="O55" s="156">
        <v>0</v>
      </c>
      <c r="P55" s="156">
        <v>0</v>
      </c>
      <c r="Q55" s="135">
        <f t="shared" si="4"/>
        <v>0</v>
      </c>
      <c r="R55" s="3"/>
      <c r="S55" s="182"/>
      <c r="T55"/>
      <c r="U55"/>
      <c r="V55"/>
    </row>
    <row r="56" spans="2:22" s="9" customFormat="1" x14ac:dyDescent="0.25">
      <c r="B56" s="160" t="s">
        <v>157</v>
      </c>
      <c r="C56" s="134">
        <v>700000</v>
      </c>
      <c r="D56" s="134">
        <v>700000</v>
      </c>
      <c r="E56" s="134">
        <v>0</v>
      </c>
      <c r="F56" s="134">
        <v>0</v>
      </c>
      <c r="G56" s="134">
        <v>0</v>
      </c>
      <c r="H56" s="134">
        <v>0</v>
      </c>
      <c r="I56" s="134">
        <v>0</v>
      </c>
      <c r="J56" s="134">
        <v>0</v>
      </c>
      <c r="K56" s="134">
        <v>0</v>
      </c>
      <c r="L56" s="134">
        <v>0</v>
      </c>
      <c r="M56" s="134">
        <v>0</v>
      </c>
      <c r="N56" s="134">
        <v>0</v>
      </c>
      <c r="O56" s="134">
        <v>0</v>
      </c>
      <c r="P56" s="134">
        <v>0</v>
      </c>
      <c r="Q56" s="135">
        <f t="shared" si="4"/>
        <v>0</v>
      </c>
      <c r="R56"/>
      <c r="S56" s="182"/>
    </row>
    <row r="57" spans="2:22" x14ac:dyDescent="0.25">
      <c r="B57" s="154" t="s">
        <v>87</v>
      </c>
      <c r="C57" s="129">
        <v>69991690752</v>
      </c>
      <c r="D57" s="129">
        <f t="shared" ref="D57:P57" si="19">D10+D33</f>
        <v>73685085627.459991</v>
      </c>
      <c r="E57" s="116">
        <f t="shared" si="19"/>
        <v>1663201733.9200001</v>
      </c>
      <c r="F57" s="116">
        <f t="shared" si="19"/>
        <v>1726874119.4099998</v>
      </c>
      <c r="G57" s="116">
        <f t="shared" si="19"/>
        <v>1731074498.53</v>
      </c>
      <c r="H57" s="116">
        <f t="shared" si="19"/>
        <v>1779010098.6100001</v>
      </c>
      <c r="I57" s="116">
        <f t="shared" si="19"/>
        <v>1803892133.5000002</v>
      </c>
      <c r="J57" s="116">
        <f t="shared" si="19"/>
        <v>1778631117.0400002</v>
      </c>
      <c r="K57" s="116">
        <f t="shared" si="19"/>
        <v>1738032684.8400004</v>
      </c>
      <c r="L57" s="116">
        <f t="shared" si="19"/>
        <v>1753861466.0400002</v>
      </c>
      <c r="M57" s="116">
        <f t="shared" si="19"/>
        <v>1760185491.6200001</v>
      </c>
      <c r="N57" s="116">
        <f t="shared" si="19"/>
        <v>1842597229.3800004</v>
      </c>
      <c r="O57" s="116">
        <f t="shared" si="19"/>
        <v>1823252619.5700002</v>
      </c>
      <c r="P57" s="116">
        <f t="shared" si="19"/>
        <v>2029610385.48</v>
      </c>
      <c r="Q57" s="117">
        <f>SUM(E57:P57)</f>
        <v>21430223577.940002</v>
      </c>
      <c r="S57" s="182"/>
    </row>
    <row r="58" spans="2:22" x14ac:dyDescent="0.25">
      <c r="C58"/>
      <c r="D58"/>
      <c r="E58"/>
      <c r="F58"/>
      <c r="G58"/>
      <c r="H58"/>
      <c r="I58"/>
      <c r="J58"/>
      <c r="K58"/>
      <c r="L58"/>
      <c r="M58"/>
      <c r="N58"/>
      <c r="O58"/>
      <c r="P58"/>
      <c r="Q58"/>
      <c r="S58" s="182"/>
    </row>
    <row r="59" spans="2:22" x14ac:dyDescent="0.25">
      <c r="B59" s="46"/>
      <c r="C59" s="136"/>
      <c r="D59" s="136"/>
      <c r="E59" s="136"/>
      <c r="F59" s="143"/>
      <c r="G59" s="143"/>
      <c r="H59" s="143"/>
      <c r="I59" s="143"/>
      <c r="J59" s="143"/>
      <c r="K59" s="143"/>
      <c r="L59" s="143"/>
      <c r="M59" s="143"/>
      <c r="N59" s="143"/>
      <c r="O59" s="143"/>
      <c r="P59" s="143"/>
      <c r="Q59" s="144"/>
      <c r="S59" s="182"/>
    </row>
    <row r="60" spans="2:22" x14ac:dyDescent="0.25">
      <c r="B60" s="154"/>
      <c r="C60" s="62"/>
      <c r="D60" s="62"/>
      <c r="E60" s="118" t="s">
        <v>11</v>
      </c>
      <c r="F60" s="118" t="s">
        <v>12</v>
      </c>
      <c r="G60" s="118" t="s">
        <v>13</v>
      </c>
      <c r="H60" s="118" t="s">
        <v>14</v>
      </c>
      <c r="I60" s="118" t="s">
        <v>15</v>
      </c>
      <c r="J60" s="118" t="s">
        <v>16</v>
      </c>
      <c r="K60" s="118" t="s">
        <v>17</v>
      </c>
      <c r="L60" s="118" t="s">
        <v>18</v>
      </c>
      <c r="M60" s="118" t="s">
        <v>19</v>
      </c>
      <c r="N60" s="118" t="s">
        <v>20</v>
      </c>
      <c r="O60" s="118" t="s">
        <v>21</v>
      </c>
      <c r="P60" s="118" t="s">
        <v>22</v>
      </c>
      <c r="Q60" s="119" t="s">
        <v>10</v>
      </c>
      <c r="S60" s="182"/>
    </row>
    <row r="61" spans="2:22" x14ac:dyDescent="0.25">
      <c r="B61" s="77" t="s">
        <v>50</v>
      </c>
      <c r="C61" s="120">
        <v>674830845</v>
      </c>
      <c r="D61" s="120">
        <v>674830845</v>
      </c>
      <c r="E61" s="120">
        <v>0</v>
      </c>
      <c r="F61" s="120">
        <v>0</v>
      </c>
      <c r="G61" s="120">
        <v>0</v>
      </c>
      <c r="H61" s="120">
        <v>0</v>
      </c>
      <c r="I61" s="120">
        <v>0</v>
      </c>
      <c r="J61" s="120">
        <v>0</v>
      </c>
      <c r="K61" s="120">
        <v>0</v>
      </c>
      <c r="L61" s="120">
        <v>0</v>
      </c>
      <c r="M61" s="120">
        <v>0</v>
      </c>
      <c r="N61" s="120">
        <v>0</v>
      </c>
      <c r="O61" s="120">
        <v>0</v>
      </c>
      <c r="P61" s="120">
        <v>0</v>
      </c>
      <c r="Q61" s="106">
        <f>SUM(E61:L61)</f>
        <v>0</v>
      </c>
      <c r="S61" s="182"/>
    </row>
    <row r="62" spans="2:22" s="9" customFormat="1" x14ac:dyDescent="0.25">
      <c r="B62" s="151" t="s">
        <v>51</v>
      </c>
      <c r="C62" s="137">
        <v>502830845</v>
      </c>
      <c r="D62" s="137">
        <v>502830845</v>
      </c>
      <c r="E62" s="137">
        <v>0</v>
      </c>
      <c r="F62" s="137">
        <v>0</v>
      </c>
      <c r="G62" s="137">
        <v>0</v>
      </c>
      <c r="H62" s="137">
        <v>0</v>
      </c>
      <c r="I62" s="137">
        <v>0</v>
      </c>
      <c r="J62" s="137">
        <v>0</v>
      </c>
      <c r="K62" s="137">
        <v>0</v>
      </c>
      <c r="L62" s="137">
        <v>0</v>
      </c>
      <c r="M62" s="137">
        <v>0</v>
      </c>
      <c r="N62" s="137">
        <v>0</v>
      </c>
      <c r="O62" s="137">
        <v>0</v>
      </c>
      <c r="P62" s="137">
        <v>0</v>
      </c>
      <c r="Q62" s="156">
        <f t="shared" ref="Q62:Q69" si="20">SUM(E62:L62)</f>
        <v>0</v>
      </c>
      <c r="R62"/>
      <c r="S62" s="182"/>
      <c r="T62"/>
      <c r="U62"/>
      <c r="V62"/>
    </row>
    <row r="63" spans="2:22" x14ac:dyDescent="0.25">
      <c r="B63" s="160" t="s">
        <v>52</v>
      </c>
      <c r="C63" s="138">
        <v>502830845</v>
      </c>
      <c r="D63" s="138">
        <v>502830845</v>
      </c>
      <c r="E63" s="138">
        <v>0</v>
      </c>
      <c r="F63" s="138">
        <v>0</v>
      </c>
      <c r="G63" s="138">
        <v>0</v>
      </c>
      <c r="H63" s="138">
        <v>0</v>
      </c>
      <c r="I63" s="138">
        <v>0</v>
      </c>
      <c r="J63" s="138">
        <v>0</v>
      </c>
      <c r="K63" s="138">
        <v>0</v>
      </c>
      <c r="L63" s="138">
        <v>0</v>
      </c>
      <c r="M63" s="138">
        <v>0</v>
      </c>
      <c r="N63" s="138">
        <v>0</v>
      </c>
      <c r="O63" s="138">
        <v>0</v>
      </c>
      <c r="P63" s="138">
        <v>0</v>
      </c>
      <c r="Q63" s="157">
        <f t="shared" si="20"/>
        <v>0</v>
      </c>
      <c r="S63" s="182"/>
    </row>
    <row r="64" spans="2:22" x14ac:dyDescent="0.25">
      <c r="B64" s="162" t="s">
        <v>93</v>
      </c>
      <c r="C64" s="138">
        <v>502830845</v>
      </c>
      <c r="D64" s="138">
        <v>502830845</v>
      </c>
      <c r="E64" s="138">
        <v>0</v>
      </c>
      <c r="F64" s="138">
        <v>0</v>
      </c>
      <c r="G64" s="138">
        <v>0</v>
      </c>
      <c r="H64" s="138">
        <v>0</v>
      </c>
      <c r="I64" s="138">
        <v>0</v>
      </c>
      <c r="J64" s="138">
        <v>0</v>
      </c>
      <c r="K64" s="138">
        <v>0</v>
      </c>
      <c r="L64" s="138">
        <v>0</v>
      </c>
      <c r="M64" s="138">
        <v>0</v>
      </c>
      <c r="N64" s="138">
        <v>0</v>
      </c>
      <c r="O64" s="138">
        <v>0</v>
      </c>
      <c r="P64" s="138">
        <v>0</v>
      </c>
      <c r="Q64" s="157">
        <f t="shared" si="20"/>
        <v>0</v>
      </c>
      <c r="S64" s="182"/>
    </row>
    <row r="65" spans="1:21" x14ac:dyDescent="0.25">
      <c r="B65" s="162" t="s">
        <v>94</v>
      </c>
      <c r="C65" s="138">
        <v>502830845</v>
      </c>
      <c r="D65" s="138">
        <v>502830845</v>
      </c>
      <c r="E65" s="138">
        <v>0</v>
      </c>
      <c r="F65" s="138">
        <v>0</v>
      </c>
      <c r="G65" s="138">
        <v>0</v>
      </c>
      <c r="H65" s="138">
        <v>0</v>
      </c>
      <c r="I65" s="138">
        <v>0</v>
      </c>
      <c r="J65" s="138">
        <v>0</v>
      </c>
      <c r="K65" s="138">
        <v>0</v>
      </c>
      <c r="L65" s="138">
        <v>0</v>
      </c>
      <c r="M65" s="138">
        <v>0</v>
      </c>
      <c r="N65" s="138">
        <v>0</v>
      </c>
      <c r="O65" s="138">
        <v>0</v>
      </c>
      <c r="P65" s="138">
        <v>0</v>
      </c>
      <c r="Q65" s="157">
        <f t="shared" si="20"/>
        <v>0</v>
      </c>
      <c r="S65" s="182"/>
    </row>
    <row r="66" spans="1:21" s="9" customFormat="1" x14ac:dyDescent="0.25">
      <c r="B66" s="151" t="s">
        <v>54</v>
      </c>
      <c r="C66" s="137">
        <v>172000000</v>
      </c>
      <c r="D66" s="137">
        <v>172000000</v>
      </c>
      <c r="E66" s="137">
        <v>0</v>
      </c>
      <c r="F66" s="137">
        <v>0</v>
      </c>
      <c r="G66" s="137">
        <v>0</v>
      </c>
      <c r="H66" s="137">
        <v>0</v>
      </c>
      <c r="I66" s="137">
        <v>0</v>
      </c>
      <c r="J66" s="137">
        <v>0</v>
      </c>
      <c r="K66" s="137">
        <v>0</v>
      </c>
      <c r="L66" s="137">
        <v>0</v>
      </c>
      <c r="M66" s="137">
        <v>0</v>
      </c>
      <c r="N66" s="137">
        <v>0</v>
      </c>
      <c r="O66" s="137">
        <v>0</v>
      </c>
      <c r="P66" s="137">
        <v>0</v>
      </c>
      <c r="Q66" s="156">
        <f t="shared" si="20"/>
        <v>0</v>
      </c>
      <c r="R66"/>
      <c r="S66" s="182"/>
      <c r="T66"/>
      <c r="U66"/>
    </row>
    <row r="67" spans="1:21" s="9" customFormat="1" x14ac:dyDescent="0.25">
      <c r="B67" s="23" t="s">
        <v>55</v>
      </c>
      <c r="C67" s="137">
        <v>172000000</v>
      </c>
      <c r="D67" s="137">
        <v>172000000</v>
      </c>
      <c r="E67" s="137">
        <v>0</v>
      </c>
      <c r="F67" s="137">
        <v>0</v>
      </c>
      <c r="G67" s="137">
        <v>0</v>
      </c>
      <c r="H67" s="137">
        <v>0</v>
      </c>
      <c r="I67" s="137">
        <v>0</v>
      </c>
      <c r="J67" s="137">
        <v>0</v>
      </c>
      <c r="K67" s="137">
        <v>0</v>
      </c>
      <c r="L67" s="137">
        <v>0</v>
      </c>
      <c r="M67" s="137">
        <v>0</v>
      </c>
      <c r="N67" s="137">
        <v>0</v>
      </c>
      <c r="O67" s="137">
        <v>0</v>
      </c>
      <c r="P67" s="137">
        <v>0</v>
      </c>
      <c r="Q67" s="156">
        <f t="shared" si="20"/>
        <v>0</v>
      </c>
      <c r="R67"/>
      <c r="S67" s="182"/>
      <c r="T67"/>
      <c r="U67"/>
    </row>
    <row r="68" spans="1:21" s="9" customFormat="1" x14ac:dyDescent="0.25">
      <c r="A68"/>
      <c r="B68" s="22" t="s">
        <v>67</v>
      </c>
      <c r="C68" s="138">
        <v>172000000</v>
      </c>
      <c r="D68" s="138">
        <v>172000000</v>
      </c>
      <c r="E68" s="138">
        <v>0</v>
      </c>
      <c r="F68" s="138">
        <v>0</v>
      </c>
      <c r="G68" s="138">
        <v>0</v>
      </c>
      <c r="H68" s="138">
        <v>0</v>
      </c>
      <c r="I68" s="138">
        <v>0</v>
      </c>
      <c r="J68" s="138">
        <v>0</v>
      </c>
      <c r="K68" s="138">
        <v>0</v>
      </c>
      <c r="L68" s="138">
        <v>0</v>
      </c>
      <c r="M68" s="138">
        <v>0</v>
      </c>
      <c r="N68" s="138">
        <v>0</v>
      </c>
      <c r="O68" s="138">
        <v>0</v>
      </c>
      <c r="P68" s="138">
        <v>0</v>
      </c>
      <c r="Q68" s="157">
        <f t="shared" si="20"/>
        <v>0</v>
      </c>
      <c r="R68"/>
      <c r="S68" s="182"/>
      <c r="T68"/>
      <c r="U68"/>
    </row>
    <row r="69" spans="1:21" s="9" customFormat="1" x14ac:dyDescent="0.25">
      <c r="B69" s="46" t="s">
        <v>68</v>
      </c>
      <c r="C69" s="138">
        <v>172000000</v>
      </c>
      <c r="D69" s="138">
        <v>172000000</v>
      </c>
      <c r="E69" s="138">
        <v>0</v>
      </c>
      <c r="F69" s="138">
        <v>0</v>
      </c>
      <c r="G69" s="138">
        <v>0</v>
      </c>
      <c r="H69" s="138">
        <v>0</v>
      </c>
      <c r="I69" s="138">
        <v>0</v>
      </c>
      <c r="J69" s="138">
        <v>0</v>
      </c>
      <c r="K69" s="138">
        <v>0</v>
      </c>
      <c r="L69" s="138">
        <v>0</v>
      </c>
      <c r="M69" s="138">
        <v>0</v>
      </c>
      <c r="N69" s="138">
        <v>0</v>
      </c>
      <c r="O69" s="138">
        <v>0</v>
      </c>
      <c r="P69" s="138">
        <v>0</v>
      </c>
      <c r="Q69" s="157">
        <f t="shared" si="20"/>
        <v>0</v>
      </c>
      <c r="R69"/>
      <c r="S69" s="182"/>
      <c r="T69"/>
      <c r="U69"/>
    </row>
    <row r="70" spans="1:21" x14ac:dyDescent="0.25">
      <c r="B70" s="164" t="s">
        <v>56</v>
      </c>
      <c r="C70" s="129">
        <v>674830845</v>
      </c>
      <c r="D70" s="129">
        <f>D61</f>
        <v>674830845</v>
      </c>
      <c r="E70" s="118">
        <v>0</v>
      </c>
      <c r="F70" s="116">
        <f t="shared" ref="F70:Q70" si="21">F61</f>
        <v>0</v>
      </c>
      <c r="G70" s="116">
        <f t="shared" si="21"/>
        <v>0</v>
      </c>
      <c r="H70" s="116">
        <f t="shared" si="21"/>
        <v>0</v>
      </c>
      <c r="I70" s="116">
        <f t="shared" si="21"/>
        <v>0</v>
      </c>
      <c r="J70" s="116">
        <f t="shared" si="21"/>
        <v>0</v>
      </c>
      <c r="K70" s="118">
        <f t="shared" si="21"/>
        <v>0</v>
      </c>
      <c r="L70" s="116">
        <f t="shared" si="21"/>
        <v>0</v>
      </c>
      <c r="M70" s="116">
        <f t="shared" si="21"/>
        <v>0</v>
      </c>
      <c r="N70" s="116">
        <f t="shared" si="21"/>
        <v>0</v>
      </c>
      <c r="O70" s="116">
        <f t="shared" si="21"/>
        <v>0</v>
      </c>
      <c r="P70" s="116">
        <f t="shared" si="21"/>
        <v>0</v>
      </c>
      <c r="Q70" s="119">
        <f t="shared" si="21"/>
        <v>0</v>
      </c>
      <c r="S70" s="182"/>
    </row>
    <row r="71" spans="1:21" x14ac:dyDescent="0.25">
      <c r="B71" s="46"/>
      <c r="C71" s="80"/>
      <c r="D71" s="80"/>
      <c r="E71" s="158"/>
      <c r="F71" s="159"/>
      <c r="G71" s="159"/>
      <c r="H71" s="159"/>
      <c r="I71" s="159"/>
      <c r="J71" s="159"/>
      <c r="K71" s="159"/>
      <c r="L71" s="159"/>
      <c r="M71" s="159"/>
      <c r="N71" s="159"/>
      <c r="O71" s="159"/>
      <c r="P71" s="159"/>
      <c r="Q71" s="159"/>
    </row>
    <row r="72" spans="1:21" x14ac:dyDescent="0.25">
      <c r="B72" s="174" t="s">
        <v>102</v>
      </c>
      <c r="C72" s="175">
        <v>70666521597</v>
      </c>
      <c r="D72" s="175">
        <f t="shared" ref="D72:Q72" si="22">D57+D70</f>
        <v>74359916472.459991</v>
      </c>
      <c r="E72" s="116">
        <f t="shared" si="22"/>
        <v>1663201733.9200001</v>
      </c>
      <c r="F72" s="116">
        <f t="shared" si="22"/>
        <v>1726874119.4099998</v>
      </c>
      <c r="G72" s="116">
        <f t="shared" si="22"/>
        <v>1731074498.53</v>
      </c>
      <c r="H72" s="116">
        <f t="shared" si="22"/>
        <v>1779010098.6100001</v>
      </c>
      <c r="I72" s="116">
        <f t="shared" si="22"/>
        <v>1803892133.5000002</v>
      </c>
      <c r="J72" s="116">
        <f t="shared" si="22"/>
        <v>1778631117.0400002</v>
      </c>
      <c r="K72" s="116">
        <f t="shared" si="22"/>
        <v>1738032684.8400004</v>
      </c>
      <c r="L72" s="116">
        <f t="shared" si="22"/>
        <v>1753861466.0400002</v>
      </c>
      <c r="M72" s="116">
        <f t="shared" si="22"/>
        <v>1760185491.6200001</v>
      </c>
      <c r="N72" s="116">
        <f t="shared" si="22"/>
        <v>1842597229.3800004</v>
      </c>
      <c r="O72" s="116">
        <f t="shared" si="22"/>
        <v>1823252619.5700002</v>
      </c>
      <c r="P72" s="116">
        <f t="shared" si="22"/>
        <v>2029610385.48</v>
      </c>
      <c r="Q72" s="117">
        <f t="shared" si="22"/>
        <v>21430223577.940002</v>
      </c>
    </row>
    <row r="73" spans="1:21" x14ac:dyDescent="0.25">
      <c r="B73" s="102" t="s">
        <v>136</v>
      </c>
      <c r="C73" s="176"/>
      <c r="D73" s="176"/>
      <c r="E73"/>
      <c r="F73"/>
      <c r="G73"/>
      <c r="H73"/>
      <c r="I73"/>
      <c r="J73"/>
      <c r="K73"/>
      <c r="L73"/>
      <c r="M73"/>
      <c r="N73"/>
      <c r="O73"/>
      <c r="P73"/>
      <c r="Q73" s="253"/>
    </row>
    <row r="74" spans="1:21" x14ac:dyDescent="0.25">
      <c r="B74" s="102" t="s">
        <v>158</v>
      </c>
      <c r="C74" s="177"/>
      <c r="D74" s="177"/>
      <c r="E74" s="177"/>
      <c r="F74" s="177"/>
      <c r="G74" s="177"/>
      <c r="H74" s="177"/>
      <c r="I74" s="177"/>
      <c r="J74" s="177"/>
      <c r="K74" s="177"/>
      <c r="L74" s="177"/>
      <c r="M74" s="177"/>
      <c r="N74" s="177"/>
      <c r="O74" s="177"/>
      <c r="P74" s="148"/>
      <c r="Q74" s="177"/>
    </row>
    <row r="75" spans="1:21" x14ac:dyDescent="0.25">
      <c r="B75" s="102" t="s">
        <v>79</v>
      </c>
      <c r="C75" s="177"/>
      <c r="D75" s="177"/>
      <c r="E75" s="177"/>
      <c r="F75" s="177"/>
      <c r="G75" s="177"/>
      <c r="H75" s="177"/>
      <c r="I75" s="177"/>
      <c r="J75" s="177"/>
      <c r="K75" s="177"/>
      <c r="L75" s="177"/>
      <c r="M75" s="177"/>
      <c r="N75" s="177"/>
      <c r="O75" s="177"/>
    </row>
    <row r="76" spans="1:21" x14ac:dyDescent="0.25">
      <c r="B76" s="166"/>
      <c r="C76" s="177"/>
      <c r="D76" s="177"/>
      <c r="E76" s="177"/>
      <c r="F76" s="177"/>
      <c r="G76" s="177"/>
      <c r="H76" s="177"/>
      <c r="I76" s="177"/>
      <c r="J76" s="177"/>
      <c r="K76" s="177"/>
      <c r="L76" s="177"/>
      <c r="M76" s="177"/>
      <c r="N76" s="177"/>
      <c r="O76" s="177"/>
    </row>
    <row r="77" spans="1:21" x14ac:dyDescent="0.25">
      <c r="B77" s="166"/>
      <c r="H7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30:Q32 G43:H43 Q13:Q17 E39 D43" formulaRange="1"/>
    <ignoredError sqref="N39:P42 Q33:Q36 Q37:Q38 Q39:Q56 N44:P44 N43:P43 I43:M43" formula="1" formulaRange="1"/>
    <ignoredError sqref="I33:P36 I45:P56 I37:P38 I39:M42 I44:M4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547-8BFC-4C72-B864-E11F691DE442}">
  <dimension ref="A2:AD75"/>
  <sheetViews>
    <sheetView showGridLines="0" zoomScale="70" zoomScaleNormal="70" workbookViewId="0">
      <selection activeCell="N44" sqref="N44"/>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4.42578125" style="7" bestFit="1" customWidth="1"/>
    <col min="7" max="7" width="12.28515625" style="7" bestFit="1" customWidth="1"/>
    <col min="8" max="14" width="16.42578125" style="7" customWidth="1"/>
    <col min="15" max="15" width="17.140625" style="7" bestFit="1"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159</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s="180"/>
      <c r="Y8" s="180"/>
      <c r="Z8" s="180"/>
      <c r="AA8" s="180"/>
      <c r="AB8" s="180"/>
      <c r="AC8" s="180"/>
    </row>
    <row r="9" spans="1:29" s="7" customFormat="1" x14ac:dyDescent="0.25">
      <c r="B9" s="276"/>
      <c r="C9" s="168" t="s">
        <v>161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row>
    <row r="10" spans="1:29" x14ac:dyDescent="0.25">
      <c r="B10" s="20" t="s">
        <v>23</v>
      </c>
      <c r="C10" s="221">
        <v>79581292683</v>
      </c>
      <c r="D10" s="221">
        <v>81052660849.979965</v>
      </c>
      <c r="E10" s="221">
        <v>1761507442.0699999</v>
      </c>
      <c r="F10" s="221">
        <v>1831164782.5299997</v>
      </c>
      <c r="G10" s="221">
        <v>1842574650.9000001</v>
      </c>
      <c r="H10" s="221">
        <v>1854725383.0700002</v>
      </c>
      <c r="I10" s="221">
        <v>1952847096.0699999</v>
      </c>
      <c r="J10" s="221">
        <v>1899487875.3300002</v>
      </c>
      <c r="K10" s="221">
        <v>1850677581.3700001</v>
      </c>
      <c r="L10" s="221">
        <v>1839310922.0800002</v>
      </c>
      <c r="M10" s="221">
        <v>1847020585.1300001</v>
      </c>
      <c r="N10" s="221">
        <v>1970010867.6800001</v>
      </c>
      <c r="O10" s="221">
        <v>911866546.07999992</v>
      </c>
      <c r="P10" s="221">
        <v>3068447510.8299999</v>
      </c>
      <c r="Q10" s="221">
        <f>SUM(E10:P10)</f>
        <v>22629641243.139999</v>
      </c>
      <c r="S10" s="256"/>
      <c r="T10" s="182"/>
      <c r="U10" s="182"/>
      <c r="V10" s="182"/>
    </row>
    <row r="11" spans="1:29" s="9" customFormat="1" x14ac:dyDescent="0.25">
      <c r="B11" s="23" t="s">
        <v>24</v>
      </c>
      <c r="C11" s="222">
        <v>58872259864</v>
      </c>
      <c r="D11" s="222">
        <v>61118834167.949966</v>
      </c>
      <c r="E11" s="222">
        <v>145238942.07000002</v>
      </c>
      <c r="F11" s="222">
        <v>163153530.84</v>
      </c>
      <c r="G11" s="222">
        <v>201236888.23000002</v>
      </c>
      <c r="H11" s="222">
        <v>213387620.39999998</v>
      </c>
      <c r="I11" s="222">
        <v>311321472.12</v>
      </c>
      <c r="J11" s="222">
        <v>256928001.44</v>
      </c>
      <c r="K11" s="222">
        <v>208491898.79000002</v>
      </c>
      <c r="L11" s="222">
        <v>197973159.41000006</v>
      </c>
      <c r="M11" s="222">
        <v>205682822.45999998</v>
      </c>
      <c r="N11" s="222">
        <v>328673105.00999999</v>
      </c>
      <c r="O11" s="222">
        <v>270528783.40999997</v>
      </c>
      <c r="P11" s="222">
        <v>474725459.5</v>
      </c>
      <c r="Q11" s="222">
        <f t="shared" ref="Q11:Q54" si="0">SUM(E11:P11)</f>
        <v>2977341683.6799998</v>
      </c>
      <c r="R11"/>
      <c r="S11" s="256"/>
      <c r="T11"/>
      <c r="U11"/>
      <c r="V11"/>
      <c r="W11" s="182"/>
      <c r="X11" s="182"/>
      <c r="Y11" s="182"/>
      <c r="Z11" s="182"/>
      <c r="AA11" s="182"/>
      <c r="AB11" s="182"/>
      <c r="AC11" s="182"/>
    </row>
    <row r="12" spans="1:29" s="9" customFormat="1" x14ac:dyDescent="0.25">
      <c r="B12" s="22" t="s">
        <v>25</v>
      </c>
      <c r="C12" s="223">
        <v>5953053189</v>
      </c>
      <c r="D12" s="223">
        <v>5972070137.5100002</v>
      </c>
      <c r="E12" s="223">
        <v>124200724.60000002</v>
      </c>
      <c r="F12" s="223">
        <v>124072187.06</v>
      </c>
      <c r="G12" s="223">
        <v>127035281.25999999</v>
      </c>
      <c r="H12" s="223">
        <v>140360829.39999998</v>
      </c>
      <c r="I12" s="223">
        <v>201015331.25999999</v>
      </c>
      <c r="J12" s="223">
        <v>155402229.99999997</v>
      </c>
      <c r="K12" s="223">
        <v>130210737.57000001</v>
      </c>
      <c r="L12" s="223">
        <v>127845150.78</v>
      </c>
      <c r="M12" s="223">
        <v>127547319.94</v>
      </c>
      <c r="N12" s="223">
        <v>223357762.43000001</v>
      </c>
      <c r="O12" s="223">
        <v>190480581.41999999</v>
      </c>
      <c r="P12" s="223">
        <v>295866957.63</v>
      </c>
      <c r="Q12" s="223">
        <f t="shared" si="0"/>
        <v>1967395093.3500004</v>
      </c>
      <c r="R12"/>
      <c r="S12" s="256"/>
      <c r="T12"/>
      <c r="U12"/>
      <c r="V12"/>
    </row>
    <row r="13" spans="1:29" x14ac:dyDescent="0.25">
      <c r="B13" s="46" t="s">
        <v>111</v>
      </c>
      <c r="C13" s="223">
        <v>5468566315</v>
      </c>
      <c r="D13" s="223">
        <v>5488987379.0799999</v>
      </c>
      <c r="E13" s="223">
        <v>108445618.06000002</v>
      </c>
      <c r="F13" s="223">
        <v>108296654.46000001</v>
      </c>
      <c r="G13" s="223">
        <v>111096217.97</v>
      </c>
      <c r="H13" s="223">
        <v>124371866.30999999</v>
      </c>
      <c r="I13" s="223">
        <v>185029920.15000001</v>
      </c>
      <c r="J13" s="223">
        <v>138117148.27999997</v>
      </c>
      <c r="K13" s="223">
        <v>114144534.46000001</v>
      </c>
      <c r="L13" s="223">
        <v>111697793.89</v>
      </c>
      <c r="M13" s="223">
        <v>111290454.34999999</v>
      </c>
      <c r="N13" s="223">
        <v>207118770.52000001</v>
      </c>
      <c r="O13" s="223">
        <v>173960049.16999999</v>
      </c>
      <c r="P13" s="223">
        <v>278272475.01999998</v>
      </c>
      <c r="Q13" s="223">
        <f t="shared" si="0"/>
        <v>1771841502.6400001</v>
      </c>
      <c r="S13" s="256"/>
    </row>
    <row r="14" spans="1:29" x14ac:dyDescent="0.25">
      <c r="B14" s="46" t="s">
        <v>112</v>
      </c>
      <c r="C14" s="223">
        <v>484486874</v>
      </c>
      <c r="D14" s="223">
        <v>483082758.42999995</v>
      </c>
      <c r="E14" s="223">
        <v>15755106.540000001</v>
      </c>
      <c r="F14" s="223">
        <v>15775532.6</v>
      </c>
      <c r="G14" s="223">
        <v>15939063.289999999</v>
      </c>
      <c r="H14" s="223">
        <v>15988963.09</v>
      </c>
      <c r="I14" s="223">
        <v>15985411.109999999</v>
      </c>
      <c r="J14" s="223">
        <v>17285081.719999999</v>
      </c>
      <c r="K14" s="223">
        <v>16066203.109999999</v>
      </c>
      <c r="L14" s="223">
        <v>16147356.890000002</v>
      </c>
      <c r="M14" s="223">
        <v>16256865.59</v>
      </c>
      <c r="N14" s="223">
        <v>16238991.91</v>
      </c>
      <c r="O14" s="223">
        <v>16520532.25</v>
      </c>
      <c r="P14" s="223">
        <v>17594482.609999999</v>
      </c>
      <c r="Q14" s="223">
        <f t="shared" si="0"/>
        <v>195553590.70999998</v>
      </c>
      <c r="S14" s="256"/>
    </row>
    <row r="15" spans="1:29" x14ac:dyDescent="0.25">
      <c r="B15" s="22" t="s">
        <v>26</v>
      </c>
      <c r="C15" s="223">
        <v>52876212875</v>
      </c>
      <c r="D15" s="223">
        <v>55084282009.059967</v>
      </c>
      <c r="E15" s="223">
        <v>21038217.469999999</v>
      </c>
      <c r="F15" s="223">
        <v>39081343.779999994</v>
      </c>
      <c r="G15" s="223">
        <v>74081679.150000021</v>
      </c>
      <c r="H15" s="223">
        <v>71430660.999999985</v>
      </c>
      <c r="I15" s="223">
        <v>110306140.86000003</v>
      </c>
      <c r="J15" s="223">
        <v>100459006.24000002</v>
      </c>
      <c r="K15" s="223">
        <v>78226735.200000003</v>
      </c>
      <c r="L15" s="223">
        <v>70112361.540000036</v>
      </c>
      <c r="M15" s="223">
        <v>78135502.519999996</v>
      </c>
      <c r="N15" s="223">
        <v>105315342.57999995</v>
      </c>
      <c r="O15" s="223">
        <v>78445177.619999975</v>
      </c>
      <c r="P15" s="223">
        <v>171529578.26999998</v>
      </c>
      <c r="Q15" s="223">
        <f t="shared" si="0"/>
        <v>998161746.2299999</v>
      </c>
      <c r="S15" s="256"/>
    </row>
    <row r="16" spans="1:29" x14ac:dyDescent="0.25">
      <c r="B16" s="46" t="s">
        <v>113</v>
      </c>
      <c r="C16" s="223">
        <v>52876212875</v>
      </c>
      <c r="D16" s="223">
        <v>55084282009.059967</v>
      </c>
      <c r="E16" s="223">
        <v>21038217.469999999</v>
      </c>
      <c r="F16" s="223">
        <v>39081343.779999994</v>
      </c>
      <c r="G16" s="223">
        <v>74081679.150000021</v>
      </c>
      <c r="H16" s="223">
        <v>71430660.999999985</v>
      </c>
      <c r="I16" s="223">
        <v>110306140.86000003</v>
      </c>
      <c r="J16" s="223">
        <v>100459006.24000002</v>
      </c>
      <c r="K16" s="223">
        <v>78226735.200000003</v>
      </c>
      <c r="L16" s="223">
        <v>70112361.540000036</v>
      </c>
      <c r="M16" s="223">
        <v>78135502.519999996</v>
      </c>
      <c r="N16" s="223">
        <v>105315342.57999995</v>
      </c>
      <c r="O16" s="223">
        <v>78445177.619999975</v>
      </c>
      <c r="P16" s="223">
        <v>171529578.26999998</v>
      </c>
      <c r="Q16" s="223">
        <f t="shared" si="0"/>
        <v>998161746.2299999</v>
      </c>
      <c r="S16" s="256"/>
    </row>
    <row r="17" spans="2:22" x14ac:dyDescent="0.25">
      <c r="B17" s="22" t="s">
        <v>27</v>
      </c>
      <c r="C17" s="223">
        <v>42993800</v>
      </c>
      <c r="D17" s="223">
        <v>62482021.379999995</v>
      </c>
      <c r="E17" s="223">
        <v>0</v>
      </c>
      <c r="F17" s="223"/>
      <c r="G17" s="223">
        <v>119927.82</v>
      </c>
      <c r="H17" s="223">
        <v>1596130</v>
      </c>
      <c r="I17" s="223"/>
      <c r="J17" s="223">
        <v>1066765.2</v>
      </c>
      <c r="K17" s="223">
        <v>54426.02</v>
      </c>
      <c r="L17" s="223">
        <v>15647.09</v>
      </c>
      <c r="M17" s="223">
        <v>0</v>
      </c>
      <c r="N17" s="223">
        <v>0</v>
      </c>
      <c r="O17" s="223">
        <v>1603024.37</v>
      </c>
      <c r="P17" s="223">
        <v>7328923.5999999996</v>
      </c>
      <c r="Q17" s="223">
        <f t="shared" si="0"/>
        <v>11784844.1</v>
      </c>
      <c r="S17" s="256"/>
    </row>
    <row r="18" spans="2:22" s="9" customFormat="1" x14ac:dyDescent="0.25">
      <c r="B18" s="23" t="s">
        <v>142</v>
      </c>
      <c r="C18" s="222">
        <v>50000000</v>
      </c>
      <c r="D18" s="222">
        <v>50000000</v>
      </c>
      <c r="E18" s="222">
        <v>0</v>
      </c>
      <c r="F18" s="222"/>
      <c r="G18" s="222"/>
      <c r="H18" s="222"/>
      <c r="I18" s="222"/>
      <c r="J18" s="222"/>
      <c r="K18" s="222"/>
      <c r="L18" s="222"/>
      <c r="M18" s="222"/>
      <c r="N18" s="222"/>
      <c r="O18" s="222"/>
      <c r="P18" s="222"/>
      <c r="Q18" s="222">
        <f t="shared" si="0"/>
        <v>0</v>
      </c>
      <c r="R18"/>
      <c r="S18" s="256"/>
      <c r="T18"/>
      <c r="U18"/>
      <c r="V18"/>
    </row>
    <row r="19" spans="2:22" s="9" customFormat="1" x14ac:dyDescent="0.25">
      <c r="B19" s="22" t="s">
        <v>143</v>
      </c>
      <c r="C19" s="223">
        <v>50000000</v>
      </c>
      <c r="D19" s="223">
        <v>50000000</v>
      </c>
      <c r="E19" s="223">
        <v>0</v>
      </c>
      <c r="F19" s="223"/>
      <c r="G19" s="223"/>
      <c r="H19" s="223"/>
      <c r="I19" s="223"/>
      <c r="J19" s="223"/>
      <c r="K19" s="223"/>
      <c r="L19" s="223"/>
      <c r="M19" s="223"/>
      <c r="N19" s="223"/>
      <c r="O19" s="223"/>
      <c r="P19" s="223"/>
      <c r="Q19" s="223">
        <f t="shared" si="0"/>
        <v>0</v>
      </c>
      <c r="R19"/>
      <c r="S19" s="256"/>
      <c r="T19"/>
      <c r="U19"/>
      <c r="V19"/>
    </row>
    <row r="20" spans="2:22" s="9" customFormat="1" x14ac:dyDescent="0.25">
      <c r="B20" s="46" t="s">
        <v>163</v>
      </c>
      <c r="C20" s="223">
        <v>50000000</v>
      </c>
      <c r="D20" s="223">
        <v>50000000</v>
      </c>
      <c r="E20" s="223">
        <v>0</v>
      </c>
      <c r="F20" s="223"/>
      <c r="G20" s="223"/>
      <c r="H20" s="223"/>
      <c r="I20" s="223"/>
      <c r="J20" s="223"/>
      <c r="K20" s="223"/>
      <c r="L20" s="223"/>
      <c r="M20" s="223"/>
      <c r="N20" s="223"/>
      <c r="O20" s="223"/>
      <c r="P20" s="223"/>
      <c r="Q20" s="223">
        <f t="shared" si="0"/>
        <v>0</v>
      </c>
      <c r="R20"/>
      <c r="S20" s="256"/>
      <c r="T20"/>
      <c r="U20"/>
      <c r="V20"/>
    </row>
    <row r="21" spans="2:22" x14ac:dyDescent="0.25">
      <c r="B21" s="23" t="s">
        <v>29</v>
      </c>
      <c r="C21" s="222">
        <v>20659032819</v>
      </c>
      <c r="D21" s="222">
        <v>19883826682.029999</v>
      </c>
      <c r="E21" s="222">
        <v>1616268500</v>
      </c>
      <c r="F21" s="222">
        <v>1668011251.6899998</v>
      </c>
      <c r="G21" s="222">
        <v>1641337762.6700001</v>
      </c>
      <c r="H21" s="222">
        <v>1641337762.6700001</v>
      </c>
      <c r="I21" s="222">
        <v>1641525623.95</v>
      </c>
      <c r="J21" s="222">
        <v>1642559873.8900001</v>
      </c>
      <c r="K21" s="222">
        <v>1642185682.5800002</v>
      </c>
      <c r="L21" s="222">
        <v>1641337762.6700001</v>
      </c>
      <c r="M21" s="222">
        <v>1641337762.6700001</v>
      </c>
      <c r="N21" s="222">
        <v>1641337762.6700001</v>
      </c>
      <c r="O21" s="222">
        <v>641337762.66999996</v>
      </c>
      <c r="P21" s="222">
        <v>2593722051.3299999</v>
      </c>
      <c r="Q21" s="222">
        <f t="shared" si="0"/>
        <v>19652299559.459999</v>
      </c>
      <c r="S21" s="256"/>
    </row>
    <row r="22" spans="2:22" x14ac:dyDescent="0.25">
      <c r="B22" s="22" t="s">
        <v>30</v>
      </c>
      <c r="C22" s="223">
        <v>68272000</v>
      </c>
      <c r="D22" s="223">
        <v>42272000</v>
      </c>
      <c r="E22" s="223">
        <v>0</v>
      </c>
      <c r="F22" s="223"/>
      <c r="G22" s="223"/>
      <c r="H22" s="223"/>
      <c r="I22" s="223"/>
      <c r="J22" s="223"/>
      <c r="K22" s="223">
        <v>60000</v>
      </c>
      <c r="L22" s="223">
        <v>0</v>
      </c>
      <c r="M22" s="223"/>
      <c r="N22" s="223"/>
      <c r="O22" s="223">
        <v>0</v>
      </c>
      <c r="P22" s="223"/>
      <c r="Q22" s="223">
        <f t="shared" si="0"/>
        <v>60000</v>
      </c>
      <c r="S22" s="256"/>
    </row>
    <row r="23" spans="2:22" x14ac:dyDescent="0.25">
      <c r="B23" s="46" t="s">
        <v>115</v>
      </c>
      <c r="C23" s="223">
        <v>52320000</v>
      </c>
      <c r="D23" s="223">
        <v>26320000</v>
      </c>
      <c r="E23" s="223">
        <v>0</v>
      </c>
      <c r="F23" s="223"/>
      <c r="G23" s="223"/>
      <c r="H23" s="223"/>
      <c r="I23" s="223"/>
      <c r="J23" s="223"/>
      <c r="K23" s="223"/>
      <c r="L23" s="223"/>
      <c r="M23" s="223"/>
      <c r="N23" s="223"/>
      <c r="O23" s="223">
        <v>0</v>
      </c>
      <c r="P23" s="223"/>
      <c r="Q23" s="223">
        <f t="shared" si="0"/>
        <v>0</v>
      </c>
      <c r="S23" s="256"/>
    </row>
    <row r="24" spans="2:22" x14ac:dyDescent="0.25">
      <c r="B24" s="46" t="s">
        <v>116</v>
      </c>
      <c r="C24" s="223">
        <v>4312000</v>
      </c>
      <c r="D24" s="223">
        <v>4312000</v>
      </c>
      <c r="E24" s="223">
        <v>0</v>
      </c>
      <c r="F24" s="223"/>
      <c r="G24" s="223"/>
      <c r="H24" s="223"/>
      <c r="I24" s="223"/>
      <c r="J24" s="223"/>
      <c r="K24" s="223">
        <v>60000</v>
      </c>
      <c r="L24" s="223">
        <v>0</v>
      </c>
      <c r="M24" s="223"/>
      <c r="N24" s="223"/>
      <c r="O24" s="223"/>
      <c r="P24" s="223"/>
      <c r="Q24" s="223">
        <f t="shared" si="0"/>
        <v>60000</v>
      </c>
      <c r="S24" s="256"/>
    </row>
    <row r="25" spans="2:22" s="9" customFormat="1" x14ac:dyDescent="0.25">
      <c r="B25" s="46" t="s">
        <v>117</v>
      </c>
      <c r="C25" s="223">
        <v>60000</v>
      </c>
      <c r="D25" s="223">
        <v>60000</v>
      </c>
      <c r="E25" s="223">
        <v>0</v>
      </c>
      <c r="F25" s="223"/>
      <c r="G25" s="223"/>
      <c r="H25" s="223"/>
      <c r="I25" s="223"/>
      <c r="J25" s="223"/>
      <c r="K25" s="223"/>
      <c r="L25" s="223"/>
      <c r="M25" s="223"/>
      <c r="N25" s="223"/>
      <c r="O25" s="223"/>
      <c r="P25" s="223"/>
      <c r="Q25" s="223">
        <f t="shared" si="0"/>
        <v>0</v>
      </c>
      <c r="R25"/>
      <c r="S25" s="256"/>
      <c r="T25"/>
      <c r="U25"/>
      <c r="V25"/>
    </row>
    <row r="26" spans="2:22" x14ac:dyDescent="0.25">
      <c r="B26" s="46" t="s">
        <v>118</v>
      </c>
      <c r="C26" s="223">
        <v>11580000</v>
      </c>
      <c r="D26" s="223">
        <v>11580000</v>
      </c>
      <c r="E26" s="223">
        <v>0</v>
      </c>
      <c r="F26" s="223"/>
      <c r="G26" s="223"/>
      <c r="H26" s="223"/>
      <c r="I26" s="223"/>
      <c r="J26" s="223"/>
      <c r="K26" s="223"/>
      <c r="L26" s="223"/>
      <c r="M26" s="223"/>
      <c r="N26" s="223"/>
      <c r="O26" s="223"/>
      <c r="P26" s="223"/>
      <c r="Q26" s="223">
        <f t="shared" si="0"/>
        <v>0</v>
      </c>
      <c r="S26" s="256"/>
    </row>
    <row r="27" spans="2:22" x14ac:dyDescent="0.25">
      <c r="B27" s="22" t="s">
        <v>31</v>
      </c>
      <c r="C27" s="223">
        <v>20580160819</v>
      </c>
      <c r="D27" s="223">
        <v>19829694682.029999</v>
      </c>
      <c r="E27" s="223">
        <v>1616268500</v>
      </c>
      <c r="F27" s="223">
        <v>1666407025.3399999</v>
      </c>
      <c r="G27" s="223">
        <v>1641337762.6700001</v>
      </c>
      <c r="H27" s="223">
        <v>1641337762.6700001</v>
      </c>
      <c r="I27" s="223">
        <v>1641337762.6700001</v>
      </c>
      <c r="J27" s="223">
        <v>1641337762.6700001</v>
      </c>
      <c r="K27" s="223">
        <v>1641337762.6700001</v>
      </c>
      <c r="L27" s="223">
        <v>1641337762.6700001</v>
      </c>
      <c r="M27" s="223">
        <v>1641337762.6700001</v>
      </c>
      <c r="N27" s="223">
        <v>1641337762.6700001</v>
      </c>
      <c r="O27" s="223">
        <v>641337762.66999996</v>
      </c>
      <c r="P27" s="223">
        <v>2593371132.1300001</v>
      </c>
      <c r="Q27" s="223">
        <f t="shared" si="0"/>
        <v>19648086521.5</v>
      </c>
      <c r="S27" s="256"/>
    </row>
    <row r="28" spans="2:22" ht="15" customHeight="1" x14ac:dyDescent="0.25">
      <c r="B28" s="46" t="s">
        <v>119</v>
      </c>
      <c r="C28" s="223">
        <v>20580160819</v>
      </c>
      <c r="D28" s="223">
        <v>19829694682.029999</v>
      </c>
      <c r="E28" s="223">
        <v>1616268500</v>
      </c>
      <c r="F28" s="223">
        <v>1666407025.3399999</v>
      </c>
      <c r="G28" s="223">
        <v>1641337762.6700001</v>
      </c>
      <c r="H28" s="223">
        <v>1641337762.6700001</v>
      </c>
      <c r="I28" s="223">
        <v>1641337762.6700001</v>
      </c>
      <c r="J28" s="223">
        <v>1641337762.6700001</v>
      </c>
      <c r="K28" s="223">
        <v>1641337762.6700001</v>
      </c>
      <c r="L28" s="223">
        <v>1641337762.6700001</v>
      </c>
      <c r="M28" s="223">
        <v>1641337762.6700001</v>
      </c>
      <c r="N28" s="223">
        <v>1641337762.6700001</v>
      </c>
      <c r="O28" s="223">
        <v>641337762.66999996</v>
      </c>
      <c r="P28" s="223">
        <v>2593371132.1300001</v>
      </c>
      <c r="Q28" s="223">
        <f t="shared" si="0"/>
        <v>19648086521.5</v>
      </c>
      <c r="S28" s="256"/>
    </row>
    <row r="29" spans="2:22" x14ac:dyDescent="0.25">
      <c r="B29" s="22" t="s">
        <v>32</v>
      </c>
      <c r="C29" s="223">
        <v>10600000</v>
      </c>
      <c r="D29" s="223">
        <v>11860000</v>
      </c>
      <c r="E29" s="223">
        <v>0</v>
      </c>
      <c r="F29" s="223">
        <v>1604226.3499999999</v>
      </c>
      <c r="G29" s="223">
        <v>0</v>
      </c>
      <c r="H29" s="223"/>
      <c r="I29" s="223">
        <v>187861.28</v>
      </c>
      <c r="J29" s="223">
        <v>1222111.22</v>
      </c>
      <c r="K29" s="223">
        <v>787919.91</v>
      </c>
      <c r="L29" s="223"/>
      <c r="M29" s="223"/>
      <c r="N29" s="223">
        <v>0</v>
      </c>
      <c r="O29" s="223"/>
      <c r="P29" s="223">
        <v>350919.2</v>
      </c>
      <c r="Q29" s="223">
        <f t="shared" si="0"/>
        <v>4153037.96</v>
      </c>
      <c r="S29" s="256"/>
    </row>
    <row r="30" spans="2:22" s="9" customFormat="1" x14ac:dyDescent="0.25">
      <c r="B30" s="46" t="s">
        <v>122</v>
      </c>
      <c r="C30" s="223">
        <v>10600000</v>
      </c>
      <c r="D30" s="223">
        <v>11860000</v>
      </c>
      <c r="E30" s="223">
        <v>0</v>
      </c>
      <c r="F30" s="223">
        <v>1604226.3499999999</v>
      </c>
      <c r="G30" s="223">
        <v>0</v>
      </c>
      <c r="H30" s="223"/>
      <c r="I30" s="223">
        <v>187861.28</v>
      </c>
      <c r="J30" s="223">
        <v>1222111.22</v>
      </c>
      <c r="K30" s="223">
        <v>787919.91</v>
      </c>
      <c r="L30" s="223"/>
      <c r="M30" s="223"/>
      <c r="N30" s="223">
        <v>0</v>
      </c>
      <c r="O30" s="223"/>
      <c r="P30" s="223">
        <v>350919.2</v>
      </c>
      <c r="Q30" s="223">
        <f t="shared" si="0"/>
        <v>4153037.96</v>
      </c>
      <c r="R30"/>
      <c r="S30" s="256"/>
      <c r="T30"/>
      <c r="U30"/>
      <c r="V30"/>
    </row>
    <row r="31" spans="2:22" s="9" customFormat="1" x14ac:dyDescent="0.25">
      <c r="B31" s="20" t="s">
        <v>35</v>
      </c>
      <c r="C31" s="221">
        <v>981079863</v>
      </c>
      <c r="D31" s="221">
        <v>1308048198.4199998</v>
      </c>
      <c r="E31" s="221">
        <v>0</v>
      </c>
      <c r="F31" s="221">
        <v>983783.39000000013</v>
      </c>
      <c r="G31" s="221">
        <v>55957249.859999992</v>
      </c>
      <c r="H31" s="221">
        <v>5937257.1699999999</v>
      </c>
      <c r="I31" s="221">
        <v>9313997.5</v>
      </c>
      <c r="J31" s="221">
        <v>18986685.989999998</v>
      </c>
      <c r="K31" s="221">
        <v>7871355.1600000001</v>
      </c>
      <c r="L31" s="221">
        <v>3150422.7199999997</v>
      </c>
      <c r="M31" s="221">
        <v>13173346.41</v>
      </c>
      <c r="N31" s="221">
        <v>6906875.9799999995</v>
      </c>
      <c r="O31" s="221">
        <v>4144997.22</v>
      </c>
      <c r="P31" s="221">
        <v>50198215.809999995</v>
      </c>
      <c r="Q31" s="221">
        <f t="shared" si="0"/>
        <v>176624187.20999998</v>
      </c>
      <c r="R31"/>
      <c r="S31" s="256"/>
      <c r="T31"/>
      <c r="U31"/>
      <c r="V31"/>
    </row>
    <row r="32" spans="2:22" s="9" customFormat="1" x14ac:dyDescent="0.25">
      <c r="B32" s="23" t="s">
        <v>63</v>
      </c>
      <c r="C32" s="222">
        <v>500000</v>
      </c>
      <c r="D32" s="222">
        <v>500000</v>
      </c>
      <c r="E32" s="222">
        <v>0</v>
      </c>
      <c r="F32" s="222"/>
      <c r="G32" s="222"/>
      <c r="H32" s="222"/>
      <c r="I32" s="222"/>
      <c r="J32" s="222"/>
      <c r="K32" s="222"/>
      <c r="L32" s="222"/>
      <c r="M32" s="222"/>
      <c r="N32" s="222"/>
      <c r="O32" s="222"/>
      <c r="P32" s="222"/>
      <c r="Q32" s="222">
        <f t="shared" si="0"/>
        <v>0</v>
      </c>
      <c r="R32"/>
      <c r="S32" s="256"/>
    </row>
    <row r="33" spans="2:30" x14ac:dyDescent="0.25">
      <c r="B33" s="22" t="s">
        <v>64</v>
      </c>
      <c r="C33" s="223">
        <v>500000</v>
      </c>
      <c r="D33" s="223">
        <v>500000</v>
      </c>
      <c r="E33" s="223">
        <v>0</v>
      </c>
      <c r="F33" s="223"/>
      <c r="G33" s="223"/>
      <c r="H33" s="223"/>
      <c r="I33" s="223"/>
      <c r="J33" s="223"/>
      <c r="K33" s="223"/>
      <c r="L33" s="223"/>
      <c r="M33" s="223"/>
      <c r="N33" s="223"/>
      <c r="O33" s="223"/>
      <c r="P33" s="223"/>
      <c r="Q33" s="223">
        <f t="shared" si="0"/>
        <v>0</v>
      </c>
      <c r="S33" s="256"/>
      <c r="T33" s="178"/>
      <c r="U33" s="178"/>
      <c r="V33" s="178"/>
      <c r="W33" s="178"/>
    </row>
    <row r="34" spans="2:30" x14ac:dyDescent="0.25">
      <c r="B34" s="23" t="s">
        <v>36</v>
      </c>
      <c r="C34" s="222">
        <v>976168007</v>
      </c>
      <c r="D34" s="222">
        <v>1302896342.4199998</v>
      </c>
      <c r="E34" s="222">
        <v>0</v>
      </c>
      <c r="F34" s="222">
        <v>983783.39000000013</v>
      </c>
      <c r="G34" s="222">
        <v>55957249.859999992</v>
      </c>
      <c r="H34" s="222">
        <v>5937257.1699999999</v>
      </c>
      <c r="I34" s="222">
        <v>9313997.5</v>
      </c>
      <c r="J34" s="222">
        <v>18870750.989999998</v>
      </c>
      <c r="K34" s="222">
        <v>7871355.1600000001</v>
      </c>
      <c r="L34" s="222">
        <v>3150422.7199999997</v>
      </c>
      <c r="M34" s="222">
        <v>13173346.41</v>
      </c>
      <c r="N34" s="222">
        <v>6906875.9799999995</v>
      </c>
      <c r="O34" s="222">
        <v>4144997.22</v>
      </c>
      <c r="P34" s="222">
        <v>50198215.809999995</v>
      </c>
      <c r="Q34" s="222">
        <f t="shared" si="0"/>
        <v>176508252.20999998</v>
      </c>
      <c r="S34" s="256"/>
    </row>
    <row r="35" spans="2:30" x14ac:dyDescent="0.25">
      <c r="B35" s="22" t="s">
        <v>37</v>
      </c>
      <c r="C35" s="223">
        <v>161932963</v>
      </c>
      <c r="D35" s="223">
        <v>196067964</v>
      </c>
      <c r="E35" s="223">
        <v>0</v>
      </c>
      <c r="F35" s="223">
        <v>0</v>
      </c>
      <c r="G35" s="223">
        <v>2138125.94</v>
      </c>
      <c r="H35" s="223">
        <v>0</v>
      </c>
      <c r="I35" s="223">
        <v>0</v>
      </c>
      <c r="J35" s="223">
        <v>6480000</v>
      </c>
      <c r="K35" s="223">
        <v>2022992.54</v>
      </c>
      <c r="L35" s="223">
        <v>0</v>
      </c>
      <c r="M35" s="223">
        <v>1849070.33</v>
      </c>
      <c r="N35" s="223">
        <v>0</v>
      </c>
      <c r="O35" s="223">
        <v>0</v>
      </c>
      <c r="P35" s="223">
        <v>3472793.97</v>
      </c>
      <c r="Q35" s="223">
        <f t="shared" si="0"/>
        <v>15962982.780000001</v>
      </c>
      <c r="S35" s="256"/>
      <c r="Z35" s="179"/>
      <c r="AA35" s="179"/>
      <c r="AB35" s="179"/>
      <c r="AC35" s="179"/>
      <c r="AD35" s="179"/>
    </row>
    <row r="36" spans="2:30" x14ac:dyDescent="0.25">
      <c r="B36" s="46" t="s">
        <v>124</v>
      </c>
      <c r="C36" s="223">
        <v>1386393</v>
      </c>
      <c r="D36" s="223">
        <v>1386393</v>
      </c>
      <c r="E36" s="223">
        <v>0</v>
      </c>
      <c r="F36" s="223"/>
      <c r="G36" s="223">
        <v>0</v>
      </c>
      <c r="H36" s="223"/>
      <c r="I36" s="223">
        <v>0</v>
      </c>
      <c r="J36" s="223"/>
      <c r="K36" s="223"/>
      <c r="L36" s="223"/>
      <c r="M36" s="223"/>
      <c r="N36" s="223"/>
      <c r="O36" s="223"/>
      <c r="P36" s="223"/>
      <c r="Q36" s="223">
        <f t="shared" si="0"/>
        <v>0</v>
      </c>
      <c r="S36" s="256"/>
    </row>
    <row r="37" spans="2:30" x14ac:dyDescent="0.25">
      <c r="B37" s="46" t="s">
        <v>125</v>
      </c>
      <c r="C37" s="223">
        <v>128746570</v>
      </c>
      <c r="D37" s="223">
        <v>172881571</v>
      </c>
      <c r="E37" s="223">
        <v>0</v>
      </c>
      <c r="F37" s="223">
        <v>0</v>
      </c>
      <c r="G37" s="223">
        <v>2138125.94</v>
      </c>
      <c r="H37" s="223">
        <v>0</v>
      </c>
      <c r="I37" s="223">
        <v>0</v>
      </c>
      <c r="J37" s="223">
        <v>6480000</v>
      </c>
      <c r="K37" s="223">
        <v>2022992.54</v>
      </c>
      <c r="L37" s="223">
        <v>0</v>
      </c>
      <c r="M37" s="223">
        <v>1849070.33</v>
      </c>
      <c r="N37" s="223">
        <v>0</v>
      </c>
      <c r="O37" s="223">
        <v>0</v>
      </c>
      <c r="P37" s="223">
        <v>3472793.97</v>
      </c>
      <c r="Q37" s="223">
        <f t="shared" si="0"/>
        <v>15962982.780000001</v>
      </c>
      <c r="S37" s="256"/>
    </row>
    <row r="38" spans="2:30" s="9" customFormat="1" x14ac:dyDescent="0.25">
      <c r="B38" s="46" t="s">
        <v>126</v>
      </c>
      <c r="C38" s="223">
        <v>31800000</v>
      </c>
      <c r="D38" s="223">
        <v>21800000</v>
      </c>
      <c r="E38" s="223">
        <v>0</v>
      </c>
      <c r="F38" s="223"/>
      <c r="G38" s="223"/>
      <c r="H38" s="223"/>
      <c r="I38" s="223"/>
      <c r="J38" s="223"/>
      <c r="K38" s="223"/>
      <c r="L38" s="223"/>
      <c r="M38" s="223"/>
      <c r="N38" s="223"/>
      <c r="O38" s="223"/>
      <c r="P38" s="223"/>
      <c r="Q38" s="223">
        <f t="shared" si="0"/>
        <v>0</v>
      </c>
      <c r="R38"/>
      <c r="S38" s="256"/>
      <c r="T38"/>
      <c r="U38"/>
      <c r="V38"/>
    </row>
    <row r="39" spans="2:30" x14ac:dyDescent="0.25">
      <c r="B39" s="22" t="s">
        <v>38</v>
      </c>
      <c r="C39" s="223">
        <v>503637602</v>
      </c>
      <c r="D39" s="223">
        <v>770318099.8599999</v>
      </c>
      <c r="E39" s="223">
        <v>0</v>
      </c>
      <c r="F39" s="223">
        <v>836519.39000000013</v>
      </c>
      <c r="G39" s="223">
        <v>51984600.519999996</v>
      </c>
      <c r="H39" s="223">
        <v>5937257.1699999999</v>
      </c>
      <c r="I39" s="223">
        <v>724820.71</v>
      </c>
      <c r="J39" s="223">
        <v>11659963.59</v>
      </c>
      <c r="K39" s="223">
        <v>4234724.7</v>
      </c>
      <c r="L39" s="223">
        <v>231730.81</v>
      </c>
      <c r="M39" s="223">
        <v>10596791.08</v>
      </c>
      <c r="N39" s="223">
        <v>5472939.9799999995</v>
      </c>
      <c r="O39" s="223">
        <v>3889227.96</v>
      </c>
      <c r="P39" s="223">
        <v>45374109.439999998</v>
      </c>
      <c r="Q39" s="223">
        <f t="shared" si="0"/>
        <v>140942685.34999999</v>
      </c>
      <c r="S39" s="256"/>
    </row>
    <row r="40" spans="2:30" x14ac:dyDescent="0.25">
      <c r="B40" s="46" t="s">
        <v>127</v>
      </c>
      <c r="C40" s="223">
        <v>72514717</v>
      </c>
      <c r="D40" s="223">
        <v>124532717</v>
      </c>
      <c r="E40" s="223">
        <v>0</v>
      </c>
      <c r="F40" s="223"/>
      <c r="G40" s="223">
        <v>0</v>
      </c>
      <c r="H40" s="223"/>
      <c r="I40" s="223">
        <v>0</v>
      </c>
      <c r="J40" s="223">
        <v>0</v>
      </c>
      <c r="K40" s="223"/>
      <c r="L40" s="223"/>
      <c r="M40" s="223"/>
      <c r="N40" s="223"/>
      <c r="O40" s="223">
        <v>0</v>
      </c>
      <c r="P40" s="223">
        <v>0</v>
      </c>
      <c r="Q40" s="223">
        <f t="shared" si="0"/>
        <v>0</v>
      </c>
      <c r="S40" s="256"/>
    </row>
    <row r="41" spans="2:30" x14ac:dyDescent="0.25">
      <c r="B41" s="46" t="s">
        <v>128</v>
      </c>
      <c r="C41" s="223">
        <v>74924681</v>
      </c>
      <c r="D41" s="223">
        <v>98927568.499999985</v>
      </c>
      <c r="E41" s="223">
        <v>0</v>
      </c>
      <c r="F41" s="223">
        <v>571554.04</v>
      </c>
      <c r="G41" s="223">
        <v>7047531.8300000001</v>
      </c>
      <c r="H41" s="223">
        <v>2709919.46</v>
      </c>
      <c r="I41" s="223">
        <v>199903.8</v>
      </c>
      <c r="J41" s="223">
        <v>356548.20999999996</v>
      </c>
      <c r="K41" s="223">
        <v>441320</v>
      </c>
      <c r="L41" s="223">
        <v>129160.81</v>
      </c>
      <c r="M41" s="223">
        <v>948028.39</v>
      </c>
      <c r="N41" s="223">
        <v>1858455.46</v>
      </c>
      <c r="O41" s="223">
        <v>286808.78999999998</v>
      </c>
      <c r="P41" s="223">
        <v>2662401.19</v>
      </c>
      <c r="Q41" s="223">
        <f t="shared" si="0"/>
        <v>17211631.98</v>
      </c>
      <c r="S41" s="256"/>
    </row>
    <row r="42" spans="2:30" x14ac:dyDescent="0.25">
      <c r="B42" s="46" t="s">
        <v>129</v>
      </c>
      <c r="C42" s="223">
        <v>356198204</v>
      </c>
      <c r="D42" s="223">
        <v>546857814.3599999</v>
      </c>
      <c r="E42" s="223">
        <v>0</v>
      </c>
      <c r="F42" s="223">
        <v>264965.35000000003</v>
      </c>
      <c r="G42" s="223">
        <v>44937068.689999998</v>
      </c>
      <c r="H42" s="223">
        <v>3227337.71</v>
      </c>
      <c r="I42" s="223">
        <v>524916.91</v>
      </c>
      <c r="J42" s="223">
        <v>11303415.379999999</v>
      </c>
      <c r="K42" s="223">
        <v>3793404.7</v>
      </c>
      <c r="L42" s="223">
        <v>102570</v>
      </c>
      <c r="M42" s="223">
        <v>9648762.6899999995</v>
      </c>
      <c r="N42" s="223">
        <v>3614484.5199999996</v>
      </c>
      <c r="O42" s="223">
        <v>3602419.17</v>
      </c>
      <c r="P42" s="223">
        <v>42711708.25</v>
      </c>
      <c r="Q42" s="223">
        <f t="shared" si="0"/>
        <v>123731053.36999999</v>
      </c>
      <c r="S42" s="256"/>
    </row>
    <row r="43" spans="2:30" x14ac:dyDescent="0.25">
      <c r="B43" s="22" t="s">
        <v>39</v>
      </c>
      <c r="C43" s="223">
        <v>200000</v>
      </c>
      <c r="D43" s="223">
        <v>9040432.5099999998</v>
      </c>
      <c r="E43" s="223">
        <v>0</v>
      </c>
      <c r="F43" s="223">
        <v>147264</v>
      </c>
      <c r="G43" s="223">
        <v>0</v>
      </c>
      <c r="H43" s="223">
        <v>0</v>
      </c>
      <c r="I43" s="223">
        <v>210181.6</v>
      </c>
      <c r="J43" s="223">
        <v>730787.4</v>
      </c>
      <c r="K43" s="223"/>
      <c r="L43" s="223">
        <v>1084168.51</v>
      </c>
      <c r="M43" s="223">
        <v>0</v>
      </c>
      <c r="N43" s="223">
        <v>1433936</v>
      </c>
      <c r="O43" s="223">
        <v>214308.06</v>
      </c>
      <c r="P43" s="223">
        <v>1351312.4</v>
      </c>
      <c r="Q43" s="223">
        <f t="shared" si="0"/>
        <v>5171957.97</v>
      </c>
      <c r="S43" s="256"/>
    </row>
    <row r="44" spans="2:30" x14ac:dyDescent="0.25">
      <c r="B44" s="22" t="s">
        <v>40</v>
      </c>
      <c r="C44" s="223">
        <v>310397442</v>
      </c>
      <c r="D44" s="223">
        <v>327469846.05000001</v>
      </c>
      <c r="E44" s="223">
        <v>0</v>
      </c>
      <c r="F44" s="223">
        <v>0</v>
      </c>
      <c r="G44" s="223">
        <v>1834523.4</v>
      </c>
      <c r="H44" s="223">
        <v>0</v>
      </c>
      <c r="I44" s="223">
        <v>8378995.1900000004</v>
      </c>
      <c r="J44" s="223">
        <v>0</v>
      </c>
      <c r="K44" s="223">
        <v>1613637.92</v>
      </c>
      <c r="L44" s="223">
        <v>1834523.4</v>
      </c>
      <c r="M44" s="223">
        <v>727485</v>
      </c>
      <c r="N44" s="223">
        <v>0</v>
      </c>
      <c r="O44" s="223">
        <v>41461.199999999997</v>
      </c>
      <c r="P44" s="223">
        <v>0</v>
      </c>
      <c r="Q44" s="223">
        <f t="shared" si="0"/>
        <v>14430626.109999999</v>
      </c>
      <c r="S44" s="256"/>
    </row>
    <row r="45" spans="2:30" x14ac:dyDescent="0.25">
      <c r="B45" s="46" t="s">
        <v>130</v>
      </c>
      <c r="C45" s="223">
        <v>310397442</v>
      </c>
      <c r="D45" s="223">
        <v>327469846.05000001</v>
      </c>
      <c r="E45" s="223">
        <v>0</v>
      </c>
      <c r="F45" s="223">
        <v>0</v>
      </c>
      <c r="G45" s="223">
        <v>1834523.4</v>
      </c>
      <c r="H45" s="223">
        <v>0</v>
      </c>
      <c r="I45" s="223">
        <v>8378995.1900000004</v>
      </c>
      <c r="J45" s="223">
        <v>0</v>
      </c>
      <c r="K45" s="223">
        <v>1613637.92</v>
      </c>
      <c r="L45" s="223">
        <v>1834523.4</v>
      </c>
      <c r="M45" s="223">
        <v>727485</v>
      </c>
      <c r="N45" s="223">
        <v>0</v>
      </c>
      <c r="O45" s="223">
        <v>41461.199999999997</v>
      </c>
      <c r="P45" s="223">
        <v>0</v>
      </c>
      <c r="Q45" s="223">
        <f t="shared" si="0"/>
        <v>14430626.109999999</v>
      </c>
      <c r="S45" s="256"/>
    </row>
    <row r="46" spans="2:30" x14ac:dyDescent="0.25">
      <c r="B46" s="23" t="s">
        <v>41</v>
      </c>
      <c r="C46" s="222">
        <v>45000</v>
      </c>
      <c r="D46" s="222">
        <v>285000</v>
      </c>
      <c r="E46" s="222">
        <v>0</v>
      </c>
      <c r="F46" s="222"/>
      <c r="G46" s="222">
        <v>0</v>
      </c>
      <c r="H46" s="222">
        <v>0</v>
      </c>
      <c r="I46" s="222">
        <v>0</v>
      </c>
      <c r="J46" s="222">
        <v>115935</v>
      </c>
      <c r="K46" s="222">
        <v>0</v>
      </c>
      <c r="L46" s="222"/>
      <c r="M46" s="222"/>
      <c r="N46" s="222"/>
      <c r="O46" s="222"/>
      <c r="P46" s="222">
        <v>0</v>
      </c>
      <c r="Q46" s="222">
        <f t="shared" si="0"/>
        <v>115935</v>
      </c>
      <c r="S46" s="256"/>
    </row>
    <row r="47" spans="2:30" x14ac:dyDescent="0.25">
      <c r="B47" s="22" t="s">
        <v>74</v>
      </c>
      <c r="C47" s="222"/>
      <c r="D47" s="222">
        <v>240000</v>
      </c>
      <c r="E47" s="222"/>
      <c r="F47" s="222"/>
      <c r="G47" s="222"/>
      <c r="H47" s="222">
        <v>0</v>
      </c>
      <c r="I47" s="222"/>
      <c r="J47" s="222">
        <v>115935</v>
      </c>
      <c r="K47" s="222">
        <v>0</v>
      </c>
      <c r="L47" s="222"/>
      <c r="M47" s="222"/>
      <c r="N47" s="222"/>
      <c r="O47" s="222"/>
      <c r="P47" s="222"/>
      <c r="Q47" s="222">
        <f t="shared" si="0"/>
        <v>115935</v>
      </c>
      <c r="S47" s="256"/>
    </row>
    <row r="48" spans="2:30" s="9" customFormat="1" x14ac:dyDescent="0.25">
      <c r="B48" s="22" t="s">
        <v>43</v>
      </c>
      <c r="C48" s="223">
        <v>45000</v>
      </c>
      <c r="D48" s="223">
        <v>45000</v>
      </c>
      <c r="E48" s="223">
        <v>0</v>
      </c>
      <c r="F48" s="223"/>
      <c r="G48" s="223">
        <v>0</v>
      </c>
      <c r="H48" s="223"/>
      <c r="I48" s="223">
        <v>0</v>
      </c>
      <c r="J48" s="223">
        <v>0</v>
      </c>
      <c r="K48" s="223"/>
      <c r="L48" s="223"/>
      <c r="M48" s="223"/>
      <c r="N48" s="223"/>
      <c r="O48" s="223"/>
      <c r="P48" s="223">
        <v>0</v>
      </c>
      <c r="Q48" s="223">
        <f t="shared" si="0"/>
        <v>0</v>
      </c>
      <c r="R48"/>
      <c r="S48" s="256"/>
      <c r="T48"/>
      <c r="U48"/>
      <c r="V48"/>
    </row>
    <row r="49" spans="2:22" x14ac:dyDescent="0.25">
      <c r="B49" s="23" t="s">
        <v>44</v>
      </c>
      <c r="C49" s="222">
        <v>3666856</v>
      </c>
      <c r="D49" s="222">
        <v>3666856</v>
      </c>
      <c r="E49" s="222">
        <v>0</v>
      </c>
      <c r="F49" s="222"/>
      <c r="G49" s="222"/>
      <c r="H49" s="222"/>
      <c r="I49" s="222"/>
      <c r="J49" s="222"/>
      <c r="K49" s="222"/>
      <c r="L49" s="222"/>
      <c r="M49" s="222"/>
      <c r="N49" s="222"/>
      <c r="O49" s="222"/>
      <c r="P49" s="222"/>
      <c r="Q49" s="222">
        <f t="shared" si="0"/>
        <v>0</v>
      </c>
      <c r="S49" s="256"/>
    </row>
    <row r="50" spans="2:22" s="9" customFormat="1" x14ac:dyDescent="0.25">
      <c r="B50" s="22" t="s">
        <v>45</v>
      </c>
      <c r="C50" s="223">
        <v>3666856</v>
      </c>
      <c r="D50" s="223">
        <v>3666856</v>
      </c>
      <c r="E50" s="223">
        <v>0</v>
      </c>
      <c r="F50" s="223"/>
      <c r="G50" s="223"/>
      <c r="H50" s="223"/>
      <c r="I50" s="223"/>
      <c r="J50" s="223"/>
      <c r="K50" s="223"/>
      <c r="L50" s="223"/>
      <c r="M50" s="223"/>
      <c r="N50" s="223"/>
      <c r="O50" s="223"/>
      <c r="P50" s="223"/>
      <c r="Q50" s="223">
        <f t="shared" si="0"/>
        <v>0</v>
      </c>
      <c r="R50"/>
      <c r="S50" s="256"/>
      <c r="T50"/>
      <c r="U50"/>
      <c r="V50"/>
    </row>
    <row r="51" spans="2:22" s="9" customFormat="1" x14ac:dyDescent="0.25">
      <c r="B51" s="46" t="s">
        <v>134</v>
      </c>
      <c r="C51" s="223">
        <v>3666856</v>
      </c>
      <c r="D51" s="223">
        <v>3666856</v>
      </c>
      <c r="E51" s="223">
        <v>0</v>
      </c>
      <c r="F51" s="223"/>
      <c r="G51" s="223"/>
      <c r="H51" s="223"/>
      <c r="I51" s="223"/>
      <c r="J51" s="223"/>
      <c r="K51" s="223"/>
      <c r="L51" s="223"/>
      <c r="M51" s="223"/>
      <c r="N51" s="223"/>
      <c r="O51" s="223"/>
      <c r="P51" s="223"/>
      <c r="Q51" s="223">
        <f t="shared" si="0"/>
        <v>0</v>
      </c>
      <c r="R51"/>
      <c r="S51" s="256"/>
      <c r="T51"/>
      <c r="U51"/>
      <c r="V51"/>
    </row>
    <row r="52" spans="2:22" s="9" customFormat="1" x14ac:dyDescent="0.25">
      <c r="B52" s="23" t="s">
        <v>46</v>
      </c>
      <c r="C52" s="222">
        <v>700000</v>
      </c>
      <c r="D52" s="222">
        <v>700000</v>
      </c>
      <c r="E52" s="222">
        <v>0</v>
      </c>
      <c r="F52" s="222"/>
      <c r="G52" s="222"/>
      <c r="H52" s="222"/>
      <c r="I52" s="222"/>
      <c r="J52" s="222"/>
      <c r="K52" s="222"/>
      <c r="L52" s="222"/>
      <c r="M52" s="222"/>
      <c r="N52" s="222"/>
      <c r="O52" s="222"/>
      <c r="P52" s="222"/>
      <c r="Q52" s="222">
        <f t="shared" si="0"/>
        <v>0</v>
      </c>
      <c r="R52"/>
      <c r="S52" s="256"/>
      <c r="T52"/>
      <c r="U52"/>
      <c r="V52"/>
    </row>
    <row r="53" spans="2:22" s="9" customFormat="1" x14ac:dyDescent="0.25">
      <c r="B53" s="22" t="s">
        <v>81</v>
      </c>
      <c r="C53" s="223">
        <v>700000</v>
      </c>
      <c r="D53" s="223">
        <v>700000</v>
      </c>
      <c r="E53" s="223">
        <v>0</v>
      </c>
      <c r="F53" s="223"/>
      <c r="G53" s="223"/>
      <c r="H53" s="223"/>
      <c r="I53" s="223"/>
      <c r="J53" s="223"/>
      <c r="K53" s="223"/>
      <c r="L53" s="223"/>
      <c r="M53" s="223"/>
      <c r="N53" s="223"/>
      <c r="O53" s="223"/>
      <c r="P53" s="223"/>
      <c r="Q53" s="223">
        <f t="shared" si="0"/>
        <v>0</v>
      </c>
      <c r="R53"/>
      <c r="S53" s="256"/>
      <c r="T53"/>
      <c r="U53"/>
      <c r="V53"/>
    </row>
    <row r="54" spans="2:22" s="9" customFormat="1" x14ac:dyDescent="0.25">
      <c r="B54" s="46" t="s">
        <v>135</v>
      </c>
      <c r="C54" s="223">
        <v>700000</v>
      </c>
      <c r="D54" s="223">
        <v>700000</v>
      </c>
      <c r="E54" s="223">
        <v>0</v>
      </c>
      <c r="F54" s="223"/>
      <c r="G54" s="223"/>
      <c r="H54" s="223"/>
      <c r="I54" s="223"/>
      <c r="J54" s="223"/>
      <c r="K54" s="223"/>
      <c r="L54" s="223"/>
      <c r="M54" s="223"/>
      <c r="N54" s="223"/>
      <c r="O54" s="223"/>
      <c r="P54" s="223"/>
      <c r="Q54" s="223">
        <f t="shared" si="0"/>
        <v>0</v>
      </c>
      <c r="R54"/>
      <c r="S54" s="256"/>
      <c r="T54"/>
      <c r="U54"/>
      <c r="V54"/>
    </row>
    <row r="55" spans="2:22" s="9" customFormat="1" x14ac:dyDescent="0.25">
      <c r="B55" s="154" t="s">
        <v>87</v>
      </c>
      <c r="C55" s="129">
        <f>C33+C10</f>
        <v>79581792683</v>
      </c>
      <c r="D55" s="129">
        <v>82360709048.399963</v>
      </c>
      <c r="E55" s="116">
        <f t="shared" ref="E55:P55" si="1">E10+E31</f>
        <v>1761507442.0699999</v>
      </c>
      <c r="F55" s="116">
        <f t="shared" si="1"/>
        <v>1832148565.9199998</v>
      </c>
      <c r="G55" s="116">
        <f t="shared" si="1"/>
        <v>1898531900.76</v>
      </c>
      <c r="H55" s="116">
        <f t="shared" si="1"/>
        <v>1860662640.2400002</v>
      </c>
      <c r="I55" s="116">
        <f t="shared" si="1"/>
        <v>1962161093.5699999</v>
      </c>
      <c r="J55" s="116">
        <f t="shared" si="1"/>
        <v>1918474561.3200002</v>
      </c>
      <c r="K55" s="116">
        <f t="shared" si="1"/>
        <v>1858548936.5300002</v>
      </c>
      <c r="L55" s="116">
        <f t="shared" si="1"/>
        <v>1842461344.8000002</v>
      </c>
      <c r="M55" s="116">
        <f t="shared" si="1"/>
        <v>1860193931.5400002</v>
      </c>
      <c r="N55" s="116">
        <f t="shared" si="1"/>
        <v>1976917743.6600001</v>
      </c>
      <c r="O55" s="116">
        <f t="shared" si="1"/>
        <v>916011543.29999995</v>
      </c>
      <c r="P55" s="116">
        <f t="shared" si="1"/>
        <v>3118645726.6399999</v>
      </c>
      <c r="Q55" s="117">
        <f>SUM(E55:P55)</f>
        <v>22806265430.349998</v>
      </c>
      <c r="R55"/>
      <c r="S55" s="256"/>
      <c r="T55"/>
      <c r="U55"/>
      <c r="V55"/>
    </row>
    <row r="56" spans="2:22" s="9" customFormat="1" x14ac:dyDescent="0.25">
      <c r="B56"/>
      <c r="C56"/>
      <c r="D56"/>
      <c r="E56"/>
      <c r="F56"/>
      <c r="G56"/>
      <c r="H56"/>
      <c r="I56"/>
      <c r="J56"/>
      <c r="K56"/>
      <c r="L56"/>
      <c r="M56"/>
      <c r="N56"/>
      <c r="O56"/>
      <c r="P56"/>
      <c r="Q56"/>
      <c r="R56"/>
      <c r="S56"/>
    </row>
    <row r="57" spans="2:22" x14ac:dyDescent="0.25">
      <c r="B57" s="46"/>
      <c r="C57" s="136"/>
      <c r="D57" s="136"/>
      <c r="E57" s="136"/>
      <c r="F57" s="143"/>
      <c r="G57" s="143"/>
      <c r="H57" s="143"/>
      <c r="I57" s="143"/>
      <c r="J57" s="143"/>
      <c r="K57" s="143"/>
      <c r="L57" s="143"/>
      <c r="M57" s="143"/>
      <c r="N57" s="143"/>
      <c r="O57" s="143"/>
      <c r="P57" s="143"/>
      <c r="Q57" s="144"/>
    </row>
    <row r="58" spans="2:22" x14ac:dyDescent="0.25">
      <c r="B58" s="154"/>
      <c r="C58" s="62"/>
      <c r="D58" s="62"/>
      <c r="E58" s="118" t="s">
        <v>11</v>
      </c>
      <c r="F58" s="118" t="s">
        <v>12</v>
      </c>
      <c r="G58" s="118" t="s">
        <v>13</v>
      </c>
      <c r="H58" s="118" t="s">
        <v>14</v>
      </c>
      <c r="I58" s="118" t="s">
        <v>15</v>
      </c>
      <c r="J58" s="118" t="s">
        <v>16</v>
      </c>
      <c r="K58" s="118" t="s">
        <v>17</v>
      </c>
      <c r="L58" s="118" t="s">
        <v>18</v>
      </c>
      <c r="M58" s="118" t="s">
        <v>19</v>
      </c>
      <c r="N58" s="118" t="s">
        <v>20</v>
      </c>
      <c r="O58" s="118" t="s">
        <v>21</v>
      </c>
      <c r="P58" s="118" t="s">
        <v>22</v>
      </c>
      <c r="Q58" s="119" t="s">
        <v>10</v>
      </c>
    </row>
    <row r="59" spans="2:22" x14ac:dyDescent="0.25">
      <c r="B59" s="77" t="s">
        <v>50</v>
      </c>
      <c r="C59" s="120">
        <f>C60+C64</f>
        <v>700000000</v>
      </c>
      <c r="D59" s="120">
        <v>700000000</v>
      </c>
      <c r="E59" s="120">
        <v>0</v>
      </c>
      <c r="F59" s="120">
        <v>0</v>
      </c>
      <c r="G59" s="120">
        <v>0</v>
      </c>
      <c r="H59" s="120">
        <v>0</v>
      </c>
      <c r="I59" s="120">
        <v>0</v>
      </c>
      <c r="J59" s="120">
        <v>0</v>
      </c>
      <c r="K59" s="120">
        <v>0</v>
      </c>
      <c r="L59" s="120">
        <v>0</v>
      </c>
      <c r="M59" s="120">
        <v>0</v>
      </c>
      <c r="N59" s="120">
        <v>0</v>
      </c>
      <c r="O59" s="120">
        <v>0</v>
      </c>
      <c r="P59" s="120">
        <v>0</v>
      </c>
      <c r="Q59" s="106">
        <f>SUM(E59:L59)</f>
        <v>0</v>
      </c>
    </row>
    <row r="60" spans="2:22" x14ac:dyDescent="0.25">
      <c r="B60" s="151" t="s">
        <v>51</v>
      </c>
      <c r="C60" s="137">
        <f>C61</f>
        <v>528000000</v>
      </c>
      <c r="D60" s="137">
        <v>528000000</v>
      </c>
      <c r="E60" s="137">
        <v>0</v>
      </c>
      <c r="F60" s="137">
        <v>0</v>
      </c>
      <c r="G60" s="137">
        <v>0</v>
      </c>
      <c r="H60" s="137">
        <v>0</v>
      </c>
      <c r="I60" s="137">
        <v>0</v>
      </c>
      <c r="J60" s="137">
        <v>0</v>
      </c>
      <c r="K60" s="137">
        <v>0</v>
      </c>
      <c r="L60" s="137">
        <v>0</v>
      </c>
      <c r="M60" s="137">
        <v>0</v>
      </c>
      <c r="N60" s="137">
        <v>0</v>
      </c>
      <c r="O60" s="137">
        <v>0</v>
      </c>
      <c r="P60" s="137">
        <v>0</v>
      </c>
      <c r="Q60" s="156">
        <f t="shared" ref="Q60:Q67" si="2">SUM(E60:L60)</f>
        <v>0</v>
      </c>
    </row>
    <row r="61" spans="2:22" x14ac:dyDescent="0.25">
      <c r="B61" s="160" t="s">
        <v>52</v>
      </c>
      <c r="C61" s="138">
        <f>C62</f>
        <v>528000000</v>
      </c>
      <c r="D61" s="138">
        <v>528000000</v>
      </c>
      <c r="E61" s="138">
        <v>0</v>
      </c>
      <c r="F61" s="138">
        <v>0</v>
      </c>
      <c r="G61" s="138">
        <v>0</v>
      </c>
      <c r="H61" s="138">
        <v>0</v>
      </c>
      <c r="I61" s="138">
        <v>0</v>
      </c>
      <c r="J61" s="138">
        <v>0</v>
      </c>
      <c r="K61" s="138">
        <v>0</v>
      </c>
      <c r="L61" s="138">
        <v>0</v>
      </c>
      <c r="M61" s="138">
        <v>0</v>
      </c>
      <c r="N61" s="138">
        <v>0</v>
      </c>
      <c r="O61" s="138">
        <v>0</v>
      </c>
      <c r="P61" s="138">
        <v>0</v>
      </c>
      <c r="Q61" s="157">
        <f t="shared" si="2"/>
        <v>0</v>
      </c>
    </row>
    <row r="62" spans="2:22" s="9" customFormat="1" x14ac:dyDescent="0.25">
      <c r="B62" s="162" t="s">
        <v>93</v>
      </c>
      <c r="C62" s="138">
        <f>C63</f>
        <v>528000000</v>
      </c>
      <c r="D62" s="138">
        <v>528000000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V62"/>
    </row>
    <row r="63" spans="2:22" x14ac:dyDescent="0.25">
      <c r="B63" s="162" t="s">
        <v>94</v>
      </c>
      <c r="C63" s="138">
        <v>528000000</v>
      </c>
      <c r="D63" s="138">
        <v>528000000</v>
      </c>
      <c r="E63" s="138">
        <v>0</v>
      </c>
      <c r="F63" s="138">
        <v>0</v>
      </c>
      <c r="G63" s="138">
        <v>0</v>
      </c>
      <c r="H63" s="138">
        <v>0</v>
      </c>
      <c r="I63" s="138">
        <v>0</v>
      </c>
      <c r="J63" s="138">
        <v>0</v>
      </c>
      <c r="K63" s="138">
        <v>0</v>
      </c>
      <c r="L63" s="138">
        <v>0</v>
      </c>
      <c r="M63" s="138">
        <v>0</v>
      </c>
      <c r="N63" s="138">
        <v>0</v>
      </c>
      <c r="O63" s="138">
        <v>0</v>
      </c>
      <c r="P63" s="138">
        <v>0</v>
      </c>
      <c r="Q63" s="157">
        <f t="shared" si="2"/>
        <v>0</v>
      </c>
    </row>
    <row r="64" spans="2:22" x14ac:dyDescent="0.25">
      <c r="B64" s="151" t="s">
        <v>54</v>
      </c>
      <c r="C64" s="137">
        <f>C65</f>
        <v>172000000</v>
      </c>
      <c r="D64" s="137">
        <v>172000000</v>
      </c>
      <c r="E64" s="137">
        <v>0</v>
      </c>
      <c r="F64" s="137">
        <v>0</v>
      </c>
      <c r="G64" s="137">
        <v>0</v>
      </c>
      <c r="H64" s="137">
        <v>0</v>
      </c>
      <c r="I64" s="137">
        <v>0</v>
      </c>
      <c r="J64" s="137">
        <v>0</v>
      </c>
      <c r="K64" s="137">
        <v>0</v>
      </c>
      <c r="L64" s="137">
        <v>0</v>
      </c>
      <c r="M64" s="137">
        <v>0</v>
      </c>
      <c r="N64" s="137">
        <v>0</v>
      </c>
      <c r="O64" s="137">
        <v>0</v>
      </c>
      <c r="P64" s="137">
        <v>0</v>
      </c>
      <c r="Q64" s="156">
        <f t="shared" si="2"/>
        <v>0</v>
      </c>
    </row>
    <row r="65" spans="1:21" x14ac:dyDescent="0.25">
      <c r="B65" s="23" t="s">
        <v>55</v>
      </c>
      <c r="C65" s="137">
        <f>C66</f>
        <v>172000000</v>
      </c>
      <c r="D65" s="137">
        <v>172000000</v>
      </c>
      <c r="E65" s="137">
        <v>0</v>
      </c>
      <c r="F65" s="137">
        <v>0</v>
      </c>
      <c r="G65" s="137">
        <v>0</v>
      </c>
      <c r="H65" s="137">
        <v>0</v>
      </c>
      <c r="I65" s="137">
        <v>0</v>
      </c>
      <c r="J65" s="137">
        <v>0</v>
      </c>
      <c r="K65" s="137">
        <v>0</v>
      </c>
      <c r="L65" s="137">
        <v>0</v>
      </c>
      <c r="M65" s="137">
        <v>0</v>
      </c>
      <c r="N65" s="137">
        <v>0</v>
      </c>
      <c r="O65" s="137">
        <v>0</v>
      </c>
      <c r="P65" s="137">
        <v>0</v>
      </c>
      <c r="Q65" s="156">
        <f t="shared" si="2"/>
        <v>0</v>
      </c>
    </row>
    <row r="66" spans="1:21" s="9" customFormat="1" x14ac:dyDescent="0.25">
      <c r="B66" s="22" t="s">
        <v>67</v>
      </c>
      <c r="C66" s="138">
        <f>C67</f>
        <v>172000000</v>
      </c>
      <c r="D66" s="138">
        <v>172000000</v>
      </c>
      <c r="E66" s="138">
        <v>0</v>
      </c>
      <c r="F66" s="138">
        <v>0</v>
      </c>
      <c r="G66" s="138">
        <v>0</v>
      </c>
      <c r="H66" s="138">
        <v>0</v>
      </c>
      <c r="I66" s="138">
        <v>0</v>
      </c>
      <c r="J66" s="138">
        <v>0</v>
      </c>
      <c r="K66" s="138">
        <v>0</v>
      </c>
      <c r="L66" s="138">
        <v>0</v>
      </c>
      <c r="M66" s="138">
        <v>0</v>
      </c>
      <c r="N66" s="138">
        <v>0</v>
      </c>
      <c r="O66" s="138">
        <v>0</v>
      </c>
      <c r="P66" s="138">
        <v>0</v>
      </c>
      <c r="Q66" s="157">
        <f t="shared" si="2"/>
        <v>0</v>
      </c>
      <c r="R66"/>
      <c r="S66"/>
      <c r="T66"/>
      <c r="U66"/>
    </row>
    <row r="67" spans="1:21" s="9" customFormat="1" x14ac:dyDescent="0.25">
      <c r="B67" s="46" t="s">
        <v>68</v>
      </c>
      <c r="C67" s="138">
        <v>172000000</v>
      </c>
      <c r="D67" s="138">
        <v>172000000</v>
      </c>
      <c r="E67" s="138">
        <v>0</v>
      </c>
      <c r="F67" s="138">
        <v>0</v>
      </c>
      <c r="G67" s="138">
        <v>0</v>
      </c>
      <c r="H67" s="138">
        <v>0</v>
      </c>
      <c r="I67" s="138">
        <v>0</v>
      </c>
      <c r="J67" s="138">
        <v>0</v>
      </c>
      <c r="K67" s="138">
        <v>0</v>
      </c>
      <c r="L67" s="138">
        <v>0</v>
      </c>
      <c r="M67" s="138">
        <v>0</v>
      </c>
      <c r="N67" s="138">
        <v>0</v>
      </c>
      <c r="O67" s="138">
        <v>0</v>
      </c>
      <c r="P67" s="138">
        <v>0</v>
      </c>
      <c r="Q67" s="157">
        <f t="shared" si="2"/>
        <v>0</v>
      </c>
      <c r="R67"/>
      <c r="S67"/>
      <c r="T67"/>
      <c r="U67"/>
    </row>
    <row r="68" spans="1:21" s="9" customFormat="1" x14ac:dyDescent="0.25">
      <c r="A68"/>
      <c r="B68" s="164" t="s">
        <v>56</v>
      </c>
      <c r="C68" s="129">
        <f>C59</f>
        <v>700000000</v>
      </c>
      <c r="D68" s="129">
        <f>D59</f>
        <v>700000000</v>
      </c>
      <c r="E68" s="118">
        <v>0</v>
      </c>
      <c r="F68" s="116">
        <f t="shared" ref="F68:Q68" si="3">F59</f>
        <v>0</v>
      </c>
      <c r="G68" s="116">
        <f t="shared" si="3"/>
        <v>0</v>
      </c>
      <c r="H68" s="116">
        <f t="shared" si="3"/>
        <v>0</v>
      </c>
      <c r="I68" s="116">
        <f t="shared" si="3"/>
        <v>0</v>
      </c>
      <c r="J68" s="116">
        <f t="shared" si="3"/>
        <v>0</v>
      </c>
      <c r="K68" s="118">
        <f t="shared" si="3"/>
        <v>0</v>
      </c>
      <c r="L68" s="116">
        <f t="shared" si="3"/>
        <v>0</v>
      </c>
      <c r="M68" s="116">
        <f t="shared" si="3"/>
        <v>0</v>
      </c>
      <c r="N68" s="116">
        <f t="shared" si="3"/>
        <v>0</v>
      </c>
      <c r="O68" s="116">
        <f t="shared" si="3"/>
        <v>0</v>
      </c>
      <c r="P68" s="116">
        <f t="shared" si="3"/>
        <v>0</v>
      </c>
      <c r="Q68" s="119">
        <f t="shared" si="3"/>
        <v>0</v>
      </c>
      <c r="R68"/>
      <c r="S68"/>
      <c r="T68"/>
      <c r="U68"/>
    </row>
    <row r="69" spans="1:21" s="9" customFormat="1" x14ac:dyDescent="0.25">
      <c r="B69" s="46"/>
      <c r="C69" s="80"/>
      <c r="D69" s="80"/>
      <c r="E69" s="158"/>
      <c r="F69" s="159"/>
      <c r="G69" s="159"/>
      <c r="H69" s="159"/>
      <c r="I69" s="159"/>
      <c r="J69" s="159"/>
      <c r="K69" s="159"/>
      <c r="L69" s="159"/>
      <c r="M69" s="159"/>
      <c r="N69" s="159"/>
      <c r="O69" s="159"/>
      <c r="P69" s="159"/>
      <c r="Q69" s="159"/>
      <c r="R69"/>
      <c r="S69"/>
      <c r="T69"/>
      <c r="U69"/>
    </row>
    <row r="70" spans="1:21" x14ac:dyDescent="0.25">
      <c r="B70" s="174" t="s">
        <v>102</v>
      </c>
      <c r="C70" s="175">
        <f>C68+C55</f>
        <v>80281792683</v>
      </c>
      <c r="D70" s="175">
        <f>D68+D55</f>
        <v>83060709048.399963</v>
      </c>
      <c r="E70" s="116">
        <f t="shared" ref="E70:Q70" si="4">E55+E68</f>
        <v>1761507442.0699999</v>
      </c>
      <c r="F70" s="116">
        <f t="shared" si="4"/>
        <v>1832148565.9199998</v>
      </c>
      <c r="G70" s="116">
        <f t="shared" si="4"/>
        <v>1898531900.76</v>
      </c>
      <c r="H70" s="116">
        <f t="shared" si="4"/>
        <v>1860662640.2400002</v>
      </c>
      <c r="I70" s="116">
        <f t="shared" si="4"/>
        <v>1962161093.5699999</v>
      </c>
      <c r="J70" s="116">
        <f t="shared" si="4"/>
        <v>1918474561.3200002</v>
      </c>
      <c r="K70" s="116">
        <f t="shared" si="4"/>
        <v>1858548936.5300002</v>
      </c>
      <c r="L70" s="116">
        <f t="shared" si="4"/>
        <v>1842461344.8000002</v>
      </c>
      <c r="M70" s="116">
        <f t="shared" si="4"/>
        <v>1860193931.5400002</v>
      </c>
      <c r="N70" s="116">
        <f t="shared" si="4"/>
        <v>1976917743.6600001</v>
      </c>
      <c r="O70" s="116">
        <f t="shared" si="4"/>
        <v>916011543.29999995</v>
      </c>
      <c r="P70" s="116">
        <f t="shared" si="4"/>
        <v>3118645726.6399999</v>
      </c>
      <c r="Q70" s="117">
        <f t="shared" si="4"/>
        <v>22806265430.349998</v>
      </c>
    </row>
    <row r="71" spans="1:21" x14ac:dyDescent="0.25">
      <c r="B71" s="102" t="s">
        <v>136</v>
      </c>
      <c r="C71" s="255"/>
      <c r="D71" s="255"/>
      <c r="E71"/>
      <c r="F71"/>
      <c r="G71"/>
      <c r="H71"/>
      <c r="I71"/>
      <c r="J71"/>
      <c r="K71"/>
      <c r="L71"/>
      <c r="M71"/>
      <c r="N71"/>
      <c r="O71"/>
      <c r="P71"/>
      <c r="Q71" s="253"/>
    </row>
    <row r="72" spans="1:21" x14ac:dyDescent="0.25">
      <c r="B72" s="102" t="s">
        <v>164</v>
      </c>
      <c r="C72" s="177"/>
      <c r="D72" s="177"/>
      <c r="E72" s="177"/>
      <c r="F72" s="177"/>
      <c r="G72" s="177"/>
      <c r="H72" s="177"/>
      <c r="I72" s="177"/>
      <c r="J72" s="177"/>
      <c r="K72" s="177"/>
      <c r="L72" s="177"/>
      <c r="M72" s="177"/>
      <c r="N72" s="177"/>
      <c r="O72" s="177"/>
      <c r="P72" s="148"/>
      <c r="Q72" s="177"/>
    </row>
    <row r="73" spans="1:21" x14ac:dyDescent="0.25">
      <c r="B73" s="102" t="s">
        <v>79</v>
      </c>
      <c r="C73" s="177"/>
      <c r="D73" s="177"/>
      <c r="E73" s="177"/>
      <c r="F73" s="177"/>
      <c r="G73" s="177"/>
      <c r="H73" s="177"/>
      <c r="I73" s="177"/>
      <c r="J73" s="177"/>
      <c r="K73" s="177"/>
      <c r="L73" s="177"/>
      <c r="M73" s="177"/>
      <c r="N73" s="177"/>
      <c r="O73" s="177"/>
    </row>
    <row r="74" spans="1:21" x14ac:dyDescent="0.25">
      <c r="B74" s="166"/>
      <c r="C74" s="177"/>
      <c r="D74" s="177"/>
      <c r="E74" s="177"/>
      <c r="F74" s="177"/>
      <c r="G74" s="177"/>
      <c r="H74" s="177"/>
      <c r="I74" s="177"/>
      <c r="J74" s="177"/>
      <c r="K74" s="177"/>
      <c r="L74" s="177"/>
      <c r="M74" s="177"/>
      <c r="N74" s="177"/>
      <c r="O74" s="177"/>
    </row>
    <row r="75" spans="1:21" x14ac:dyDescent="0.25">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9:Q67 Q10 Q11:Q5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45F-A548-4ED4-BE0D-D5DC658EBE4F}">
  <dimension ref="A2:AF74"/>
  <sheetViews>
    <sheetView showGridLines="0" zoomScale="70" zoomScaleNormal="70" workbookViewId="0">
      <selection activeCell="E8" sqref="E8:Q8"/>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6.85546875" style="7" customWidth="1"/>
    <col min="7" max="7" width="12.28515625" style="7" customWidth="1"/>
    <col min="8" max="14" width="16.42578125" style="7" customWidth="1"/>
    <col min="15" max="15" width="17.140625" style="7"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165</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166</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87016297862</v>
      </c>
      <c r="D10" s="221">
        <v>89693778997.939987</v>
      </c>
      <c r="E10" s="221">
        <v>1719444484.9900002</v>
      </c>
      <c r="F10" s="221">
        <v>1777450930.5800002</v>
      </c>
      <c r="G10" s="221">
        <v>1919261454.1799998</v>
      </c>
      <c r="H10" s="221">
        <v>3385060202.0599995</v>
      </c>
      <c r="I10" s="221">
        <v>2213193140.4700003</v>
      </c>
      <c r="J10" s="221">
        <v>2201020031.2800002</v>
      </c>
      <c r="K10" s="221">
        <v>3987865309.3000002</v>
      </c>
      <c r="L10" s="221">
        <v>2214467408.73</v>
      </c>
      <c r="M10" s="221">
        <v>2198726935.5799999</v>
      </c>
      <c r="N10" s="221">
        <v>378333854.37</v>
      </c>
      <c r="O10" s="221">
        <v>508756246.38999999</v>
      </c>
      <c r="P10" s="221">
        <v>1029104741.51</v>
      </c>
      <c r="Q10" s="221">
        <f t="shared" ref="Q10:Q53" si="0">SUM(E10:P10)</f>
        <v>23532684739.439995</v>
      </c>
      <c r="S10" s="256"/>
      <c r="T10" s="182"/>
      <c r="U10" s="182"/>
      <c r="V10" s="182"/>
    </row>
    <row r="11" spans="1:32" s="9" customFormat="1" x14ac:dyDescent="0.25">
      <c r="B11" s="23" t="s">
        <v>24</v>
      </c>
      <c r="C11" s="222">
        <v>65417989655</v>
      </c>
      <c r="D11" s="222">
        <v>69530604165.439987</v>
      </c>
      <c r="E11" s="222">
        <v>154179838.11000001</v>
      </c>
      <c r="F11" s="222">
        <v>215877349.57000002</v>
      </c>
      <c r="G11" s="222">
        <v>246817436.53</v>
      </c>
      <c r="H11" s="222">
        <v>274109057.48999995</v>
      </c>
      <c r="I11" s="222">
        <v>270809860.09999996</v>
      </c>
      <c r="J11" s="222">
        <v>266193635.61000001</v>
      </c>
      <c r="K11" s="222">
        <v>275960493.41000003</v>
      </c>
      <c r="L11" s="222">
        <v>274450967.27999997</v>
      </c>
      <c r="M11" s="222">
        <v>259403692.41000003</v>
      </c>
      <c r="N11" s="222">
        <v>327372023.69</v>
      </c>
      <c r="O11" s="222">
        <v>352879402.70999998</v>
      </c>
      <c r="P11" s="222">
        <v>675015927.63</v>
      </c>
      <c r="Q11" s="222">
        <f t="shared" si="0"/>
        <v>3593069684.54</v>
      </c>
      <c r="R11"/>
      <c r="S11" s="256"/>
      <c r="T11"/>
      <c r="U11"/>
      <c r="V11"/>
      <c r="W11" s="182"/>
      <c r="X11"/>
      <c r="Y11"/>
      <c r="Z11"/>
      <c r="AA11"/>
      <c r="AB11"/>
      <c r="AC11"/>
      <c r="AD11"/>
      <c r="AE11"/>
      <c r="AF11"/>
    </row>
    <row r="12" spans="1:32" s="9" customFormat="1" x14ac:dyDescent="0.25">
      <c r="B12" s="22" t="s">
        <v>25</v>
      </c>
      <c r="C12" s="223">
        <v>6547668532</v>
      </c>
      <c r="D12" s="223">
        <v>6602177902.1499996</v>
      </c>
      <c r="E12" s="223">
        <v>119296927.24000001</v>
      </c>
      <c r="F12" s="223">
        <v>160518996.63000003</v>
      </c>
      <c r="G12" s="223">
        <v>143098277.89000002</v>
      </c>
      <c r="H12" s="223">
        <v>188240194.72999999</v>
      </c>
      <c r="I12" s="223">
        <v>188738678.70999998</v>
      </c>
      <c r="J12" s="223">
        <v>176169798.83000001</v>
      </c>
      <c r="K12" s="223">
        <v>162264020.32000002</v>
      </c>
      <c r="L12" s="223">
        <v>162440322.71000001</v>
      </c>
      <c r="M12" s="223">
        <v>157400889.17000002</v>
      </c>
      <c r="N12" s="223">
        <v>230030804.36999997</v>
      </c>
      <c r="O12" s="223">
        <v>244148733.56999999</v>
      </c>
      <c r="P12" s="223">
        <v>405853818.06999999</v>
      </c>
      <c r="Q12" s="223">
        <f t="shared" si="0"/>
        <v>2338201462.2400002</v>
      </c>
      <c r="R12"/>
      <c r="S12" s="256"/>
      <c r="T12"/>
      <c r="U12"/>
      <c r="V12"/>
      <c r="X12"/>
      <c r="Y12"/>
      <c r="Z12"/>
      <c r="AA12"/>
      <c r="AB12"/>
      <c r="AC12"/>
      <c r="AD12"/>
      <c r="AE12"/>
      <c r="AF12"/>
    </row>
    <row r="13" spans="1:32" x14ac:dyDescent="0.25">
      <c r="B13" s="46" t="s">
        <v>111</v>
      </c>
      <c r="C13" s="223">
        <v>6022009633</v>
      </c>
      <c r="D13" s="223">
        <v>6071789495.7999992</v>
      </c>
      <c r="E13" s="223">
        <v>104195659.56</v>
      </c>
      <c r="F13" s="223">
        <v>140551005.33000001</v>
      </c>
      <c r="G13" s="223">
        <v>125602225.84</v>
      </c>
      <c r="H13" s="223">
        <v>170513377.72</v>
      </c>
      <c r="I13" s="223">
        <v>171347121.25999999</v>
      </c>
      <c r="J13" s="223">
        <v>158279107.24000001</v>
      </c>
      <c r="K13" s="223">
        <v>142773777.14000002</v>
      </c>
      <c r="L13" s="223">
        <v>142769928.22</v>
      </c>
      <c r="M13" s="223">
        <v>137761487.87</v>
      </c>
      <c r="N13" s="223">
        <v>209760131.45999998</v>
      </c>
      <c r="O13" s="223">
        <v>223679934.44</v>
      </c>
      <c r="P13" s="223">
        <v>384735324.70999998</v>
      </c>
      <c r="Q13" s="223">
        <f t="shared" si="0"/>
        <v>2111969080.79</v>
      </c>
      <c r="S13" s="256"/>
    </row>
    <row r="14" spans="1:32" x14ac:dyDescent="0.25">
      <c r="B14" s="46" t="s">
        <v>112</v>
      </c>
      <c r="C14" s="223">
        <v>525658899</v>
      </c>
      <c r="D14" s="223">
        <v>530388406.34999996</v>
      </c>
      <c r="E14" s="223">
        <v>15101267.680000002</v>
      </c>
      <c r="F14" s="223">
        <v>19967991.300000001</v>
      </c>
      <c r="G14" s="223">
        <v>17496052.050000001</v>
      </c>
      <c r="H14" s="223">
        <v>17726817.010000002</v>
      </c>
      <c r="I14" s="223">
        <v>17391557.450000003</v>
      </c>
      <c r="J14" s="223">
        <v>17890691.589999996</v>
      </c>
      <c r="K14" s="223">
        <v>19490243.18</v>
      </c>
      <c r="L14" s="223">
        <v>19670394.490000002</v>
      </c>
      <c r="M14" s="223">
        <v>19639401.300000001</v>
      </c>
      <c r="N14" s="223">
        <v>20270672.91</v>
      </c>
      <c r="O14" s="223">
        <v>20468799.130000003</v>
      </c>
      <c r="P14" s="223">
        <v>21118493.360000007</v>
      </c>
      <c r="Q14" s="223">
        <f t="shared" si="0"/>
        <v>226232381.45000005</v>
      </c>
      <c r="S14" s="256"/>
    </row>
    <row r="15" spans="1:32" x14ac:dyDescent="0.25">
      <c r="B15" s="22" t="s">
        <v>26</v>
      </c>
      <c r="C15" s="223">
        <v>58827397323</v>
      </c>
      <c r="D15" s="223">
        <v>62874105786.539986</v>
      </c>
      <c r="E15" s="223">
        <v>34882910.869999997</v>
      </c>
      <c r="F15" s="223">
        <v>55355952.639999986</v>
      </c>
      <c r="G15" s="223">
        <v>103719158.63999999</v>
      </c>
      <c r="H15" s="223">
        <v>85868862.759999976</v>
      </c>
      <c r="I15" s="223">
        <v>82071181.389999971</v>
      </c>
      <c r="J15" s="223">
        <v>90017787.930000007</v>
      </c>
      <c r="K15" s="223">
        <v>113696473.09</v>
      </c>
      <c r="L15" s="223">
        <v>112010644.56999998</v>
      </c>
      <c r="M15" s="223">
        <v>102002803.24000001</v>
      </c>
      <c r="N15" s="223">
        <v>97336325.320000038</v>
      </c>
      <c r="O15" s="223">
        <v>108730669.13999999</v>
      </c>
      <c r="P15" s="223">
        <v>257281843.55000001</v>
      </c>
      <c r="Q15" s="223">
        <f t="shared" si="0"/>
        <v>1242974613.1399999</v>
      </c>
      <c r="S15" s="256"/>
    </row>
    <row r="16" spans="1:32" x14ac:dyDescent="0.25">
      <c r="B16" s="46" t="s">
        <v>113</v>
      </c>
      <c r="C16" s="223">
        <v>58827397323</v>
      </c>
      <c r="D16" s="223">
        <v>62874105786.539986</v>
      </c>
      <c r="E16" s="223">
        <v>34882910.869999997</v>
      </c>
      <c r="F16" s="223">
        <v>55355952.639999986</v>
      </c>
      <c r="G16" s="223">
        <v>103719158.63999999</v>
      </c>
      <c r="H16" s="223">
        <v>85868862.759999976</v>
      </c>
      <c r="I16" s="223">
        <v>82071181.389999971</v>
      </c>
      <c r="J16" s="223">
        <v>90017787.930000007</v>
      </c>
      <c r="K16" s="223">
        <v>113696473.09</v>
      </c>
      <c r="L16" s="223">
        <v>112010644.56999998</v>
      </c>
      <c r="M16" s="223">
        <v>102002803.24000001</v>
      </c>
      <c r="N16" s="223">
        <v>97336325.320000038</v>
      </c>
      <c r="O16" s="223">
        <v>108730669.13999999</v>
      </c>
      <c r="P16" s="223">
        <v>257281843.55000001</v>
      </c>
      <c r="Q16" s="223">
        <f t="shared" si="0"/>
        <v>1242974613.1399999</v>
      </c>
      <c r="S16" s="256"/>
    </row>
    <row r="17" spans="2:32" x14ac:dyDescent="0.25">
      <c r="B17" s="22" t="s">
        <v>27</v>
      </c>
      <c r="C17" s="223">
        <v>42923800</v>
      </c>
      <c r="D17" s="223">
        <v>54320476.75</v>
      </c>
      <c r="E17" s="223">
        <v>0</v>
      </c>
      <c r="F17" s="223">
        <v>2400.3000000000002</v>
      </c>
      <c r="G17" s="223"/>
      <c r="H17" s="223"/>
      <c r="I17" s="223"/>
      <c r="J17" s="223">
        <v>6048.85</v>
      </c>
      <c r="K17" s="223">
        <v>0</v>
      </c>
      <c r="L17" s="223">
        <v>0</v>
      </c>
      <c r="M17" s="223"/>
      <c r="N17" s="223">
        <v>4894</v>
      </c>
      <c r="O17" s="223"/>
      <c r="P17" s="223">
        <v>11880266.01</v>
      </c>
      <c r="Q17" s="223">
        <f t="shared" si="0"/>
        <v>11893609.16</v>
      </c>
      <c r="S17" s="256"/>
    </row>
    <row r="18" spans="2:32" x14ac:dyDescent="0.25">
      <c r="B18" s="23" t="s">
        <v>29</v>
      </c>
      <c r="C18" s="222">
        <v>21598258207</v>
      </c>
      <c r="D18" s="222">
        <v>20163094832.5</v>
      </c>
      <c r="E18" s="222">
        <v>1565264646.8800001</v>
      </c>
      <c r="F18" s="222">
        <v>1561573581.0100002</v>
      </c>
      <c r="G18" s="222">
        <v>1672444017.6499999</v>
      </c>
      <c r="H18" s="222">
        <v>3110951144.5699997</v>
      </c>
      <c r="I18" s="222">
        <v>1942383280.3700001</v>
      </c>
      <c r="J18" s="222">
        <v>1934826395.6700001</v>
      </c>
      <c r="K18" s="222">
        <v>3711904815.8900003</v>
      </c>
      <c r="L18" s="222">
        <v>1940016441.45</v>
      </c>
      <c r="M18" s="222">
        <v>1939323243.1700001</v>
      </c>
      <c r="N18" s="222">
        <v>50961830.68</v>
      </c>
      <c r="O18" s="222">
        <v>155876843.68000001</v>
      </c>
      <c r="P18" s="222">
        <v>354088813.88</v>
      </c>
      <c r="Q18" s="222">
        <f t="shared" si="0"/>
        <v>19939615054.900005</v>
      </c>
      <c r="S18" s="256"/>
    </row>
    <row r="19" spans="2:32" x14ac:dyDescent="0.25">
      <c r="B19" s="22" t="s">
        <v>30</v>
      </c>
      <c r="C19" s="223">
        <v>56437360</v>
      </c>
      <c r="D19" s="223">
        <v>48765360</v>
      </c>
      <c r="E19" s="223">
        <v>0</v>
      </c>
      <c r="F19" s="223">
        <v>0</v>
      </c>
      <c r="G19" s="223"/>
      <c r="H19" s="223">
        <v>0</v>
      </c>
      <c r="I19" s="223"/>
      <c r="J19" s="223"/>
      <c r="K19" s="223">
        <v>0</v>
      </c>
      <c r="L19" s="223">
        <v>50000</v>
      </c>
      <c r="M19" s="223">
        <v>0</v>
      </c>
      <c r="N19" s="223"/>
      <c r="O19" s="223"/>
      <c r="P19" s="223">
        <v>0</v>
      </c>
      <c r="Q19" s="223">
        <f t="shared" si="0"/>
        <v>50000</v>
      </c>
      <c r="S19" s="256"/>
    </row>
    <row r="20" spans="2:32" x14ac:dyDescent="0.25">
      <c r="B20" s="46" t="s">
        <v>115</v>
      </c>
      <c r="C20" s="223">
        <v>36020000</v>
      </c>
      <c r="D20" s="223">
        <v>32230000</v>
      </c>
      <c r="E20" s="223">
        <v>0</v>
      </c>
      <c r="F20" s="223">
        <v>0</v>
      </c>
      <c r="G20" s="223"/>
      <c r="H20" s="223">
        <v>0</v>
      </c>
      <c r="I20" s="223"/>
      <c r="J20" s="223"/>
      <c r="K20" s="223">
        <v>0</v>
      </c>
      <c r="L20" s="223">
        <v>0</v>
      </c>
      <c r="M20" s="223">
        <v>0</v>
      </c>
      <c r="N20" s="223"/>
      <c r="O20" s="223"/>
      <c r="P20" s="223"/>
      <c r="Q20" s="223">
        <f t="shared" si="0"/>
        <v>0</v>
      </c>
      <c r="S20" s="256"/>
    </row>
    <row r="21" spans="2:32" x14ac:dyDescent="0.25">
      <c r="B21" s="46" t="s">
        <v>116</v>
      </c>
      <c r="C21" s="223">
        <v>4312000</v>
      </c>
      <c r="D21" s="223">
        <v>4430000</v>
      </c>
      <c r="E21" s="223">
        <v>0</v>
      </c>
      <c r="F21" s="223"/>
      <c r="G21" s="223"/>
      <c r="H21" s="223">
        <v>0</v>
      </c>
      <c r="I21" s="223"/>
      <c r="J21" s="223"/>
      <c r="K21" s="223">
        <v>0</v>
      </c>
      <c r="L21" s="223">
        <v>50000</v>
      </c>
      <c r="M21" s="223">
        <v>0</v>
      </c>
      <c r="N21" s="223"/>
      <c r="O21" s="223"/>
      <c r="P21" s="223">
        <v>0</v>
      </c>
      <c r="Q21" s="223">
        <f t="shared" si="0"/>
        <v>50000</v>
      </c>
      <c r="S21" s="256"/>
    </row>
    <row r="22" spans="2:32" s="9" customFormat="1" x14ac:dyDescent="0.25">
      <c r="B22" s="46" t="s">
        <v>117</v>
      </c>
      <c r="C22" s="223">
        <v>60000</v>
      </c>
      <c r="D22" s="223">
        <v>60000</v>
      </c>
      <c r="E22" s="223">
        <v>0</v>
      </c>
      <c r="F22" s="223"/>
      <c r="G22" s="223"/>
      <c r="H22" s="223"/>
      <c r="I22" s="223"/>
      <c r="J22" s="223"/>
      <c r="K22" s="223"/>
      <c r="L22" s="223"/>
      <c r="M22" s="223"/>
      <c r="N22" s="223"/>
      <c r="O22" s="223"/>
      <c r="P22" s="223"/>
      <c r="Q22" s="223">
        <f t="shared" si="0"/>
        <v>0</v>
      </c>
      <c r="R22"/>
      <c r="S22" s="256"/>
      <c r="T22"/>
      <c r="U22"/>
      <c r="V22"/>
      <c r="X22"/>
      <c r="Y22"/>
      <c r="Z22"/>
      <c r="AA22"/>
      <c r="AB22"/>
      <c r="AC22"/>
      <c r="AD22"/>
      <c r="AE22"/>
      <c r="AF22"/>
    </row>
    <row r="23" spans="2:32" x14ac:dyDescent="0.25">
      <c r="B23" s="46" t="s">
        <v>118</v>
      </c>
      <c r="C23" s="223">
        <v>16045360</v>
      </c>
      <c r="D23" s="223">
        <v>12045360</v>
      </c>
      <c r="E23" s="223">
        <v>0</v>
      </c>
      <c r="F23" s="223"/>
      <c r="G23" s="223"/>
      <c r="H23" s="223"/>
      <c r="I23" s="223"/>
      <c r="J23" s="223"/>
      <c r="K23" s="223">
        <v>0</v>
      </c>
      <c r="L23" s="223"/>
      <c r="M23" s="223">
        <v>0</v>
      </c>
      <c r="N23" s="223"/>
      <c r="O23" s="223"/>
      <c r="P23" s="223"/>
      <c r="Q23" s="223">
        <f t="shared" si="0"/>
        <v>0</v>
      </c>
      <c r="S23" s="256"/>
    </row>
    <row r="24" spans="2:32" x14ac:dyDescent="0.25">
      <c r="B24" s="22" t="s">
        <v>31</v>
      </c>
      <c r="C24" s="223">
        <v>21532760819</v>
      </c>
      <c r="D24" s="223">
        <v>20104103444.5</v>
      </c>
      <c r="E24" s="223">
        <v>1565264646.8800001</v>
      </c>
      <c r="F24" s="223">
        <v>1560225734.6300001</v>
      </c>
      <c r="G24" s="223">
        <v>1671521462.0699999</v>
      </c>
      <c r="H24" s="223">
        <v>3109286761.0499997</v>
      </c>
      <c r="I24" s="223">
        <v>1941883280.3700001</v>
      </c>
      <c r="J24" s="223">
        <v>1934826395.6700001</v>
      </c>
      <c r="K24" s="223">
        <v>3711029976.3600001</v>
      </c>
      <c r="L24" s="223">
        <v>1939966441.45</v>
      </c>
      <c r="M24" s="223">
        <v>1939323243.1700001</v>
      </c>
      <c r="N24" s="223">
        <v>50961830.68</v>
      </c>
      <c r="O24" s="223">
        <v>155876843.68000001</v>
      </c>
      <c r="P24" s="223">
        <v>354088813.88</v>
      </c>
      <c r="Q24" s="223">
        <f t="shared" si="0"/>
        <v>19934255429.890003</v>
      </c>
      <c r="S24" s="256"/>
    </row>
    <row r="25" spans="2:32" ht="15" customHeight="1" x14ac:dyDescent="0.25">
      <c r="B25" s="46" t="s">
        <v>119</v>
      </c>
      <c r="C25" s="223">
        <v>21532760819</v>
      </c>
      <c r="D25" s="223">
        <v>20104103444.5</v>
      </c>
      <c r="E25" s="223">
        <v>1565264646.8800001</v>
      </c>
      <c r="F25" s="223">
        <v>1560225734.6300001</v>
      </c>
      <c r="G25" s="223">
        <v>1671521462.0699999</v>
      </c>
      <c r="H25" s="223">
        <v>3109286761.0499997</v>
      </c>
      <c r="I25" s="223">
        <v>1941883280.3700001</v>
      </c>
      <c r="J25" s="223">
        <v>1934826395.6700001</v>
      </c>
      <c r="K25" s="223">
        <v>3711029976.3600001</v>
      </c>
      <c r="L25" s="223">
        <v>1939966441.45</v>
      </c>
      <c r="M25" s="223">
        <v>1939323243.1700001</v>
      </c>
      <c r="N25" s="223">
        <v>50961830.68</v>
      </c>
      <c r="O25" s="223">
        <v>155876843.68000001</v>
      </c>
      <c r="P25" s="223">
        <v>354088813.88</v>
      </c>
      <c r="Q25" s="223">
        <f t="shared" si="0"/>
        <v>19934255429.890003</v>
      </c>
      <c r="S25" s="256"/>
    </row>
    <row r="26" spans="2:32" x14ac:dyDescent="0.25">
      <c r="B26" s="22" t="s">
        <v>32</v>
      </c>
      <c r="C26" s="223">
        <v>7960028</v>
      </c>
      <c r="D26" s="223">
        <v>8626028</v>
      </c>
      <c r="E26" s="223">
        <v>0</v>
      </c>
      <c r="F26" s="223">
        <v>1347846.3800000001</v>
      </c>
      <c r="G26" s="223">
        <v>922555.58</v>
      </c>
      <c r="H26" s="223">
        <v>1664383.52</v>
      </c>
      <c r="I26" s="223">
        <v>0</v>
      </c>
      <c r="J26" s="223"/>
      <c r="K26" s="223">
        <v>874839.53</v>
      </c>
      <c r="L26" s="223">
        <v>0</v>
      </c>
      <c r="M26" s="223"/>
      <c r="N26" s="223"/>
      <c r="O26" s="223"/>
      <c r="P26" s="223"/>
      <c r="Q26" s="223">
        <f t="shared" si="0"/>
        <v>4809625.01</v>
      </c>
      <c r="S26" s="256"/>
    </row>
    <row r="27" spans="2:32" s="9" customFormat="1" x14ac:dyDescent="0.25">
      <c r="B27" s="46" t="s">
        <v>122</v>
      </c>
      <c r="C27" s="223">
        <v>7960028</v>
      </c>
      <c r="D27" s="223">
        <v>8626028</v>
      </c>
      <c r="E27" s="223">
        <v>0</v>
      </c>
      <c r="F27" s="223">
        <v>1347846.3800000001</v>
      </c>
      <c r="G27" s="223">
        <v>922555.58</v>
      </c>
      <c r="H27" s="223">
        <v>1664383.52</v>
      </c>
      <c r="I27" s="223">
        <v>0</v>
      </c>
      <c r="J27" s="223"/>
      <c r="K27" s="223">
        <v>874839.53</v>
      </c>
      <c r="L27" s="223">
        <v>0</v>
      </c>
      <c r="M27" s="223"/>
      <c r="N27" s="223"/>
      <c r="O27" s="223"/>
      <c r="P27" s="223"/>
      <c r="Q27" s="223">
        <f t="shared" si="0"/>
        <v>4809625.01</v>
      </c>
      <c r="R27"/>
      <c r="S27" s="256"/>
      <c r="T27"/>
      <c r="U27"/>
      <c r="V27"/>
      <c r="X27"/>
      <c r="Y27"/>
      <c r="Z27"/>
      <c r="AA27"/>
      <c r="AB27"/>
      <c r="AC27"/>
      <c r="AD27"/>
      <c r="AE27"/>
      <c r="AF27"/>
    </row>
    <row r="28" spans="2:32" s="9" customFormat="1" x14ac:dyDescent="0.25">
      <c r="B28" s="22" t="s">
        <v>33</v>
      </c>
      <c r="C28" s="223">
        <v>1100000</v>
      </c>
      <c r="D28" s="223">
        <v>1600000</v>
      </c>
      <c r="E28" s="223">
        <v>0</v>
      </c>
      <c r="F28" s="223"/>
      <c r="G28" s="223"/>
      <c r="H28" s="223">
        <v>0</v>
      </c>
      <c r="I28" s="223">
        <v>500000</v>
      </c>
      <c r="J28" s="223"/>
      <c r="K28" s="223"/>
      <c r="L28" s="223"/>
      <c r="M28" s="223"/>
      <c r="N28" s="223"/>
      <c r="O28" s="223"/>
      <c r="P28" s="223"/>
      <c r="Q28" s="223">
        <f t="shared" si="0"/>
        <v>500000</v>
      </c>
      <c r="R28"/>
      <c r="S28" s="256"/>
      <c r="T28"/>
      <c r="U28"/>
      <c r="V28"/>
      <c r="X28"/>
      <c r="Y28"/>
      <c r="Z28"/>
      <c r="AA28"/>
      <c r="AB28"/>
      <c r="AC28"/>
      <c r="AD28"/>
      <c r="AE28"/>
      <c r="AF28"/>
    </row>
    <row r="29" spans="2:32" s="9" customFormat="1" x14ac:dyDescent="0.25">
      <c r="B29" s="23" t="s">
        <v>34</v>
      </c>
      <c r="C29" s="222">
        <v>50000</v>
      </c>
      <c r="D29" s="222">
        <v>80000</v>
      </c>
      <c r="E29" s="222">
        <v>0</v>
      </c>
      <c r="F29" s="222"/>
      <c r="G29" s="222"/>
      <c r="H29" s="222">
        <v>0</v>
      </c>
      <c r="I29" s="222"/>
      <c r="J29" s="222"/>
      <c r="K29" s="222"/>
      <c r="L29" s="222"/>
      <c r="M29" s="222"/>
      <c r="N29" s="222"/>
      <c r="O29" s="222"/>
      <c r="P29" s="222">
        <v>0</v>
      </c>
      <c r="Q29" s="222">
        <f t="shared" si="0"/>
        <v>0</v>
      </c>
      <c r="R29"/>
      <c r="S29" s="256"/>
      <c r="X29"/>
      <c r="Y29"/>
      <c r="Z29"/>
      <c r="AA29"/>
      <c r="AB29"/>
      <c r="AC29"/>
      <c r="AD29"/>
      <c r="AE29"/>
      <c r="AF29"/>
    </row>
    <row r="30" spans="2:32" x14ac:dyDescent="0.25">
      <c r="B30" s="22" t="s">
        <v>167</v>
      </c>
      <c r="C30" s="223">
        <v>50000</v>
      </c>
      <c r="D30" s="223">
        <v>80000</v>
      </c>
      <c r="E30" s="223">
        <v>0</v>
      </c>
      <c r="F30" s="223"/>
      <c r="G30" s="223"/>
      <c r="H30" s="223">
        <v>0</v>
      </c>
      <c r="I30" s="223"/>
      <c r="J30" s="223"/>
      <c r="K30" s="223"/>
      <c r="L30" s="223"/>
      <c r="M30" s="223"/>
      <c r="N30" s="223"/>
      <c r="O30" s="223"/>
      <c r="P30" s="223">
        <v>0</v>
      </c>
      <c r="Q30" s="223">
        <f t="shared" si="0"/>
        <v>0</v>
      </c>
      <c r="S30" s="256"/>
      <c r="T30" s="178"/>
      <c r="U30" s="178"/>
      <c r="V30" s="178"/>
      <c r="W30" s="178"/>
    </row>
    <row r="31" spans="2:32" x14ac:dyDescent="0.25">
      <c r="B31" s="20" t="s">
        <v>35</v>
      </c>
      <c r="C31" s="221">
        <v>1049055436</v>
      </c>
      <c r="D31" s="221">
        <v>1308888935.71</v>
      </c>
      <c r="E31" s="221">
        <v>5910988.0800000001</v>
      </c>
      <c r="F31" s="221">
        <v>959469.8</v>
      </c>
      <c r="G31" s="221">
        <v>14439748.959999997</v>
      </c>
      <c r="H31" s="221">
        <v>4179270.02</v>
      </c>
      <c r="I31" s="221">
        <v>3035801.45</v>
      </c>
      <c r="J31" s="221">
        <v>64998918.840000004</v>
      </c>
      <c r="K31" s="221">
        <v>8953118.6600000001</v>
      </c>
      <c r="L31" s="221">
        <v>10343416.109999999</v>
      </c>
      <c r="M31" s="221">
        <v>7191975.5599999996</v>
      </c>
      <c r="N31" s="221">
        <v>3387941.67</v>
      </c>
      <c r="O31" s="221">
        <v>13605727.09</v>
      </c>
      <c r="P31" s="221">
        <v>22430457.709999997</v>
      </c>
      <c r="Q31" s="221">
        <f t="shared" si="0"/>
        <v>159436833.95000002</v>
      </c>
      <c r="S31" s="256"/>
    </row>
    <row r="32" spans="2:32" x14ac:dyDescent="0.25">
      <c r="B32" s="23" t="s">
        <v>63</v>
      </c>
      <c r="C32" s="222">
        <v>7000000</v>
      </c>
      <c r="D32" s="222">
        <v>7000000</v>
      </c>
      <c r="E32" s="222">
        <v>0</v>
      </c>
      <c r="F32" s="222"/>
      <c r="G32" s="222"/>
      <c r="H32" s="222"/>
      <c r="I32" s="222"/>
      <c r="J32" s="222"/>
      <c r="K32" s="222"/>
      <c r="L32" s="222"/>
      <c r="M32" s="222"/>
      <c r="N32" s="222"/>
      <c r="O32" s="222"/>
      <c r="P32" s="222"/>
      <c r="Q32" s="222">
        <f t="shared" si="0"/>
        <v>0</v>
      </c>
      <c r="S32" s="256"/>
    </row>
    <row r="33" spans="2:32" x14ac:dyDescent="0.25">
      <c r="B33" s="22" t="s">
        <v>64</v>
      </c>
      <c r="C33" s="223">
        <v>7000000</v>
      </c>
      <c r="D33" s="223">
        <v>7000000</v>
      </c>
      <c r="E33" s="223">
        <v>0</v>
      </c>
      <c r="F33" s="223"/>
      <c r="G33" s="223"/>
      <c r="H33" s="223"/>
      <c r="I33" s="223"/>
      <c r="J33" s="223"/>
      <c r="K33" s="223"/>
      <c r="L33" s="223"/>
      <c r="M33" s="223"/>
      <c r="N33" s="223"/>
      <c r="O33" s="223"/>
      <c r="P33" s="223"/>
      <c r="Q33" s="223">
        <f t="shared" si="0"/>
        <v>0</v>
      </c>
      <c r="S33" s="256"/>
    </row>
    <row r="34" spans="2:32" x14ac:dyDescent="0.25">
      <c r="B34" s="23" t="s">
        <v>36</v>
      </c>
      <c r="C34" s="222">
        <v>1039855436</v>
      </c>
      <c r="D34" s="222">
        <v>1299647771.52</v>
      </c>
      <c r="E34" s="222">
        <v>5910988.0800000001</v>
      </c>
      <c r="F34" s="222">
        <v>959469.8</v>
      </c>
      <c r="G34" s="222">
        <v>14439748.959999997</v>
      </c>
      <c r="H34" s="222">
        <v>4179270.02</v>
      </c>
      <c r="I34" s="222">
        <v>3035801.45</v>
      </c>
      <c r="J34" s="222">
        <v>64998918.840000004</v>
      </c>
      <c r="K34" s="222">
        <v>8953118.6600000001</v>
      </c>
      <c r="L34" s="222">
        <v>10343416.109999999</v>
      </c>
      <c r="M34" s="222">
        <v>7191975.5599999996</v>
      </c>
      <c r="N34" s="222">
        <v>3387941.67</v>
      </c>
      <c r="O34" s="222">
        <v>13605727.09</v>
      </c>
      <c r="P34" s="222">
        <v>22430457.709999997</v>
      </c>
      <c r="Q34" s="222">
        <f t="shared" si="0"/>
        <v>159436833.95000002</v>
      </c>
      <c r="S34" s="256"/>
    </row>
    <row r="35" spans="2:32" s="9" customFormat="1" x14ac:dyDescent="0.25">
      <c r="B35" s="22" t="s">
        <v>37</v>
      </c>
      <c r="C35" s="223">
        <v>255473633</v>
      </c>
      <c r="D35" s="223">
        <v>214865993.69</v>
      </c>
      <c r="E35" s="223">
        <v>0</v>
      </c>
      <c r="F35" s="223">
        <v>0</v>
      </c>
      <c r="G35" s="223">
        <v>0</v>
      </c>
      <c r="H35" s="223">
        <v>2311295.44</v>
      </c>
      <c r="I35" s="223"/>
      <c r="J35" s="223">
        <v>0</v>
      </c>
      <c r="K35" s="223">
        <v>0</v>
      </c>
      <c r="L35" s="223">
        <v>248150</v>
      </c>
      <c r="M35" s="223">
        <v>4482568.0999999996</v>
      </c>
      <c r="N35" s="223">
        <v>0</v>
      </c>
      <c r="O35" s="223">
        <v>5298184.2300000004</v>
      </c>
      <c r="P35" s="223">
        <v>0</v>
      </c>
      <c r="Q35" s="223">
        <f t="shared" si="0"/>
        <v>12340197.77</v>
      </c>
      <c r="R35"/>
      <c r="S35" s="256"/>
      <c r="T35"/>
      <c r="U35"/>
      <c r="V35"/>
      <c r="X35"/>
      <c r="Y35"/>
      <c r="Z35"/>
      <c r="AA35"/>
      <c r="AB35"/>
      <c r="AC35"/>
      <c r="AD35"/>
      <c r="AE35"/>
      <c r="AF35"/>
    </row>
    <row r="36" spans="2:32" x14ac:dyDescent="0.25">
      <c r="B36" s="46" t="s">
        <v>124</v>
      </c>
      <c r="C36" s="223">
        <v>3243571</v>
      </c>
      <c r="D36" s="223">
        <v>3243571</v>
      </c>
      <c r="E36" s="223">
        <v>0</v>
      </c>
      <c r="F36" s="223"/>
      <c r="G36" s="223"/>
      <c r="H36" s="223"/>
      <c r="I36" s="223"/>
      <c r="J36" s="223"/>
      <c r="K36" s="223"/>
      <c r="L36" s="223"/>
      <c r="M36" s="223"/>
      <c r="N36" s="223"/>
      <c r="O36" s="223"/>
      <c r="P36" s="223"/>
      <c r="Q36" s="223">
        <f t="shared" si="0"/>
        <v>0</v>
      </c>
      <c r="S36" s="256"/>
    </row>
    <row r="37" spans="2:32" x14ac:dyDescent="0.25">
      <c r="B37" s="46" t="s">
        <v>125</v>
      </c>
      <c r="C37" s="223">
        <v>221630062</v>
      </c>
      <c r="D37" s="223">
        <v>181022422.69</v>
      </c>
      <c r="E37" s="223">
        <v>0</v>
      </c>
      <c r="F37" s="223">
        <v>0</v>
      </c>
      <c r="G37" s="223">
        <v>0</v>
      </c>
      <c r="H37" s="223">
        <v>2311295.44</v>
      </c>
      <c r="I37" s="223"/>
      <c r="J37" s="223">
        <v>0</v>
      </c>
      <c r="K37" s="223">
        <v>0</v>
      </c>
      <c r="L37" s="223">
        <v>248150</v>
      </c>
      <c r="M37" s="223">
        <v>4482568.0999999996</v>
      </c>
      <c r="N37" s="223">
        <v>0</v>
      </c>
      <c r="O37" s="223">
        <v>5298184.2300000004</v>
      </c>
      <c r="P37" s="223">
        <v>0</v>
      </c>
      <c r="Q37" s="223">
        <f t="shared" si="0"/>
        <v>12340197.77</v>
      </c>
      <c r="S37" s="256"/>
    </row>
    <row r="38" spans="2:32" x14ac:dyDescent="0.25">
      <c r="B38" s="46" t="s">
        <v>126</v>
      </c>
      <c r="C38" s="223">
        <v>30600000</v>
      </c>
      <c r="D38" s="223">
        <v>30600000</v>
      </c>
      <c r="E38" s="223">
        <v>0</v>
      </c>
      <c r="F38" s="223"/>
      <c r="G38" s="223"/>
      <c r="H38" s="223"/>
      <c r="I38" s="223"/>
      <c r="J38" s="223"/>
      <c r="K38" s="223"/>
      <c r="L38" s="223"/>
      <c r="M38" s="223"/>
      <c r="N38" s="223"/>
      <c r="O38" s="223"/>
      <c r="P38" s="223"/>
      <c r="Q38" s="223">
        <f t="shared" si="0"/>
        <v>0</v>
      </c>
      <c r="S38" s="256"/>
    </row>
    <row r="39" spans="2:32" x14ac:dyDescent="0.25">
      <c r="B39" s="22" t="s">
        <v>38</v>
      </c>
      <c r="C39" s="223">
        <v>439592768</v>
      </c>
      <c r="D39" s="223">
        <v>700792958.63</v>
      </c>
      <c r="E39" s="223">
        <v>4906031.5599999996</v>
      </c>
      <c r="F39" s="223">
        <v>959469.8</v>
      </c>
      <c r="G39" s="223">
        <v>10380548.399999999</v>
      </c>
      <c r="H39" s="223">
        <v>1867974.58</v>
      </c>
      <c r="I39" s="223">
        <v>3035801.45</v>
      </c>
      <c r="J39" s="223">
        <v>63148716.670000002</v>
      </c>
      <c r="K39" s="223">
        <v>8688031.6600000001</v>
      </c>
      <c r="L39" s="223">
        <v>9822686.1099999994</v>
      </c>
      <c r="M39" s="223">
        <v>2526389.46</v>
      </c>
      <c r="N39" s="223">
        <v>3387941.67</v>
      </c>
      <c r="O39" s="223">
        <v>7909718.8399999999</v>
      </c>
      <c r="P39" s="223">
        <v>20821254.109999996</v>
      </c>
      <c r="Q39" s="223">
        <f t="shared" si="0"/>
        <v>137454564.30999997</v>
      </c>
      <c r="S39" s="256"/>
    </row>
    <row r="40" spans="2:32" x14ac:dyDescent="0.25">
      <c r="B40" s="46" t="s">
        <v>127</v>
      </c>
      <c r="C40" s="223">
        <v>45229495</v>
      </c>
      <c r="D40" s="223">
        <v>137599995</v>
      </c>
      <c r="E40" s="223">
        <v>0</v>
      </c>
      <c r="F40" s="223"/>
      <c r="G40" s="223"/>
      <c r="H40" s="223">
        <v>0</v>
      </c>
      <c r="I40" s="223">
        <v>0</v>
      </c>
      <c r="J40" s="223">
        <v>52782500</v>
      </c>
      <c r="K40" s="223">
        <v>0</v>
      </c>
      <c r="L40" s="223">
        <v>6687750</v>
      </c>
      <c r="M40" s="223">
        <v>0</v>
      </c>
      <c r="N40" s="223">
        <v>504000</v>
      </c>
      <c r="O40" s="223">
        <v>0</v>
      </c>
      <c r="P40" s="223">
        <v>0</v>
      </c>
      <c r="Q40" s="223">
        <f t="shared" si="0"/>
        <v>59974250</v>
      </c>
      <c r="S40" s="256"/>
    </row>
    <row r="41" spans="2:32" x14ac:dyDescent="0.25">
      <c r="B41" s="46" t="s">
        <v>128</v>
      </c>
      <c r="C41" s="223">
        <v>79882344</v>
      </c>
      <c r="D41" s="223">
        <v>99159130.050000012</v>
      </c>
      <c r="E41" s="223">
        <v>25393.599999999999</v>
      </c>
      <c r="F41" s="223">
        <v>497842</v>
      </c>
      <c r="G41" s="223">
        <v>64900</v>
      </c>
      <c r="H41" s="223">
        <v>161401.22999999998</v>
      </c>
      <c r="I41" s="223">
        <v>207662.3</v>
      </c>
      <c r="J41" s="223">
        <v>51400.07</v>
      </c>
      <c r="K41" s="223">
        <v>1023580.39</v>
      </c>
      <c r="L41" s="223">
        <v>247299.54</v>
      </c>
      <c r="M41" s="223">
        <v>8698.9599999999991</v>
      </c>
      <c r="N41" s="223">
        <v>1854139.1300000001</v>
      </c>
      <c r="O41" s="223">
        <v>2338191.33</v>
      </c>
      <c r="P41" s="223">
        <v>3757280.95</v>
      </c>
      <c r="Q41" s="223">
        <f t="shared" si="0"/>
        <v>10237789.5</v>
      </c>
      <c r="S41" s="256"/>
    </row>
    <row r="42" spans="2:32" x14ac:dyDescent="0.25">
      <c r="B42" s="46" t="s">
        <v>129</v>
      </c>
      <c r="C42" s="223">
        <v>314480929</v>
      </c>
      <c r="D42" s="223">
        <v>464033833.57999998</v>
      </c>
      <c r="E42" s="223">
        <v>4880637.96</v>
      </c>
      <c r="F42" s="223">
        <v>461627.8</v>
      </c>
      <c r="G42" s="223">
        <v>10315648.399999999</v>
      </c>
      <c r="H42" s="223">
        <v>1706573.35</v>
      </c>
      <c r="I42" s="223">
        <v>2828139.1500000004</v>
      </c>
      <c r="J42" s="223">
        <v>10314816.6</v>
      </c>
      <c r="K42" s="223">
        <v>7664451.2699999996</v>
      </c>
      <c r="L42" s="223">
        <v>2887636.5700000003</v>
      </c>
      <c r="M42" s="223">
        <v>2517690.5</v>
      </c>
      <c r="N42" s="223">
        <v>1029802.54</v>
      </c>
      <c r="O42" s="223">
        <v>5571527.5099999998</v>
      </c>
      <c r="P42" s="223">
        <v>17063973.159999996</v>
      </c>
      <c r="Q42" s="223">
        <f t="shared" si="0"/>
        <v>67242524.810000002</v>
      </c>
      <c r="S42" s="256"/>
    </row>
    <row r="43" spans="2:32" x14ac:dyDescent="0.25">
      <c r="B43" s="22" t="s">
        <v>39</v>
      </c>
      <c r="C43" s="223">
        <v>5727136</v>
      </c>
      <c r="D43" s="223">
        <v>14135211.76</v>
      </c>
      <c r="E43" s="223">
        <v>1004956.52</v>
      </c>
      <c r="F43" s="223">
        <v>0</v>
      </c>
      <c r="G43" s="223">
        <v>1081239.76</v>
      </c>
      <c r="H43" s="223">
        <v>0</v>
      </c>
      <c r="I43" s="223">
        <v>0</v>
      </c>
      <c r="J43" s="223">
        <v>0</v>
      </c>
      <c r="K43" s="223">
        <v>265087</v>
      </c>
      <c r="L43" s="223">
        <v>272580</v>
      </c>
      <c r="M43" s="223">
        <v>183018</v>
      </c>
      <c r="N43" s="223">
        <v>0</v>
      </c>
      <c r="O43" s="223">
        <v>397824.02</v>
      </c>
      <c r="P43" s="223">
        <v>616550</v>
      </c>
      <c r="Q43" s="223">
        <f t="shared" si="0"/>
        <v>3821255.3000000003</v>
      </c>
      <c r="S43" s="256"/>
    </row>
    <row r="44" spans="2:32" x14ac:dyDescent="0.25">
      <c r="B44" s="22" t="s">
        <v>40</v>
      </c>
      <c r="C44" s="223">
        <v>339061899</v>
      </c>
      <c r="D44" s="223">
        <v>369853607.44</v>
      </c>
      <c r="E44" s="223">
        <v>0</v>
      </c>
      <c r="F44" s="223">
        <v>0</v>
      </c>
      <c r="G44" s="223">
        <v>2977960.8</v>
      </c>
      <c r="H44" s="223">
        <v>0</v>
      </c>
      <c r="I44" s="223">
        <v>0</v>
      </c>
      <c r="J44" s="223">
        <v>1850202.17</v>
      </c>
      <c r="K44" s="223">
        <v>0</v>
      </c>
      <c r="L44" s="223"/>
      <c r="M44" s="223">
        <v>0</v>
      </c>
      <c r="N44" s="223">
        <v>0</v>
      </c>
      <c r="O44" s="223">
        <v>0</v>
      </c>
      <c r="P44" s="223">
        <v>992653.6</v>
      </c>
      <c r="Q44" s="223">
        <f t="shared" si="0"/>
        <v>5820816.5699999994</v>
      </c>
      <c r="S44" s="256"/>
    </row>
    <row r="45" spans="2:32" s="9" customFormat="1" x14ac:dyDescent="0.25">
      <c r="B45" s="46" t="s">
        <v>130</v>
      </c>
      <c r="C45" s="223">
        <v>339061899</v>
      </c>
      <c r="D45" s="223">
        <v>369853607.44</v>
      </c>
      <c r="E45" s="223">
        <v>0</v>
      </c>
      <c r="F45" s="223">
        <v>0</v>
      </c>
      <c r="G45" s="223">
        <v>2977960.8</v>
      </c>
      <c r="H45" s="223">
        <v>0</v>
      </c>
      <c r="I45" s="223">
        <v>0</v>
      </c>
      <c r="J45" s="223">
        <v>1850202.17</v>
      </c>
      <c r="K45" s="223">
        <v>0</v>
      </c>
      <c r="L45" s="223"/>
      <c r="M45" s="223">
        <v>0</v>
      </c>
      <c r="N45" s="223">
        <v>0</v>
      </c>
      <c r="O45" s="223">
        <v>0</v>
      </c>
      <c r="P45" s="223">
        <v>992653.6</v>
      </c>
      <c r="Q45" s="223">
        <f t="shared" si="0"/>
        <v>5820816.5699999994</v>
      </c>
      <c r="R45"/>
      <c r="S45" s="256"/>
      <c r="T45"/>
      <c r="U45"/>
      <c r="V45"/>
      <c r="X45"/>
      <c r="Y45"/>
      <c r="Z45"/>
      <c r="AA45"/>
      <c r="AB45"/>
      <c r="AC45"/>
      <c r="AD45"/>
      <c r="AE45"/>
      <c r="AF45"/>
    </row>
    <row r="46" spans="2:32" s="9" customFormat="1" x14ac:dyDescent="0.25">
      <c r="B46" s="23" t="s">
        <v>41</v>
      </c>
      <c r="C46" s="223">
        <v>0</v>
      </c>
      <c r="D46" s="223">
        <v>41164.19</v>
      </c>
      <c r="E46" s="223"/>
      <c r="F46" s="223">
        <v>0</v>
      </c>
      <c r="G46" s="223"/>
      <c r="H46" s="223"/>
      <c r="I46" s="223"/>
      <c r="J46" s="223"/>
      <c r="K46" s="223"/>
      <c r="L46" s="223"/>
      <c r="M46" s="223"/>
      <c r="N46" s="223"/>
      <c r="O46" s="223"/>
      <c r="P46" s="223"/>
      <c r="Q46" s="223">
        <f t="shared" si="0"/>
        <v>0</v>
      </c>
      <c r="R46"/>
      <c r="S46" s="256"/>
      <c r="T46"/>
      <c r="U46"/>
      <c r="V46"/>
      <c r="X46"/>
      <c r="Y46"/>
      <c r="Z46"/>
      <c r="AA46"/>
      <c r="AB46"/>
      <c r="AC46"/>
      <c r="AD46"/>
      <c r="AE46"/>
      <c r="AF46"/>
    </row>
    <row r="47" spans="2:32" s="9" customFormat="1" x14ac:dyDescent="0.25">
      <c r="B47" s="22" t="s">
        <v>43</v>
      </c>
      <c r="C47" s="223">
        <v>0</v>
      </c>
      <c r="D47" s="223">
        <v>41164.19</v>
      </c>
      <c r="E47" s="223"/>
      <c r="F47" s="223">
        <v>0</v>
      </c>
      <c r="G47" s="223"/>
      <c r="H47" s="223"/>
      <c r="I47" s="223"/>
      <c r="J47" s="223"/>
      <c r="K47" s="223"/>
      <c r="L47" s="223"/>
      <c r="M47" s="223"/>
      <c r="N47" s="223"/>
      <c r="O47" s="223"/>
      <c r="P47" s="223"/>
      <c r="Q47" s="223">
        <f t="shared" si="0"/>
        <v>0</v>
      </c>
      <c r="R47"/>
      <c r="S47" s="256"/>
      <c r="T47"/>
      <c r="U47"/>
      <c r="V47"/>
      <c r="X47"/>
      <c r="Y47"/>
      <c r="Z47"/>
      <c r="AA47"/>
      <c r="AB47"/>
      <c r="AC47"/>
      <c r="AD47"/>
      <c r="AE47"/>
      <c r="AF47"/>
    </row>
    <row r="48" spans="2:32" s="9" customFormat="1" x14ac:dyDescent="0.25">
      <c r="B48" s="23" t="s">
        <v>44</v>
      </c>
      <c r="C48" s="222">
        <v>200000</v>
      </c>
      <c r="D48" s="222">
        <v>200000</v>
      </c>
      <c r="E48" s="222">
        <v>0</v>
      </c>
      <c r="F48" s="222"/>
      <c r="G48" s="222"/>
      <c r="H48" s="222"/>
      <c r="I48" s="222"/>
      <c r="J48" s="222"/>
      <c r="K48" s="222"/>
      <c r="L48" s="222"/>
      <c r="M48" s="222"/>
      <c r="N48" s="222"/>
      <c r="O48" s="222"/>
      <c r="P48" s="222"/>
      <c r="Q48" s="222">
        <f t="shared" si="0"/>
        <v>0</v>
      </c>
      <c r="R48"/>
      <c r="S48" s="256"/>
      <c r="T48"/>
      <c r="U48"/>
      <c r="V48"/>
      <c r="X48"/>
      <c r="Y48"/>
      <c r="Z48"/>
      <c r="AA48"/>
      <c r="AB48"/>
      <c r="AC48"/>
      <c r="AD48"/>
      <c r="AE48"/>
      <c r="AF48"/>
    </row>
    <row r="49" spans="1:32" s="9" customFormat="1" x14ac:dyDescent="0.25">
      <c r="B49" s="22" t="s">
        <v>45</v>
      </c>
      <c r="C49" s="223">
        <v>200000</v>
      </c>
      <c r="D49" s="223">
        <v>200000</v>
      </c>
      <c r="E49" s="223">
        <v>0</v>
      </c>
      <c r="F49" s="223"/>
      <c r="G49" s="223"/>
      <c r="H49" s="223"/>
      <c r="I49" s="223"/>
      <c r="J49" s="223"/>
      <c r="K49" s="223"/>
      <c r="L49" s="223"/>
      <c r="M49" s="223"/>
      <c r="N49" s="223"/>
      <c r="O49" s="223"/>
      <c r="P49" s="223"/>
      <c r="Q49" s="223">
        <f t="shared" si="0"/>
        <v>0</v>
      </c>
      <c r="R49"/>
      <c r="S49" s="256"/>
      <c r="T49"/>
      <c r="U49"/>
      <c r="V49"/>
      <c r="X49"/>
      <c r="Y49"/>
      <c r="Z49"/>
      <c r="AA49"/>
      <c r="AB49"/>
      <c r="AC49"/>
      <c r="AD49"/>
      <c r="AE49"/>
      <c r="AF49"/>
    </row>
    <row r="50" spans="1:32" s="9" customFormat="1" x14ac:dyDescent="0.25">
      <c r="B50" s="46" t="s">
        <v>134</v>
      </c>
      <c r="C50" s="223">
        <v>200000</v>
      </c>
      <c r="D50" s="223">
        <v>200000</v>
      </c>
      <c r="E50" s="223">
        <v>0</v>
      </c>
      <c r="F50" s="223"/>
      <c r="G50" s="223"/>
      <c r="H50" s="223"/>
      <c r="I50" s="223"/>
      <c r="J50" s="223"/>
      <c r="K50" s="223"/>
      <c r="L50" s="223"/>
      <c r="M50" s="223"/>
      <c r="N50" s="223"/>
      <c r="O50" s="223"/>
      <c r="P50" s="223"/>
      <c r="Q50" s="223">
        <f t="shared" si="0"/>
        <v>0</v>
      </c>
      <c r="R50"/>
      <c r="S50" s="256"/>
      <c r="T50"/>
      <c r="U50"/>
      <c r="V50"/>
      <c r="X50"/>
      <c r="Y50"/>
      <c r="Z50"/>
      <c r="AA50"/>
      <c r="AB50"/>
      <c r="AC50"/>
      <c r="AD50"/>
      <c r="AE50"/>
      <c r="AF50"/>
    </row>
    <row r="51" spans="1:32" s="9" customFormat="1" x14ac:dyDescent="0.25">
      <c r="B51" s="23" t="s">
        <v>46</v>
      </c>
      <c r="C51" s="222">
        <v>2000000</v>
      </c>
      <c r="D51" s="222">
        <v>2000000</v>
      </c>
      <c r="E51" s="222">
        <v>0</v>
      </c>
      <c r="F51" s="222"/>
      <c r="G51" s="222"/>
      <c r="H51" s="222"/>
      <c r="I51" s="222"/>
      <c r="J51" s="222"/>
      <c r="K51" s="222"/>
      <c r="L51" s="222"/>
      <c r="M51" s="222"/>
      <c r="N51" s="222"/>
      <c r="O51" s="222"/>
      <c r="P51" s="222"/>
      <c r="Q51" s="222">
        <f t="shared" si="0"/>
        <v>0</v>
      </c>
      <c r="R51"/>
      <c r="S51" s="256"/>
      <c r="T51"/>
      <c r="U51"/>
      <c r="V51"/>
      <c r="X51"/>
      <c r="Y51"/>
      <c r="Z51"/>
      <c r="AA51"/>
      <c r="AB51"/>
      <c r="AC51"/>
      <c r="AD51"/>
      <c r="AE51"/>
      <c r="AF51"/>
    </row>
    <row r="52" spans="1:32" s="9" customFormat="1" x14ac:dyDescent="0.25">
      <c r="B52" s="22" t="s">
        <v>81</v>
      </c>
      <c r="C52" s="223">
        <v>2000000</v>
      </c>
      <c r="D52" s="223">
        <v>2000000</v>
      </c>
      <c r="E52" s="223">
        <v>0</v>
      </c>
      <c r="F52" s="223"/>
      <c r="G52" s="223"/>
      <c r="H52" s="223"/>
      <c r="I52" s="223"/>
      <c r="J52" s="223"/>
      <c r="K52" s="223"/>
      <c r="L52" s="223"/>
      <c r="M52" s="223"/>
      <c r="N52" s="223"/>
      <c r="O52" s="223"/>
      <c r="P52" s="223"/>
      <c r="Q52" s="223">
        <f t="shared" si="0"/>
        <v>0</v>
      </c>
      <c r="R52"/>
      <c r="S52"/>
      <c r="X52"/>
      <c r="Y52"/>
      <c r="Z52"/>
      <c r="AA52"/>
      <c r="AB52"/>
      <c r="AC52"/>
      <c r="AD52"/>
      <c r="AE52"/>
      <c r="AF52"/>
    </row>
    <row r="53" spans="1:32" x14ac:dyDescent="0.25">
      <c r="B53" s="46" t="s">
        <v>135</v>
      </c>
      <c r="C53" s="223">
        <v>2000000</v>
      </c>
      <c r="D53" s="223">
        <v>2000000</v>
      </c>
      <c r="E53" s="223">
        <v>0</v>
      </c>
      <c r="F53" s="223"/>
      <c r="G53" s="223"/>
      <c r="H53" s="223"/>
      <c r="I53" s="223"/>
      <c r="J53" s="223"/>
      <c r="K53" s="223"/>
      <c r="L53" s="223"/>
      <c r="M53" s="223"/>
      <c r="N53" s="223"/>
      <c r="O53" s="223"/>
      <c r="P53" s="223"/>
      <c r="Q53" s="223">
        <f t="shared" si="0"/>
        <v>0</v>
      </c>
    </row>
    <row r="54" spans="1:32" x14ac:dyDescent="0.25">
      <c r="B54" s="154" t="s">
        <v>87</v>
      </c>
      <c r="C54" s="129">
        <f>C31+C10</f>
        <v>88065353298</v>
      </c>
      <c r="D54" s="129">
        <f>D31+D10</f>
        <v>91002667933.649994</v>
      </c>
      <c r="E54" s="116">
        <f t="shared" ref="E54:P54" si="1">E10+E31</f>
        <v>1725355473.0700002</v>
      </c>
      <c r="F54" s="116">
        <f t="shared" si="1"/>
        <v>1778410400.3800001</v>
      </c>
      <c r="G54" s="116">
        <f t="shared" si="1"/>
        <v>1933701203.1399999</v>
      </c>
      <c r="H54" s="116">
        <f t="shared" si="1"/>
        <v>3389239472.0799994</v>
      </c>
      <c r="I54" s="116">
        <f t="shared" si="1"/>
        <v>2216228941.9200001</v>
      </c>
      <c r="J54" s="116">
        <f t="shared" si="1"/>
        <v>2266018950.1200004</v>
      </c>
      <c r="K54" s="116">
        <f t="shared" si="1"/>
        <v>3996818427.96</v>
      </c>
      <c r="L54" s="116">
        <f t="shared" si="1"/>
        <v>2224810824.8400002</v>
      </c>
      <c r="M54" s="116">
        <f t="shared" si="1"/>
        <v>2205918911.1399999</v>
      </c>
      <c r="N54" s="116">
        <f t="shared" si="1"/>
        <v>381721796.04000002</v>
      </c>
      <c r="O54" s="116">
        <f t="shared" si="1"/>
        <v>522361973.47999996</v>
      </c>
      <c r="P54" s="116">
        <f t="shared" si="1"/>
        <v>1051535199.22</v>
      </c>
      <c r="Q54" s="117">
        <f>SUM(E54:P54)</f>
        <v>23692121573.390003</v>
      </c>
    </row>
    <row r="55" spans="1:32" x14ac:dyDescent="0.25">
      <c r="C55"/>
      <c r="D55"/>
      <c r="E55"/>
      <c r="F55"/>
      <c r="G55"/>
      <c r="H55"/>
      <c r="I55"/>
      <c r="J55"/>
      <c r="K55"/>
      <c r="L55"/>
      <c r="M55"/>
      <c r="N55"/>
      <c r="O55"/>
      <c r="P55"/>
      <c r="Q55"/>
    </row>
    <row r="56" spans="1:32" x14ac:dyDescent="0.25">
      <c r="B56" s="46"/>
      <c r="C56" s="136"/>
      <c r="D56" s="136"/>
      <c r="E56" s="136"/>
      <c r="F56" s="143"/>
      <c r="G56" s="143"/>
      <c r="H56" s="143"/>
      <c r="I56" s="143"/>
      <c r="J56" s="143"/>
      <c r="K56" s="143"/>
      <c r="L56" s="143"/>
      <c r="M56" s="143"/>
      <c r="N56" s="143"/>
      <c r="O56" s="143"/>
      <c r="P56" s="143"/>
      <c r="Q56" s="144"/>
    </row>
    <row r="57" spans="1:32" x14ac:dyDescent="0.25">
      <c r="B57" s="154"/>
      <c r="C57" s="62"/>
      <c r="D57" s="62"/>
      <c r="E57" s="118" t="s">
        <v>11</v>
      </c>
      <c r="F57" s="118" t="s">
        <v>12</v>
      </c>
      <c r="G57" s="118" t="s">
        <v>13</v>
      </c>
      <c r="H57" s="118" t="s">
        <v>14</v>
      </c>
      <c r="I57" s="118" t="s">
        <v>15</v>
      </c>
      <c r="J57" s="118" t="s">
        <v>16</v>
      </c>
      <c r="K57" s="118" t="s">
        <v>17</v>
      </c>
      <c r="L57" s="118" t="s">
        <v>18</v>
      </c>
      <c r="M57" s="118" t="s">
        <v>19</v>
      </c>
      <c r="N57" s="118" t="s">
        <v>20</v>
      </c>
      <c r="O57" s="118" t="s">
        <v>21</v>
      </c>
      <c r="P57" s="118" t="s">
        <v>22</v>
      </c>
      <c r="Q57" s="119" t="s">
        <v>10</v>
      </c>
    </row>
    <row r="58" spans="1:32" s="9" customFormat="1" x14ac:dyDescent="0.25">
      <c r="B58" s="77" t="s">
        <v>50</v>
      </c>
      <c r="C58" s="120">
        <v>626999996</v>
      </c>
      <c r="D58" s="120">
        <v>626999996</v>
      </c>
      <c r="E58" s="120">
        <v>0</v>
      </c>
      <c r="F58" s="120">
        <v>0</v>
      </c>
      <c r="G58" s="120">
        <v>0</v>
      </c>
      <c r="H58" s="120">
        <v>0</v>
      </c>
      <c r="I58" s="120">
        <v>0</v>
      </c>
      <c r="J58" s="120">
        <v>0</v>
      </c>
      <c r="K58" s="120">
        <v>0</v>
      </c>
      <c r="L58" s="120">
        <v>0</v>
      </c>
      <c r="M58" s="120">
        <v>0</v>
      </c>
      <c r="N58" s="120">
        <v>0</v>
      </c>
      <c r="O58" s="120">
        <v>0</v>
      </c>
      <c r="P58" s="120">
        <v>0</v>
      </c>
      <c r="Q58" s="106">
        <f t="shared" ref="Q58:Q65" si="2">SUM(E58:P58)</f>
        <v>0</v>
      </c>
      <c r="R58"/>
      <c r="S58"/>
      <c r="T58"/>
      <c r="U58"/>
      <c r="V58"/>
      <c r="X58"/>
      <c r="Y58"/>
      <c r="Z58"/>
      <c r="AA58"/>
      <c r="AB58"/>
      <c r="AC58"/>
      <c r="AD58"/>
      <c r="AE58"/>
      <c r="AF58"/>
    </row>
    <row r="59" spans="1:32" x14ac:dyDescent="0.25">
      <c r="B59" s="151" t="s">
        <v>51</v>
      </c>
      <c r="C59" s="137">
        <v>453600000</v>
      </c>
      <c r="D59" s="137">
        <v>453600000</v>
      </c>
      <c r="E59" s="137">
        <v>0</v>
      </c>
      <c r="F59" s="137">
        <v>0</v>
      </c>
      <c r="G59" s="137">
        <v>0</v>
      </c>
      <c r="H59" s="137">
        <v>0</v>
      </c>
      <c r="I59" s="137">
        <v>0</v>
      </c>
      <c r="J59" s="137">
        <v>0</v>
      </c>
      <c r="K59" s="137">
        <v>0</v>
      </c>
      <c r="L59" s="137">
        <v>0</v>
      </c>
      <c r="M59" s="137">
        <v>0</v>
      </c>
      <c r="N59" s="137">
        <v>0</v>
      </c>
      <c r="O59" s="137">
        <v>0</v>
      </c>
      <c r="P59" s="137">
        <v>0</v>
      </c>
      <c r="Q59" s="156">
        <f t="shared" si="2"/>
        <v>0</v>
      </c>
    </row>
    <row r="60" spans="1:32" x14ac:dyDescent="0.25">
      <c r="B60" s="160" t="s">
        <v>52</v>
      </c>
      <c r="C60" s="138">
        <v>453600000</v>
      </c>
      <c r="D60" s="138">
        <v>453600000</v>
      </c>
      <c r="E60" s="138">
        <v>0</v>
      </c>
      <c r="F60" s="138">
        <v>0</v>
      </c>
      <c r="G60" s="138">
        <v>0</v>
      </c>
      <c r="H60" s="138">
        <v>0</v>
      </c>
      <c r="I60" s="138">
        <v>0</v>
      </c>
      <c r="J60" s="138">
        <v>0</v>
      </c>
      <c r="K60" s="138">
        <v>0</v>
      </c>
      <c r="L60" s="138">
        <v>0</v>
      </c>
      <c r="M60" s="138">
        <v>0</v>
      </c>
      <c r="N60" s="138">
        <v>0</v>
      </c>
      <c r="O60" s="138">
        <v>0</v>
      </c>
      <c r="P60" s="138">
        <v>0</v>
      </c>
      <c r="Q60" s="157">
        <f t="shared" si="2"/>
        <v>0</v>
      </c>
    </row>
    <row r="61" spans="1:32" x14ac:dyDescent="0.25">
      <c r="B61" s="162" t="s">
        <v>93</v>
      </c>
      <c r="C61" s="138">
        <v>453600000</v>
      </c>
      <c r="D61" s="138">
        <v>453600000</v>
      </c>
      <c r="E61" s="138">
        <v>0</v>
      </c>
      <c r="F61" s="138">
        <v>0</v>
      </c>
      <c r="G61" s="138">
        <v>0</v>
      </c>
      <c r="H61" s="138">
        <v>0</v>
      </c>
      <c r="I61" s="138">
        <v>0</v>
      </c>
      <c r="J61" s="138">
        <v>0</v>
      </c>
      <c r="K61" s="138">
        <v>0</v>
      </c>
      <c r="L61" s="138">
        <v>0</v>
      </c>
      <c r="M61" s="138">
        <v>0</v>
      </c>
      <c r="N61" s="138">
        <v>0</v>
      </c>
      <c r="O61" s="138">
        <v>0</v>
      </c>
      <c r="P61" s="138">
        <v>0</v>
      </c>
      <c r="Q61" s="157">
        <f t="shared" si="2"/>
        <v>0</v>
      </c>
    </row>
    <row r="62" spans="1:32" s="9" customFormat="1" x14ac:dyDescent="0.25">
      <c r="B62" s="162" t="s">
        <v>94</v>
      </c>
      <c r="C62" s="138">
        <v>453600000</v>
      </c>
      <c r="D62" s="138">
        <v>453600000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X62"/>
      <c r="Y62"/>
      <c r="Z62"/>
      <c r="AA62"/>
      <c r="AB62"/>
      <c r="AC62"/>
      <c r="AD62"/>
      <c r="AE62"/>
      <c r="AF62"/>
    </row>
    <row r="63" spans="1:32" s="9" customFormat="1" x14ac:dyDescent="0.25">
      <c r="B63" s="151" t="s">
        <v>54</v>
      </c>
      <c r="C63" s="137">
        <v>173399996</v>
      </c>
      <c r="D63" s="137">
        <v>173399996</v>
      </c>
      <c r="E63" s="137">
        <v>0</v>
      </c>
      <c r="F63" s="137">
        <v>0</v>
      </c>
      <c r="G63" s="137">
        <v>0</v>
      </c>
      <c r="H63" s="137">
        <v>0</v>
      </c>
      <c r="I63" s="137">
        <v>0</v>
      </c>
      <c r="J63" s="137">
        <v>0</v>
      </c>
      <c r="K63" s="137">
        <v>0</v>
      </c>
      <c r="L63" s="137">
        <v>0</v>
      </c>
      <c r="M63" s="137">
        <v>0</v>
      </c>
      <c r="N63" s="137">
        <v>0</v>
      </c>
      <c r="O63" s="137">
        <v>0</v>
      </c>
      <c r="P63" s="137">
        <v>0</v>
      </c>
      <c r="Q63" s="156">
        <f t="shared" si="2"/>
        <v>0</v>
      </c>
      <c r="R63"/>
      <c r="S63"/>
      <c r="T63"/>
      <c r="U63"/>
      <c r="X63"/>
      <c r="Y63"/>
      <c r="Z63"/>
      <c r="AA63"/>
      <c r="AB63"/>
      <c r="AC63"/>
      <c r="AD63"/>
      <c r="AE63"/>
      <c r="AF63"/>
    </row>
    <row r="64" spans="1:32" s="9" customFormat="1" x14ac:dyDescent="0.25">
      <c r="A64"/>
      <c r="B64" s="23" t="s">
        <v>55</v>
      </c>
      <c r="C64" s="137">
        <v>173399996</v>
      </c>
      <c r="D64" s="137">
        <v>173399996</v>
      </c>
      <c r="E64" s="137">
        <v>0</v>
      </c>
      <c r="F64" s="137">
        <v>0</v>
      </c>
      <c r="G64" s="137">
        <v>0</v>
      </c>
      <c r="H64" s="137">
        <v>0</v>
      </c>
      <c r="I64" s="137">
        <v>0</v>
      </c>
      <c r="J64" s="137">
        <v>0</v>
      </c>
      <c r="K64" s="137">
        <v>0</v>
      </c>
      <c r="L64" s="137">
        <v>0</v>
      </c>
      <c r="M64" s="137">
        <v>0</v>
      </c>
      <c r="N64" s="137">
        <v>0</v>
      </c>
      <c r="O64" s="137">
        <v>0</v>
      </c>
      <c r="P64" s="137">
        <v>0</v>
      </c>
      <c r="Q64" s="156">
        <f t="shared" si="2"/>
        <v>0</v>
      </c>
      <c r="R64"/>
      <c r="S64"/>
      <c r="T64"/>
      <c r="U64"/>
      <c r="X64"/>
      <c r="Y64"/>
      <c r="Z64"/>
      <c r="AA64"/>
      <c r="AB64"/>
      <c r="AC64"/>
      <c r="AD64"/>
      <c r="AE64"/>
      <c r="AF64"/>
    </row>
    <row r="65" spans="2:32" s="9" customFormat="1" x14ac:dyDescent="0.25">
      <c r="B65" s="22" t="s">
        <v>67</v>
      </c>
      <c r="C65" s="138">
        <v>173399996</v>
      </c>
      <c r="D65" s="138">
        <v>173399996</v>
      </c>
      <c r="E65" s="138">
        <v>0</v>
      </c>
      <c r="F65" s="138">
        <v>0</v>
      </c>
      <c r="G65" s="138">
        <v>0</v>
      </c>
      <c r="H65" s="138">
        <v>0</v>
      </c>
      <c r="I65" s="138">
        <v>0</v>
      </c>
      <c r="J65" s="138">
        <v>0</v>
      </c>
      <c r="K65" s="138">
        <v>0</v>
      </c>
      <c r="L65" s="138">
        <v>0</v>
      </c>
      <c r="M65" s="138">
        <v>0</v>
      </c>
      <c r="N65" s="138">
        <v>0</v>
      </c>
      <c r="O65" s="138">
        <v>0</v>
      </c>
      <c r="P65" s="138">
        <v>0</v>
      </c>
      <c r="Q65" s="157">
        <f t="shared" si="2"/>
        <v>0</v>
      </c>
      <c r="R65"/>
      <c r="S65"/>
      <c r="T65"/>
      <c r="U65"/>
      <c r="X65"/>
      <c r="Y65"/>
      <c r="Z65"/>
      <c r="AA65"/>
      <c r="AB65"/>
      <c r="AC65"/>
      <c r="AD65"/>
      <c r="AE65"/>
      <c r="AF65"/>
    </row>
    <row r="66" spans="2:32" x14ac:dyDescent="0.25">
      <c r="B66" s="46" t="s">
        <v>68</v>
      </c>
      <c r="C66" s="138">
        <v>173399996</v>
      </c>
      <c r="D66" s="138">
        <v>173399996</v>
      </c>
      <c r="E66" s="138">
        <v>0</v>
      </c>
      <c r="F66" s="138">
        <v>0</v>
      </c>
      <c r="G66" s="138">
        <v>0</v>
      </c>
      <c r="H66" s="138">
        <v>0</v>
      </c>
      <c r="I66" s="138">
        <v>0</v>
      </c>
      <c r="J66" s="138">
        <v>0</v>
      </c>
      <c r="K66" s="138">
        <v>0</v>
      </c>
      <c r="L66" s="138">
        <v>0</v>
      </c>
      <c r="M66" s="138">
        <v>0</v>
      </c>
      <c r="N66" s="138">
        <v>0</v>
      </c>
      <c r="O66" s="138">
        <v>0</v>
      </c>
      <c r="P66" s="138">
        <v>0</v>
      </c>
      <c r="Q66" s="157">
        <f>SUM(E66:P66)</f>
        <v>0</v>
      </c>
    </row>
    <row r="67" spans="2:32" x14ac:dyDescent="0.25">
      <c r="B67" s="164" t="s">
        <v>56</v>
      </c>
      <c r="C67" s="129">
        <f>C58</f>
        <v>626999996</v>
      </c>
      <c r="D67" s="129">
        <f t="shared" ref="D67:P67" si="3">D58</f>
        <v>626999996</v>
      </c>
      <c r="E67" s="118">
        <f t="shared" si="3"/>
        <v>0</v>
      </c>
      <c r="F67" s="116">
        <f t="shared" si="3"/>
        <v>0</v>
      </c>
      <c r="G67" s="116">
        <f t="shared" si="3"/>
        <v>0</v>
      </c>
      <c r="H67" s="116">
        <f t="shared" si="3"/>
        <v>0</v>
      </c>
      <c r="I67" s="116">
        <f t="shared" si="3"/>
        <v>0</v>
      </c>
      <c r="J67" s="116">
        <f t="shared" si="3"/>
        <v>0</v>
      </c>
      <c r="K67" s="118">
        <f t="shared" si="3"/>
        <v>0</v>
      </c>
      <c r="L67" s="116">
        <f t="shared" si="3"/>
        <v>0</v>
      </c>
      <c r="M67" s="116">
        <f t="shared" si="3"/>
        <v>0</v>
      </c>
      <c r="N67" s="116">
        <f t="shared" si="3"/>
        <v>0</v>
      </c>
      <c r="O67" s="116">
        <f t="shared" si="3"/>
        <v>0</v>
      </c>
      <c r="P67" s="116">
        <f t="shared" si="3"/>
        <v>0</v>
      </c>
      <c r="Q67" s="119">
        <f t="shared" ref="Q67" si="4">SUM(E67:P67)</f>
        <v>0</v>
      </c>
    </row>
    <row r="68" spans="2:32" x14ac:dyDescent="0.25">
      <c r="B68" s="46"/>
      <c r="C68" s="80"/>
      <c r="D68" s="80"/>
      <c r="E68" s="158"/>
      <c r="F68" s="159"/>
      <c r="G68" s="159"/>
      <c r="H68" s="159"/>
      <c r="I68" s="159"/>
      <c r="J68" s="159"/>
      <c r="K68" s="159"/>
      <c r="L68" s="159"/>
      <c r="M68" s="159"/>
      <c r="N68" s="159"/>
      <c r="O68" s="159"/>
      <c r="P68" s="159"/>
      <c r="Q68" s="159"/>
    </row>
    <row r="69" spans="2:32" x14ac:dyDescent="0.25">
      <c r="B69" s="174" t="s">
        <v>102</v>
      </c>
      <c r="C69" s="175">
        <f>C67+C54</f>
        <v>88692353294</v>
      </c>
      <c r="D69" s="175">
        <f>D67+D54</f>
        <v>91629667929.649994</v>
      </c>
      <c r="E69" s="116">
        <f t="shared" ref="E69:Q69" si="5">E54+E67</f>
        <v>1725355473.0700002</v>
      </c>
      <c r="F69" s="116">
        <f t="shared" si="5"/>
        <v>1778410400.3800001</v>
      </c>
      <c r="G69" s="116">
        <f t="shared" si="5"/>
        <v>1933701203.1399999</v>
      </c>
      <c r="H69" s="116">
        <f t="shared" si="5"/>
        <v>3389239472.0799994</v>
      </c>
      <c r="I69" s="116">
        <f t="shared" si="5"/>
        <v>2216228941.9200001</v>
      </c>
      <c r="J69" s="116">
        <f t="shared" si="5"/>
        <v>2266018950.1200004</v>
      </c>
      <c r="K69" s="116">
        <f t="shared" si="5"/>
        <v>3996818427.96</v>
      </c>
      <c r="L69" s="116">
        <f t="shared" si="5"/>
        <v>2224810824.8400002</v>
      </c>
      <c r="M69" s="116">
        <f t="shared" si="5"/>
        <v>2205918911.1399999</v>
      </c>
      <c r="N69" s="116">
        <f t="shared" si="5"/>
        <v>381721796.04000002</v>
      </c>
      <c r="O69" s="116">
        <f t="shared" si="5"/>
        <v>522361973.47999996</v>
      </c>
      <c r="P69" s="116">
        <f t="shared" si="5"/>
        <v>1051535199.22</v>
      </c>
      <c r="Q69" s="117">
        <f t="shared" si="5"/>
        <v>23692121573.390003</v>
      </c>
    </row>
    <row r="70" spans="2:32" x14ac:dyDescent="0.25">
      <c r="B70" s="102" t="s">
        <v>136</v>
      </c>
      <c r="C70" s="255"/>
      <c r="D70" s="255"/>
      <c r="E70"/>
      <c r="F70"/>
      <c r="G70"/>
      <c r="H70"/>
      <c r="I70"/>
      <c r="J70"/>
      <c r="K70"/>
      <c r="L70"/>
      <c r="M70"/>
      <c r="N70"/>
      <c r="O70"/>
      <c r="P70"/>
      <c r="Q70" s="253"/>
    </row>
    <row r="71" spans="2:32" x14ac:dyDescent="0.25">
      <c r="B71" s="102" t="s">
        <v>168</v>
      </c>
      <c r="C71" s="177"/>
      <c r="D71" s="177"/>
      <c r="E71" s="177"/>
      <c r="F71" s="177"/>
      <c r="G71" s="177"/>
      <c r="H71" s="177"/>
      <c r="I71" s="177"/>
      <c r="J71" s="177"/>
      <c r="K71" s="177"/>
      <c r="L71" s="177"/>
      <c r="M71" s="177"/>
      <c r="N71" s="177"/>
      <c r="O71" s="177"/>
      <c r="P71" s="148"/>
      <c r="Q71" s="177"/>
    </row>
    <row r="72" spans="2:32" x14ac:dyDescent="0.25">
      <c r="B72" s="102" t="s">
        <v>79</v>
      </c>
      <c r="C72" s="177"/>
      <c r="D72" s="177"/>
      <c r="E72" s="177"/>
      <c r="F72" s="177"/>
      <c r="G72" s="177"/>
      <c r="H72" s="177"/>
      <c r="I72" s="177"/>
      <c r="J72" s="177"/>
      <c r="K72" s="177"/>
      <c r="L72" s="177"/>
      <c r="M72" s="177"/>
      <c r="N72" s="177"/>
      <c r="O72" s="177"/>
    </row>
    <row r="73" spans="2:32" ht="36" x14ac:dyDescent="0.25">
      <c r="B73" s="268" t="s">
        <v>169</v>
      </c>
      <c r="C73" s="177"/>
      <c r="D73" s="177"/>
      <c r="E73" s="177"/>
      <c r="F73" s="177"/>
      <c r="G73" s="177"/>
      <c r="H73" s="177"/>
      <c r="I73" s="177"/>
      <c r="J73" s="177"/>
      <c r="K73" s="177"/>
      <c r="L73" s="177"/>
      <c r="M73" s="177"/>
      <c r="N73" s="177"/>
      <c r="O73" s="177"/>
    </row>
    <row r="74" spans="2:32" x14ac:dyDescent="0.25">
      <c r="B74" s="166"/>
      <c r="H74"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10:Q53 Q58:Q6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5E59-4E3E-4101-9E8C-C5B5F235F492}">
  <dimension ref="A2:AF70"/>
  <sheetViews>
    <sheetView showGridLines="0" tabSelected="1" zoomScale="70" zoomScaleNormal="7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hidden="1" customWidth="1"/>
    <col min="5" max="5" width="13.28515625" style="7" customWidth="1"/>
    <col min="6" max="6" width="16.85546875" style="7" customWidth="1"/>
    <col min="7" max="7" width="12.28515625" style="7" customWidth="1"/>
    <col min="8" max="8" width="16.42578125" style="7" customWidth="1"/>
    <col min="9" max="14" width="16.42578125" style="7" hidden="1" customWidth="1"/>
    <col min="15" max="15" width="17.140625" style="7" hidden="1" customWidth="1"/>
    <col min="16" max="16" width="19.28515625" style="7" hidden="1"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172</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170</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103669346793</v>
      </c>
      <c r="D10" s="221"/>
      <c r="E10" s="221">
        <v>2169033703.1599998</v>
      </c>
      <c r="F10" s="221">
        <v>2260393586.4299998</v>
      </c>
      <c r="G10" s="221">
        <v>2290024865.5799999</v>
      </c>
      <c r="H10" s="221">
        <v>2272725959.5299997</v>
      </c>
      <c r="I10" s="221"/>
      <c r="J10" s="221"/>
      <c r="K10" s="221"/>
      <c r="L10" s="221"/>
      <c r="M10" s="221"/>
      <c r="N10" s="221"/>
      <c r="O10" s="221"/>
      <c r="P10" s="221"/>
      <c r="Q10" s="221">
        <f t="shared" ref="Q10:Q48" si="0">SUM(E10:P10)</f>
        <v>8992178114.7000008</v>
      </c>
      <c r="S10" s="256"/>
      <c r="T10" s="182"/>
      <c r="U10" s="182"/>
      <c r="V10" s="182"/>
    </row>
    <row r="11" spans="1:32" s="9" customFormat="1" x14ac:dyDescent="0.25">
      <c r="B11" s="23" t="s">
        <v>24</v>
      </c>
      <c r="C11" s="222">
        <v>77374181734</v>
      </c>
      <c r="D11" s="222"/>
      <c r="E11" s="222">
        <v>215238940.83000001</v>
      </c>
      <c r="F11" s="222">
        <v>256460298.77999997</v>
      </c>
      <c r="G11" s="222">
        <v>289844042.54999995</v>
      </c>
      <c r="H11" s="222">
        <v>284628157.03999996</v>
      </c>
      <c r="I11" s="222"/>
      <c r="J11" s="222"/>
      <c r="K11" s="222"/>
      <c r="L11" s="222"/>
      <c r="M11" s="222"/>
      <c r="N11" s="222"/>
      <c r="O11" s="222"/>
      <c r="P11" s="222"/>
      <c r="Q11" s="222">
        <f t="shared" si="0"/>
        <v>1046171439.1999999</v>
      </c>
      <c r="R11"/>
      <c r="S11" s="256"/>
      <c r="T11"/>
      <c r="U11"/>
      <c r="V11"/>
      <c r="W11" s="182"/>
      <c r="X11"/>
      <c r="Y11"/>
      <c r="Z11"/>
      <c r="AA11"/>
      <c r="AB11"/>
      <c r="AC11"/>
      <c r="AD11"/>
      <c r="AE11"/>
      <c r="AF11"/>
    </row>
    <row r="12" spans="1:32" s="9" customFormat="1" x14ac:dyDescent="0.25">
      <c r="B12" s="22" t="s">
        <v>25</v>
      </c>
      <c r="C12" s="223">
        <v>6596239114</v>
      </c>
      <c r="D12" s="223"/>
      <c r="E12" s="223">
        <v>174570985.55000001</v>
      </c>
      <c r="F12" s="223">
        <v>178615917.38</v>
      </c>
      <c r="G12" s="223">
        <v>170425461.21999997</v>
      </c>
      <c r="H12" s="223">
        <v>169153833.94</v>
      </c>
      <c r="I12" s="223"/>
      <c r="J12" s="223"/>
      <c r="K12" s="223"/>
      <c r="L12" s="223"/>
      <c r="M12" s="223"/>
      <c r="N12" s="223"/>
      <c r="O12" s="223"/>
      <c r="P12" s="223"/>
      <c r="Q12" s="223">
        <f t="shared" si="0"/>
        <v>692766198.08999991</v>
      </c>
      <c r="R12"/>
      <c r="S12" s="256"/>
      <c r="T12"/>
      <c r="U12"/>
      <c r="V12"/>
      <c r="X12"/>
      <c r="Y12"/>
      <c r="Z12"/>
      <c r="AA12"/>
      <c r="AB12"/>
      <c r="AC12"/>
      <c r="AD12"/>
      <c r="AE12"/>
      <c r="AF12"/>
    </row>
    <row r="13" spans="1:32" x14ac:dyDescent="0.25">
      <c r="B13" s="46" t="s">
        <v>111</v>
      </c>
      <c r="C13" s="223">
        <v>5982479711</v>
      </c>
      <c r="D13" s="223"/>
      <c r="E13" s="223">
        <v>153484891.38</v>
      </c>
      <c r="F13" s="223">
        <v>157618423.97999999</v>
      </c>
      <c r="G13" s="223">
        <v>149377270.77999997</v>
      </c>
      <c r="H13" s="223">
        <v>148155807.59999999</v>
      </c>
      <c r="I13" s="223"/>
      <c r="J13" s="223"/>
      <c r="K13" s="223"/>
      <c r="L13" s="223"/>
      <c r="M13" s="223"/>
      <c r="N13" s="223"/>
      <c r="O13" s="223"/>
      <c r="P13" s="223"/>
      <c r="Q13" s="223">
        <f t="shared" si="0"/>
        <v>608636393.74000001</v>
      </c>
      <c r="S13" s="256"/>
    </row>
    <row r="14" spans="1:32" x14ac:dyDescent="0.25">
      <c r="B14" s="46" t="s">
        <v>112</v>
      </c>
      <c r="C14" s="223">
        <v>613759403</v>
      </c>
      <c r="D14" s="223"/>
      <c r="E14" s="223">
        <v>21086094.170000002</v>
      </c>
      <c r="F14" s="223">
        <v>20997493.399999999</v>
      </c>
      <c r="G14" s="223">
        <v>21048190.439999998</v>
      </c>
      <c r="H14" s="223">
        <v>20998026.339999996</v>
      </c>
      <c r="I14" s="223"/>
      <c r="J14" s="223"/>
      <c r="K14" s="223"/>
      <c r="L14" s="223"/>
      <c r="M14" s="223"/>
      <c r="N14" s="223"/>
      <c r="O14" s="223"/>
      <c r="P14" s="223"/>
      <c r="Q14" s="223">
        <f t="shared" si="0"/>
        <v>84129804.349999994</v>
      </c>
      <c r="S14" s="256"/>
    </row>
    <row r="15" spans="1:32" x14ac:dyDescent="0.25">
      <c r="B15" s="22" t="s">
        <v>26</v>
      </c>
      <c r="C15" s="223">
        <v>70671918820</v>
      </c>
      <c r="D15" s="223"/>
      <c r="E15" s="223">
        <v>40667955.279999994</v>
      </c>
      <c r="F15" s="223">
        <v>77844381.399999991</v>
      </c>
      <c r="G15" s="223">
        <v>119417429.32999995</v>
      </c>
      <c r="H15" s="223">
        <v>115468323.09999999</v>
      </c>
      <c r="I15" s="223"/>
      <c r="J15" s="223"/>
      <c r="K15" s="223"/>
      <c r="L15" s="223"/>
      <c r="M15" s="223"/>
      <c r="N15" s="223"/>
      <c r="O15" s="223"/>
      <c r="P15" s="223"/>
      <c r="Q15" s="223">
        <f t="shared" si="0"/>
        <v>353398089.1099999</v>
      </c>
      <c r="S15" s="256"/>
    </row>
    <row r="16" spans="1:32" x14ac:dyDescent="0.25">
      <c r="B16" s="46" t="s">
        <v>113</v>
      </c>
      <c r="C16" s="223">
        <v>70671918820</v>
      </c>
      <c r="D16" s="223"/>
      <c r="E16" s="223">
        <v>40667955.279999994</v>
      </c>
      <c r="F16" s="223">
        <v>77844381.399999991</v>
      </c>
      <c r="G16" s="223">
        <v>119417429.32999995</v>
      </c>
      <c r="H16" s="223">
        <v>115468323.09999999</v>
      </c>
      <c r="I16" s="223"/>
      <c r="J16" s="223"/>
      <c r="K16" s="223"/>
      <c r="L16" s="223"/>
      <c r="M16" s="223"/>
      <c r="N16" s="223"/>
      <c r="O16" s="223"/>
      <c r="P16" s="223"/>
      <c r="Q16" s="223">
        <f t="shared" si="0"/>
        <v>353398089.1099999</v>
      </c>
      <c r="S16" s="256"/>
    </row>
    <row r="17" spans="2:32" x14ac:dyDescent="0.25">
      <c r="B17" s="22" t="s">
        <v>27</v>
      </c>
      <c r="C17" s="223">
        <v>106023800</v>
      </c>
      <c r="D17" s="223"/>
      <c r="E17" s="223">
        <v>0</v>
      </c>
      <c r="F17" s="223"/>
      <c r="G17" s="223">
        <v>1152</v>
      </c>
      <c r="H17" s="223">
        <v>6000</v>
      </c>
      <c r="I17" s="223"/>
      <c r="J17" s="223"/>
      <c r="K17" s="223"/>
      <c r="L17" s="223"/>
      <c r="M17" s="223"/>
      <c r="N17" s="223"/>
      <c r="O17" s="223"/>
      <c r="P17" s="223"/>
      <c r="Q17" s="223">
        <f t="shared" si="0"/>
        <v>7152</v>
      </c>
      <c r="S17" s="256"/>
    </row>
    <row r="18" spans="2:32" x14ac:dyDescent="0.25">
      <c r="B18" s="23" t="s">
        <v>142</v>
      </c>
      <c r="C18" s="223">
        <v>36000000</v>
      </c>
      <c r="D18" s="223"/>
      <c r="E18" s="223">
        <v>0</v>
      </c>
      <c r="F18" s="223"/>
      <c r="G18" s="223"/>
      <c r="H18" s="223"/>
      <c r="I18" s="223"/>
      <c r="J18" s="223"/>
      <c r="K18" s="223"/>
      <c r="L18" s="223"/>
      <c r="M18" s="223"/>
      <c r="N18" s="223"/>
      <c r="O18" s="223"/>
      <c r="P18" s="223"/>
      <c r="Q18" s="223">
        <f t="shared" si="0"/>
        <v>0</v>
      </c>
      <c r="S18" s="256"/>
    </row>
    <row r="19" spans="2:32" x14ac:dyDescent="0.25">
      <c r="B19" s="22" t="s">
        <v>143</v>
      </c>
      <c r="C19" s="223">
        <v>36000000</v>
      </c>
      <c r="D19" s="223"/>
      <c r="E19" s="223">
        <v>0</v>
      </c>
      <c r="F19" s="223"/>
      <c r="G19" s="223"/>
      <c r="H19" s="223"/>
      <c r="I19" s="223"/>
      <c r="J19" s="223"/>
      <c r="K19" s="223"/>
      <c r="L19" s="223"/>
      <c r="M19" s="223"/>
      <c r="N19" s="223"/>
      <c r="O19" s="223"/>
      <c r="P19" s="223"/>
      <c r="Q19" s="223">
        <f t="shared" si="0"/>
        <v>0</v>
      </c>
      <c r="S19" s="256"/>
    </row>
    <row r="20" spans="2:32" x14ac:dyDescent="0.25">
      <c r="B20" s="46" t="s">
        <v>163</v>
      </c>
      <c r="C20" s="223">
        <v>36000000</v>
      </c>
      <c r="D20" s="223"/>
      <c r="E20" s="223">
        <v>0</v>
      </c>
      <c r="F20" s="223"/>
      <c r="G20" s="223"/>
      <c r="H20" s="223"/>
      <c r="I20" s="223"/>
      <c r="J20" s="223"/>
      <c r="K20" s="223"/>
      <c r="L20" s="223"/>
      <c r="M20" s="223"/>
      <c r="N20" s="223"/>
      <c r="O20" s="223"/>
      <c r="P20" s="223"/>
      <c r="Q20" s="223">
        <f t="shared" si="0"/>
        <v>0</v>
      </c>
      <c r="S20" s="256"/>
    </row>
    <row r="21" spans="2:32" x14ac:dyDescent="0.25">
      <c r="B21" s="23" t="s">
        <v>29</v>
      </c>
      <c r="C21" s="222">
        <v>26259115059</v>
      </c>
      <c r="D21" s="222"/>
      <c r="E21" s="222">
        <v>1953794762.3299999</v>
      </c>
      <c r="F21" s="222">
        <v>2003933287.6499999</v>
      </c>
      <c r="G21" s="222">
        <v>2000180823.03</v>
      </c>
      <c r="H21" s="222">
        <v>1988097802.49</v>
      </c>
      <c r="I21" s="222"/>
      <c r="J21" s="222"/>
      <c r="K21" s="222"/>
      <c r="L21" s="222"/>
      <c r="M21" s="222"/>
      <c r="N21" s="222"/>
      <c r="O21" s="222"/>
      <c r="P21" s="222"/>
      <c r="Q21" s="222">
        <f t="shared" si="0"/>
        <v>7946006675.499999</v>
      </c>
      <c r="S21" s="256"/>
    </row>
    <row r="22" spans="2:32" x14ac:dyDescent="0.25">
      <c r="B22" s="22" t="s">
        <v>30</v>
      </c>
      <c r="C22" s="223">
        <v>11484500</v>
      </c>
      <c r="D22" s="223"/>
      <c r="E22" s="223">
        <v>0</v>
      </c>
      <c r="F22" s="223">
        <v>0</v>
      </c>
      <c r="G22" s="223">
        <v>0</v>
      </c>
      <c r="H22" s="223">
        <v>0</v>
      </c>
      <c r="I22" s="223"/>
      <c r="J22" s="223"/>
      <c r="K22" s="223"/>
      <c r="L22" s="223"/>
      <c r="M22" s="223"/>
      <c r="N22" s="223"/>
      <c r="O22" s="223"/>
      <c r="P22" s="223"/>
      <c r="Q22" s="223">
        <f t="shared" si="0"/>
        <v>0</v>
      </c>
      <c r="S22" s="256"/>
    </row>
    <row r="23" spans="2:32" x14ac:dyDescent="0.25">
      <c r="B23" s="46" t="s">
        <v>115</v>
      </c>
      <c r="C23" s="223">
        <v>6150000</v>
      </c>
      <c r="D23" s="223"/>
      <c r="E23" s="223">
        <v>0</v>
      </c>
      <c r="F23" s="223">
        <v>0</v>
      </c>
      <c r="G23" s="223">
        <v>0</v>
      </c>
      <c r="H23" s="223"/>
      <c r="I23" s="223"/>
      <c r="J23" s="223"/>
      <c r="K23" s="223"/>
      <c r="L23" s="223"/>
      <c r="M23" s="223"/>
      <c r="N23" s="223"/>
      <c r="O23" s="223"/>
      <c r="P23" s="223"/>
      <c r="Q23" s="223">
        <f t="shared" si="0"/>
        <v>0</v>
      </c>
      <c r="S23" s="256"/>
    </row>
    <row r="24" spans="2:32" x14ac:dyDescent="0.25">
      <c r="B24" s="46" t="s">
        <v>116</v>
      </c>
      <c r="C24" s="223">
        <v>1300000</v>
      </c>
      <c r="D24" s="223"/>
      <c r="E24" s="223">
        <v>0</v>
      </c>
      <c r="F24" s="223"/>
      <c r="G24" s="223">
        <v>0</v>
      </c>
      <c r="H24" s="223">
        <v>0</v>
      </c>
      <c r="I24" s="223"/>
      <c r="J24" s="223"/>
      <c r="K24" s="223"/>
      <c r="L24" s="223"/>
      <c r="M24" s="223"/>
      <c r="N24" s="223"/>
      <c r="O24" s="223"/>
      <c r="P24" s="223"/>
      <c r="Q24" s="223">
        <f t="shared" si="0"/>
        <v>0</v>
      </c>
      <c r="S24" s="256"/>
    </row>
    <row r="25" spans="2:32" x14ac:dyDescent="0.25">
      <c r="B25" s="46" t="s">
        <v>118</v>
      </c>
      <c r="C25" s="223">
        <v>4034500</v>
      </c>
      <c r="D25" s="223"/>
      <c r="E25" s="223">
        <v>0</v>
      </c>
      <c r="F25" s="223"/>
      <c r="G25" s="223"/>
      <c r="H25" s="223"/>
      <c r="I25" s="223"/>
      <c r="J25" s="223"/>
      <c r="K25" s="223"/>
      <c r="L25" s="223"/>
      <c r="M25" s="223"/>
      <c r="N25" s="223"/>
      <c r="O25" s="223"/>
      <c r="P25" s="223"/>
      <c r="Q25" s="223">
        <f t="shared" si="0"/>
        <v>0</v>
      </c>
      <c r="S25" s="256"/>
    </row>
    <row r="26" spans="2:32" x14ac:dyDescent="0.25">
      <c r="B26" s="22" t="s">
        <v>31</v>
      </c>
      <c r="C26" s="223">
        <v>26238520559</v>
      </c>
      <c r="D26" s="223"/>
      <c r="E26" s="223">
        <v>1953794762.3299999</v>
      </c>
      <c r="F26" s="223">
        <v>2003933287.6499999</v>
      </c>
      <c r="G26" s="223">
        <v>1996253198.78</v>
      </c>
      <c r="H26" s="223">
        <v>1987629616.3099999</v>
      </c>
      <c r="I26" s="223"/>
      <c r="J26" s="223"/>
      <c r="K26" s="223"/>
      <c r="L26" s="223"/>
      <c r="M26" s="223"/>
      <c r="N26" s="223"/>
      <c r="O26" s="223"/>
      <c r="P26" s="223"/>
      <c r="Q26" s="223">
        <f t="shared" si="0"/>
        <v>7941610865.0699997</v>
      </c>
      <c r="S26" s="256"/>
    </row>
    <row r="27" spans="2:32" ht="15" customHeight="1" x14ac:dyDescent="0.25">
      <c r="B27" s="46" t="s">
        <v>119</v>
      </c>
      <c r="C27" s="223">
        <v>26238520559</v>
      </c>
      <c r="D27" s="223"/>
      <c r="E27" s="223">
        <v>1953794762.3299999</v>
      </c>
      <c r="F27" s="223">
        <v>2003933287.6499999</v>
      </c>
      <c r="G27" s="223">
        <v>1996253198.78</v>
      </c>
      <c r="H27" s="223">
        <v>1987629616.3099999</v>
      </c>
      <c r="I27" s="223"/>
      <c r="J27" s="223"/>
      <c r="K27" s="223"/>
      <c r="L27" s="223"/>
      <c r="M27" s="223"/>
      <c r="N27" s="223"/>
      <c r="O27" s="223"/>
      <c r="P27" s="223"/>
      <c r="Q27" s="223">
        <f t="shared" si="0"/>
        <v>7941610865.0699997</v>
      </c>
      <c r="S27" s="256"/>
    </row>
    <row r="28" spans="2:32" x14ac:dyDescent="0.25">
      <c r="B28" s="22" t="s">
        <v>32</v>
      </c>
      <c r="C28" s="223">
        <v>9110000</v>
      </c>
      <c r="D28" s="223"/>
      <c r="E28" s="223">
        <v>0</v>
      </c>
      <c r="F28" s="223">
        <v>0</v>
      </c>
      <c r="G28" s="223">
        <v>3927624.25</v>
      </c>
      <c r="H28" s="223">
        <v>468186.18</v>
      </c>
      <c r="I28" s="223"/>
      <c r="J28" s="223"/>
      <c r="K28" s="223"/>
      <c r="L28" s="223"/>
      <c r="M28" s="223"/>
      <c r="N28" s="223"/>
      <c r="O28" s="223"/>
      <c r="P28" s="223"/>
      <c r="Q28" s="223">
        <f t="shared" si="0"/>
        <v>4395810.43</v>
      </c>
      <c r="S28" s="256"/>
    </row>
    <row r="29" spans="2:32" s="9" customFormat="1" x14ac:dyDescent="0.25">
      <c r="B29" s="46" t="s">
        <v>122</v>
      </c>
      <c r="C29" s="223">
        <v>9110000</v>
      </c>
      <c r="D29" s="223"/>
      <c r="E29" s="223">
        <v>0</v>
      </c>
      <c r="F29" s="223">
        <v>0</v>
      </c>
      <c r="G29" s="223">
        <v>3927624.25</v>
      </c>
      <c r="H29" s="223">
        <v>468186.18</v>
      </c>
      <c r="I29" s="223"/>
      <c r="J29" s="223"/>
      <c r="K29" s="223"/>
      <c r="L29" s="223"/>
      <c r="M29" s="223"/>
      <c r="N29" s="223"/>
      <c r="O29" s="223"/>
      <c r="P29" s="223"/>
      <c r="Q29" s="223">
        <f t="shared" si="0"/>
        <v>4395810.43</v>
      </c>
      <c r="R29"/>
      <c r="S29" s="256"/>
      <c r="T29"/>
      <c r="U29"/>
      <c r="V29"/>
      <c r="X29"/>
      <c r="Y29"/>
      <c r="Z29"/>
      <c r="AA29"/>
      <c r="AB29"/>
      <c r="AC29"/>
      <c r="AD29"/>
      <c r="AE29"/>
      <c r="AF29"/>
    </row>
    <row r="30" spans="2:32" s="9" customFormat="1" x14ac:dyDescent="0.25">
      <c r="B30" s="23" t="s">
        <v>34</v>
      </c>
      <c r="C30" s="222">
        <v>50000</v>
      </c>
      <c r="D30" s="222"/>
      <c r="E30" s="222">
        <v>0</v>
      </c>
      <c r="F30" s="222"/>
      <c r="G30" s="222">
        <v>0</v>
      </c>
      <c r="H30" s="222"/>
      <c r="I30" s="222"/>
      <c r="J30" s="222"/>
      <c r="K30" s="222"/>
      <c r="L30" s="222"/>
      <c r="M30" s="222"/>
      <c r="N30" s="222"/>
      <c r="O30" s="222"/>
      <c r="P30" s="222"/>
      <c r="Q30" s="222">
        <f t="shared" si="0"/>
        <v>0</v>
      </c>
      <c r="R30"/>
      <c r="S30" s="256"/>
      <c r="X30"/>
      <c r="Y30"/>
      <c r="Z30"/>
      <c r="AA30"/>
      <c r="AB30"/>
      <c r="AC30"/>
      <c r="AD30"/>
      <c r="AE30"/>
      <c r="AF30"/>
    </row>
    <row r="31" spans="2:32" x14ac:dyDescent="0.25">
      <c r="B31" s="22" t="s">
        <v>167</v>
      </c>
      <c r="C31" s="223">
        <v>50000</v>
      </c>
      <c r="D31" s="223"/>
      <c r="E31" s="223">
        <v>0</v>
      </c>
      <c r="F31" s="223"/>
      <c r="G31" s="223">
        <v>0</v>
      </c>
      <c r="H31" s="223"/>
      <c r="I31" s="223"/>
      <c r="J31" s="223"/>
      <c r="K31" s="223"/>
      <c r="L31" s="223"/>
      <c r="M31" s="223"/>
      <c r="N31" s="223"/>
      <c r="O31" s="223"/>
      <c r="P31" s="223"/>
      <c r="Q31" s="223">
        <f t="shared" si="0"/>
        <v>0</v>
      </c>
      <c r="S31" s="256"/>
      <c r="T31" s="178"/>
      <c r="U31" s="178"/>
      <c r="V31" s="178"/>
      <c r="W31" s="178"/>
    </row>
    <row r="32" spans="2:32" x14ac:dyDescent="0.25">
      <c r="B32" s="20" t="s">
        <v>35</v>
      </c>
      <c r="C32" s="221">
        <v>1030233838</v>
      </c>
      <c r="D32" s="221"/>
      <c r="E32" s="221">
        <v>4388475.3000000007</v>
      </c>
      <c r="F32" s="221">
        <v>2163544.13</v>
      </c>
      <c r="G32" s="221">
        <v>11815685.629999999</v>
      </c>
      <c r="H32" s="221">
        <v>3137672.41</v>
      </c>
      <c r="I32" s="221"/>
      <c r="J32" s="221"/>
      <c r="K32" s="221"/>
      <c r="L32" s="221"/>
      <c r="M32" s="221"/>
      <c r="N32" s="221"/>
      <c r="O32" s="221"/>
      <c r="P32" s="221"/>
      <c r="Q32" s="221">
        <f t="shared" si="0"/>
        <v>21505377.469999999</v>
      </c>
      <c r="S32" s="256"/>
    </row>
    <row r="33" spans="2:32" x14ac:dyDescent="0.25">
      <c r="B33" s="23" t="s">
        <v>36</v>
      </c>
      <c r="C33" s="222">
        <v>1027183838</v>
      </c>
      <c r="D33" s="222"/>
      <c r="E33" s="222">
        <v>4388475.3000000007</v>
      </c>
      <c r="F33" s="222">
        <v>2163544.13</v>
      </c>
      <c r="G33" s="222">
        <v>11815685.629999999</v>
      </c>
      <c r="H33" s="222">
        <v>3137672.41</v>
      </c>
      <c r="I33" s="222"/>
      <c r="J33" s="222"/>
      <c r="K33" s="222"/>
      <c r="L33" s="222"/>
      <c r="M33" s="222"/>
      <c r="N33" s="222"/>
      <c r="O33" s="222"/>
      <c r="P33" s="222"/>
      <c r="Q33" s="222">
        <f t="shared" si="0"/>
        <v>21505377.469999999</v>
      </c>
      <c r="S33" s="256"/>
    </row>
    <row r="34" spans="2:32" s="9" customFormat="1" x14ac:dyDescent="0.25">
      <c r="B34" s="22" t="s">
        <v>37</v>
      </c>
      <c r="C34" s="223">
        <v>265220000</v>
      </c>
      <c r="D34" s="223"/>
      <c r="E34" s="223">
        <v>0</v>
      </c>
      <c r="F34" s="223">
        <v>0</v>
      </c>
      <c r="G34" s="223">
        <v>0</v>
      </c>
      <c r="H34" s="223">
        <v>0</v>
      </c>
      <c r="I34" s="223"/>
      <c r="J34" s="223"/>
      <c r="K34" s="223"/>
      <c r="L34" s="223"/>
      <c r="M34" s="223"/>
      <c r="N34" s="223"/>
      <c r="O34" s="223"/>
      <c r="P34" s="223"/>
      <c r="Q34" s="223">
        <f t="shared" si="0"/>
        <v>0</v>
      </c>
      <c r="R34"/>
      <c r="S34" s="256"/>
      <c r="T34"/>
      <c r="U34"/>
      <c r="V34"/>
      <c r="X34"/>
      <c r="Y34"/>
      <c r="Z34"/>
      <c r="AA34"/>
      <c r="AB34"/>
      <c r="AC34"/>
      <c r="AD34"/>
      <c r="AE34"/>
      <c r="AF34"/>
    </row>
    <row r="35" spans="2:32" x14ac:dyDescent="0.25">
      <c r="B35" s="46" t="s">
        <v>125</v>
      </c>
      <c r="C35" s="223">
        <v>237220000</v>
      </c>
      <c r="D35" s="223"/>
      <c r="E35" s="223">
        <v>0</v>
      </c>
      <c r="F35" s="223">
        <v>0</v>
      </c>
      <c r="G35" s="223">
        <v>0</v>
      </c>
      <c r="H35" s="223">
        <v>0</v>
      </c>
      <c r="I35" s="223"/>
      <c r="J35" s="223"/>
      <c r="K35" s="223"/>
      <c r="L35" s="223"/>
      <c r="M35" s="223"/>
      <c r="N35" s="223"/>
      <c r="O35" s="223"/>
      <c r="P35" s="223"/>
      <c r="Q35" s="223">
        <f t="shared" si="0"/>
        <v>0</v>
      </c>
      <c r="S35" s="256"/>
    </row>
    <row r="36" spans="2:32" x14ac:dyDescent="0.25">
      <c r="B36" s="46" t="s">
        <v>126</v>
      </c>
      <c r="C36" s="223">
        <v>28000000</v>
      </c>
      <c r="D36" s="223"/>
      <c r="E36" s="223">
        <v>0</v>
      </c>
      <c r="F36" s="223"/>
      <c r="G36" s="223"/>
      <c r="H36" s="223"/>
      <c r="I36" s="223"/>
      <c r="J36" s="223"/>
      <c r="K36" s="223"/>
      <c r="L36" s="223"/>
      <c r="M36" s="223"/>
      <c r="N36" s="223"/>
      <c r="O36" s="223"/>
      <c r="P36" s="223"/>
      <c r="Q36" s="223">
        <f t="shared" si="0"/>
        <v>0</v>
      </c>
      <c r="S36" s="256"/>
    </row>
    <row r="37" spans="2:32" x14ac:dyDescent="0.25">
      <c r="B37" s="22" t="s">
        <v>38</v>
      </c>
      <c r="C37" s="223">
        <v>363092833</v>
      </c>
      <c r="D37" s="223"/>
      <c r="E37" s="223">
        <v>3243349.22</v>
      </c>
      <c r="F37" s="223">
        <v>1769030.31</v>
      </c>
      <c r="G37" s="223">
        <v>9644655.5899999999</v>
      </c>
      <c r="H37" s="223">
        <v>2580712.41</v>
      </c>
      <c r="I37" s="223"/>
      <c r="J37" s="223"/>
      <c r="K37" s="223"/>
      <c r="L37" s="223"/>
      <c r="M37" s="223"/>
      <c r="N37" s="223"/>
      <c r="O37" s="223"/>
      <c r="P37" s="223"/>
      <c r="Q37" s="223">
        <f t="shared" si="0"/>
        <v>17237747.530000001</v>
      </c>
      <c r="S37" s="256"/>
    </row>
    <row r="38" spans="2:32" x14ac:dyDescent="0.25">
      <c r="B38" s="46" t="s">
        <v>127</v>
      </c>
      <c r="C38" s="223">
        <v>68061848</v>
      </c>
      <c r="D38" s="223"/>
      <c r="E38" s="223">
        <v>0</v>
      </c>
      <c r="F38" s="223">
        <v>0</v>
      </c>
      <c r="G38" s="223">
        <v>0</v>
      </c>
      <c r="H38" s="223">
        <v>0</v>
      </c>
      <c r="I38" s="223"/>
      <c r="J38" s="223"/>
      <c r="K38" s="223"/>
      <c r="L38" s="223"/>
      <c r="M38" s="223"/>
      <c r="N38" s="223"/>
      <c r="O38" s="223"/>
      <c r="P38" s="223"/>
      <c r="Q38" s="223">
        <f t="shared" si="0"/>
        <v>0</v>
      </c>
      <c r="S38" s="256"/>
    </row>
    <row r="39" spans="2:32" x14ac:dyDescent="0.25">
      <c r="B39" s="46" t="s">
        <v>128</v>
      </c>
      <c r="C39" s="223">
        <v>86784698</v>
      </c>
      <c r="D39" s="223"/>
      <c r="E39" s="223">
        <v>112690</v>
      </c>
      <c r="F39" s="223">
        <v>166639.59</v>
      </c>
      <c r="G39" s="223">
        <v>2245992</v>
      </c>
      <c r="H39" s="223">
        <v>592485.85000000009</v>
      </c>
      <c r="I39" s="223"/>
      <c r="J39" s="223"/>
      <c r="K39" s="223"/>
      <c r="L39" s="223"/>
      <c r="M39" s="223"/>
      <c r="N39" s="223"/>
      <c r="O39" s="223"/>
      <c r="P39" s="223"/>
      <c r="Q39" s="223">
        <f t="shared" si="0"/>
        <v>3117807.44</v>
      </c>
      <c r="S39" s="256"/>
    </row>
    <row r="40" spans="2:32" x14ac:dyDescent="0.25">
      <c r="B40" s="46" t="s">
        <v>129</v>
      </c>
      <c r="C40" s="223">
        <v>208246287</v>
      </c>
      <c r="D40" s="223"/>
      <c r="E40" s="223">
        <v>3130659.22</v>
      </c>
      <c r="F40" s="223">
        <v>1602390.72</v>
      </c>
      <c r="G40" s="223">
        <v>7398663.5899999999</v>
      </c>
      <c r="H40" s="223">
        <v>1988226.56</v>
      </c>
      <c r="I40" s="223"/>
      <c r="J40" s="223"/>
      <c r="K40" s="223"/>
      <c r="L40" s="223"/>
      <c r="M40" s="223"/>
      <c r="N40" s="223"/>
      <c r="O40" s="223"/>
      <c r="P40" s="223"/>
      <c r="Q40" s="223">
        <f t="shared" si="0"/>
        <v>14119940.090000002</v>
      </c>
      <c r="S40" s="256"/>
    </row>
    <row r="41" spans="2:32" x14ac:dyDescent="0.25">
      <c r="B41" s="22" t="s">
        <v>39</v>
      </c>
      <c r="C41" s="223">
        <v>6755220</v>
      </c>
      <c r="D41" s="223"/>
      <c r="E41" s="223">
        <v>1145126.08</v>
      </c>
      <c r="F41" s="223">
        <v>394513.82</v>
      </c>
      <c r="G41" s="223">
        <v>489936</v>
      </c>
      <c r="H41" s="223">
        <v>556960</v>
      </c>
      <c r="I41" s="223"/>
      <c r="J41" s="223"/>
      <c r="K41" s="223"/>
      <c r="L41" s="223"/>
      <c r="M41" s="223"/>
      <c r="N41" s="223"/>
      <c r="O41" s="223"/>
      <c r="P41" s="223"/>
      <c r="Q41" s="223">
        <f t="shared" si="0"/>
        <v>2586535.9000000004</v>
      </c>
      <c r="S41" s="256"/>
    </row>
    <row r="42" spans="2:32" x14ac:dyDescent="0.25">
      <c r="B42" s="22" t="s">
        <v>40</v>
      </c>
      <c r="C42" s="223">
        <v>392115785</v>
      </c>
      <c r="D42" s="223"/>
      <c r="E42" s="223">
        <v>0</v>
      </c>
      <c r="F42" s="223">
        <v>0</v>
      </c>
      <c r="G42" s="223">
        <v>1681094.04</v>
      </c>
      <c r="H42" s="223">
        <v>0</v>
      </c>
      <c r="I42" s="223"/>
      <c r="J42" s="223"/>
      <c r="K42" s="223"/>
      <c r="L42" s="223"/>
      <c r="M42" s="223"/>
      <c r="N42" s="223"/>
      <c r="O42" s="223"/>
      <c r="P42" s="223"/>
      <c r="Q42" s="223">
        <f t="shared" si="0"/>
        <v>1681094.04</v>
      </c>
      <c r="S42" s="256"/>
    </row>
    <row r="43" spans="2:32" s="9" customFormat="1" x14ac:dyDescent="0.25">
      <c r="B43" s="46" t="s">
        <v>130</v>
      </c>
      <c r="C43" s="223">
        <v>392115785</v>
      </c>
      <c r="D43" s="223"/>
      <c r="E43" s="223">
        <v>0</v>
      </c>
      <c r="F43" s="223">
        <v>0</v>
      </c>
      <c r="G43" s="223">
        <v>1681094.04</v>
      </c>
      <c r="H43" s="223">
        <v>0</v>
      </c>
      <c r="I43" s="223"/>
      <c r="J43" s="223"/>
      <c r="K43" s="223"/>
      <c r="L43" s="223"/>
      <c r="M43" s="223"/>
      <c r="N43" s="223"/>
      <c r="O43" s="223"/>
      <c r="P43" s="223"/>
      <c r="Q43" s="223">
        <f t="shared" si="0"/>
        <v>1681094.04</v>
      </c>
      <c r="R43"/>
      <c r="S43" s="256"/>
      <c r="T43"/>
      <c r="U43"/>
      <c r="V43"/>
      <c r="X43"/>
      <c r="Y43"/>
      <c r="Z43"/>
      <c r="AA43"/>
      <c r="AB43"/>
      <c r="AC43"/>
      <c r="AD43"/>
      <c r="AE43"/>
      <c r="AF43"/>
    </row>
    <row r="44" spans="2:32" s="9" customFormat="1" x14ac:dyDescent="0.25">
      <c r="B44" s="23" t="s">
        <v>41</v>
      </c>
      <c r="C44" s="223">
        <v>50000</v>
      </c>
      <c r="D44" s="223"/>
      <c r="E44" s="223">
        <v>0</v>
      </c>
      <c r="F44" s="223"/>
      <c r="G44" s="223"/>
      <c r="H44" s="223"/>
      <c r="I44" s="223"/>
      <c r="J44" s="223"/>
      <c r="K44" s="223"/>
      <c r="L44" s="223"/>
      <c r="M44" s="223"/>
      <c r="N44" s="223"/>
      <c r="O44" s="223"/>
      <c r="P44" s="223"/>
      <c r="Q44" s="223">
        <f t="shared" si="0"/>
        <v>0</v>
      </c>
      <c r="R44"/>
      <c r="S44" s="256"/>
      <c r="T44"/>
      <c r="U44"/>
      <c r="V44"/>
      <c r="X44"/>
      <c r="Y44"/>
      <c r="Z44"/>
      <c r="AA44"/>
      <c r="AB44"/>
      <c r="AC44"/>
      <c r="AD44"/>
      <c r="AE44"/>
      <c r="AF44"/>
    </row>
    <row r="45" spans="2:32" s="9" customFormat="1" x14ac:dyDescent="0.25">
      <c r="B45" s="22" t="s">
        <v>43</v>
      </c>
      <c r="C45" s="223">
        <v>50000</v>
      </c>
      <c r="D45" s="223"/>
      <c r="E45" s="223">
        <v>0</v>
      </c>
      <c r="F45" s="223"/>
      <c r="G45" s="223"/>
      <c r="H45" s="223"/>
      <c r="I45" s="223"/>
      <c r="J45" s="223"/>
      <c r="K45" s="223"/>
      <c r="L45" s="223"/>
      <c r="M45" s="223"/>
      <c r="N45" s="223"/>
      <c r="O45" s="223"/>
      <c r="P45" s="223"/>
      <c r="Q45" s="223">
        <f t="shared" si="0"/>
        <v>0</v>
      </c>
      <c r="R45"/>
      <c r="S45" s="256"/>
      <c r="T45"/>
      <c r="U45"/>
      <c r="V45"/>
      <c r="X45"/>
      <c r="Y45"/>
      <c r="Z45"/>
      <c r="AA45"/>
      <c r="AB45"/>
      <c r="AC45"/>
      <c r="AD45"/>
      <c r="AE45"/>
      <c r="AF45"/>
    </row>
    <row r="46" spans="2:32" s="9" customFormat="1" x14ac:dyDescent="0.25">
      <c r="B46" s="23" t="s">
        <v>46</v>
      </c>
      <c r="C46" s="222">
        <v>3000000</v>
      </c>
      <c r="D46" s="222"/>
      <c r="E46" s="222">
        <v>0</v>
      </c>
      <c r="F46" s="222"/>
      <c r="G46" s="222"/>
      <c r="H46" s="222"/>
      <c r="I46" s="222"/>
      <c r="J46" s="222"/>
      <c r="K46" s="222"/>
      <c r="L46" s="222"/>
      <c r="M46" s="222"/>
      <c r="N46" s="222"/>
      <c r="O46" s="222"/>
      <c r="P46" s="222"/>
      <c r="Q46" s="222">
        <f t="shared" si="0"/>
        <v>0</v>
      </c>
      <c r="R46"/>
      <c r="S46" s="256"/>
      <c r="T46"/>
      <c r="U46"/>
      <c r="V46"/>
      <c r="X46"/>
      <c r="Y46"/>
      <c r="Z46"/>
      <c r="AA46"/>
      <c r="AB46"/>
      <c r="AC46"/>
      <c r="AD46"/>
      <c r="AE46"/>
      <c r="AF46"/>
    </row>
    <row r="47" spans="2:32" s="9" customFormat="1" x14ac:dyDescent="0.25">
      <c r="B47" s="22" t="s">
        <v>81</v>
      </c>
      <c r="C47" s="223">
        <v>3000000</v>
      </c>
      <c r="D47" s="223"/>
      <c r="E47" s="223">
        <v>0</v>
      </c>
      <c r="F47" s="223"/>
      <c r="G47" s="223"/>
      <c r="H47" s="223"/>
      <c r="I47" s="223"/>
      <c r="J47" s="223"/>
      <c r="K47" s="223"/>
      <c r="L47" s="223"/>
      <c r="M47" s="223"/>
      <c r="N47" s="223"/>
      <c r="O47" s="223"/>
      <c r="P47" s="223"/>
      <c r="Q47" s="223">
        <f t="shared" si="0"/>
        <v>0</v>
      </c>
      <c r="R47"/>
      <c r="S47"/>
      <c r="X47"/>
      <c r="Y47"/>
      <c r="Z47"/>
      <c r="AA47"/>
      <c r="AB47"/>
      <c r="AC47"/>
      <c r="AD47"/>
      <c r="AE47"/>
      <c r="AF47"/>
    </row>
    <row r="48" spans="2:32" x14ac:dyDescent="0.25">
      <c r="B48" s="46" t="s">
        <v>135</v>
      </c>
      <c r="C48" s="223">
        <v>3000000</v>
      </c>
      <c r="D48" s="223"/>
      <c r="E48" s="223">
        <v>0</v>
      </c>
      <c r="F48" s="223"/>
      <c r="G48" s="223"/>
      <c r="H48" s="223"/>
      <c r="I48" s="223"/>
      <c r="J48" s="223"/>
      <c r="K48" s="223"/>
      <c r="L48" s="223"/>
      <c r="M48" s="223"/>
      <c r="N48" s="223"/>
      <c r="O48" s="223"/>
      <c r="P48" s="223"/>
      <c r="Q48" s="223">
        <f t="shared" si="0"/>
        <v>0</v>
      </c>
    </row>
    <row r="49" spans="1:32" x14ac:dyDescent="0.25">
      <c r="B49" s="154" t="s">
        <v>87</v>
      </c>
      <c r="C49" s="129">
        <f>C32+C10</f>
        <v>104699580631</v>
      </c>
      <c r="D49" s="129">
        <f>D32+D10</f>
        <v>0</v>
      </c>
      <c r="E49" s="116">
        <f t="shared" ref="E49:P49" si="1">E10+E32</f>
        <v>2173422178.46</v>
      </c>
      <c r="F49" s="116">
        <f t="shared" si="1"/>
        <v>2262557130.5599999</v>
      </c>
      <c r="G49" s="116">
        <f t="shared" si="1"/>
        <v>2301840551.21</v>
      </c>
      <c r="H49" s="116">
        <f t="shared" si="1"/>
        <v>2275863631.9399996</v>
      </c>
      <c r="I49" s="116">
        <f t="shared" si="1"/>
        <v>0</v>
      </c>
      <c r="J49" s="116">
        <f t="shared" si="1"/>
        <v>0</v>
      </c>
      <c r="K49" s="116">
        <f t="shared" si="1"/>
        <v>0</v>
      </c>
      <c r="L49" s="116">
        <f t="shared" si="1"/>
        <v>0</v>
      </c>
      <c r="M49" s="116">
        <f t="shared" si="1"/>
        <v>0</v>
      </c>
      <c r="N49" s="116">
        <f t="shared" si="1"/>
        <v>0</v>
      </c>
      <c r="O49" s="116">
        <f t="shared" si="1"/>
        <v>0</v>
      </c>
      <c r="P49" s="116">
        <f t="shared" si="1"/>
        <v>0</v>
      </c>
      <c r="Q49" s="117">
        <f>SUM(E49:O49)</f>
        <v>9013683492.1700001</v>
      </c>
    </row>
    <row r="50" spans="1:32" x14ac:dyDescent="0.25">
      <c r="C50"/>
      <c r="D50"/>
      <c r="E50"/>
      <c r="F50"/>
      <c r="G50"/>
      <c r="H50"/>
      <c r="I50"/>
      <c r="J50"/>
      <c r="K50"/>
      <c r="L50"/>
      <c r="M50"/>
      <c r="N50"/>
      <c r="O50"/>
      <c r="P50"/>
      <c r="Q50"/>
    </row>
    <row r="51" spans="1:32" x14ac:dyDescent="0.25">
      <c r="B51" s="46"/>
      <c r="C51" s="136"/>
      <c r="D51" s="136"/>
      <c r="E51" s="136"/>
      <c r="F51" s="143"/>
      <c r="G51" s="143"/>
      <c r="H51" s="143"/>
      <c r="I51" s="143"/>
      <c r="J51" s="143"/>
      <c r="K51" s="143"/>
      <c r="L51" s="143"/>
      <c r="M51" s="143"/>
      <c r="N51" s="143"/>
      <c r="O51" s="143"/>
      <c r="P51" s="143"/>
      <c r="Q51" s="144"/>
    </row>
    <row r="52" spans="1:32" x14ac:dyDescent="0.25">
      <c r="B52" s="154"/>
      <c r="C52" s="62"/>
      <c r="D52" s="62"/>
      <c r="E52" s="118" t="s">
        <v>11</v>
      </c>
      <c r="F52" s="118" t="s">
        <v>12</v>
      </c>
      <c r="G52" s="118" t="s">
        <v>13</v>
      </c>
      <c r="H52" s="118" t="s">
        <v>14</v>
      </c>
      <c r="I52" s="118" t="s">
        <v>15</v>
      </c>
      <c r="J52" s="118" t="s">
        <v>16</v>
      </c>
      <c r="K52" s="118" t="s">
        <v>17</v>
      </c>
      <c r="L52" s="118" t="s">
        <v>18</v>
      </c>
      <c r="M52" s="118" t="s">
        <v>19</v>
      </c>
      <c r="N52" s="118" t="s">
        <v>20</v>
      </c>
      <c r="O52" s="118" t="s">
        <v>21</v>
      </c>
      <c r="P52" s="118" t="s">
        <v>22</v>
      </c>
      <c r="Q52" s="119" t="s">
        <v>10</v>
      </c>
    </row>
    <row r="53" spans="1:32" s="9" customFormat="1" x14ac:dyDescent="0.25">
      <c r="B53" s="77" t="s">
        <v>50</v>
      </c>
      <c r="C53" s="120">
        <v>537200000</v>
      </c>
      <c r="D53" s="120"/>
      <c r="E53" s="120">
        <v>0</v>
      </c>
      <c r="F53" s="120">
        <v>0</v>
      </c>
      <c r="G53" s="120">
        <v>0</v>
      </c>
      <c r="H53" s="120">
        <v>0</v>
      </c>
      <c r="I53" s="120">
        <v>0</v>
      </c>
      <c r="J53" s="120">
        <v>0</v>
      </c>
      <c r="K53" s="120">
        <v>0</v>
      </c>
      <c r="L53" s="120">
        <v>0</v>
      </c>
      <c r="M53" s="120">
        <v>0</v>
      </c>
      <c r="N53" s="120">
        <v>0</v>
      </c>
      <c r="O53" s="120">
        <v>0</v>
      </c>
      <c r="P53" s="120">
        <v>0</v>
      </c>
      <c r="Q53" s="106">
        <f t="shared" ref="Q53:Q60" si="2">SUM(E53:P53)</f>
        <v>0</v>
      </c>
      <c r="R53"/>
      <c r="S53"/>
      <c r="T53"/>
      <c r="U53"/>
      <c r="V53"/>
      <c r="X53"/>
      <c r="Y53"/>
      <c r="Z53"/>
      <c r="AA53"/>
      <c r="AB53"/>
      <c r="AC53"/>
      <c r="AD53"/>
      <c r="AE53"/>
      <c r="AF53"/>
    </row>
    <row r="54" spans="1:32" x14ac:dyDescent="0.25">
      <c r="B54" s="151" t="s">
        <v>51</v>
      </c>
      <c r="C54" s="137">
        <v>457200000</v>
      </c>
      <c r="D54" s="137"/>
      <c r="E54" s="137">
        <v>0</v>
      </c>
      <c r="F54" s="137">
        <v>0</v>
      </c>
      <c r="G54" s="137">
        <v>0</v>
      </c>
      <c r="H54" s="137">
        <v>0</v>
      </c>
      <c r="I54" s="137">
        <v>0</v>
      </c>
      <c r="J54" s="137">
        <v>0</v>
      </c>
      <c r="K54" s="137">
        <v>0</v>
      </c>
      <c r="L54" s="137">
        <v>0</v>
      </c>
      <c r="M54" s="137">
        <v>0</v>
      </c>
      <c r="N54" s="137">
        <v>0</v>
      </c>
      <c r="O54" s="137">
        <v>0</v>
      </c>
      <c r="P54" s="137">
        <v>0</v>
      </c>
      <c r="Q54" s="156">
        <f t="shared" si="2"/>
        <v>0</v>
      </c>
    </row>
    <row r="55" spans="1:32" x14ac:dyDescent="0.25">
      <c r="B55" s="160" t="s">
        <v>52</v>
      </c>
      <c r="C55" s="138">
        <v>457200000</v>
      </c>
      <c r="D55" s="138"/>
      <c r="E55" s="138">
        <v>0</v>
      </c>
      <c r="F55" s="138">
        <v>0</v>
      </c>
      <c r="G55" s="138">
        <v>0</v>
      </c>
      <c r="H55" s="138">
        <v>0</v>
      </c>
      <c r="I55" s="138">
        <v>0</v>
      </c>
      <c r="J55" s="138">
        <v>0</v>
      </c>
      <c r="K55" s="138">
        <v>0</v>
      </c>
      <c r="L55" s="138">
        <v>0</v>
      </c>
      <c r="M55" s="138">
        <v>0</v>
      </c>
      <c r="N55" s="138">
        <v>0</v>
      </c>
      <c r="O55" s="138">
        <v>0</v>
      </c>
      <c r="P55" s="138">
        <v>0</v>
      </c>
      <c r="Q55" s="157">
        <f t="shared" si="2"/>
        <v>0</v>
      </c>
    </row>
    <row r="56" spans="1:32" x14ac:dyDescent="0.25">
      <c r="B56" s="162" t="s">
        <v>93</v>
      </c>
      <c r="C56" s="138">
        <v>457200000</v>
      </c>
      <c r="D56" s="138"/>
      <c r="E56" s="138">
        <v>0</v>
      </c>
      <c r="F56" s="138">
        <v>0</v>
      </c>
      <c r="G56" s="138">
        <v>0</v>
      </c>
      <c r="H56" s="138">
        <v>0</v>
      </c>
      <c r="I56" s="138">
        <v>0</v>
      </c>
      <c r="J56" s="138">
        <v>0</v>
      </c>
      <c r="K56" s="138">
        <v>0</v>
      </c>
      <c r="L56" s="138">
        <v>0</v>
      </c>
      <c r="M56" s="138">
        <v>0</v>
      </c>
      <c r="N56" s="138">
        <v>0</v>
      </c>
      <c r="O56" s="138">
        <v>0</v>
      </c>
      <c r="P56" s="138">
        <v>0</v>
      </c>
      <c r="Q56" s="157">
        <f t="shared" si="2"/>
        <v>0</v>
      </c>
    </row>
    <row r="57" spans="1:32" s="9" customFormat="1" x14ac:dyDescent="0.25">
      <c r="B57" s="162" t="s">
        <v>94</v>
      </c>
      <c r="C57" s="138">
        <v>457200000</v>
      </c>
      <c r="D57" s="138"/>
      <c r="E57" s="138">
        <v>0</v>
      </c>
      <c r="F57" s="138">
        <v>0</v>
      </c>
      <c r="G57" s="138">
        <v>0</v>
      </c>
      <c r="H57" s="138">
        <v>0</v>
      </c>
      <c r="I57" s="138">
        <v>0</v>
      </c>
      <c r="J57" s="138">
        <v>0</v>
      </c>
      <c r="K57" s="138">
        <v>0</v>
      </c>
      <c r="L57" s="138">
        <v>0</v>
      </c>
      <c r="M57" s="138">
        <v>0</v>
      </c>
      <c r="N57" s="138">
        <v>0</v>
      </c>
      <c r="O57" s="138">
        <v>0</v>
      </c>
      <c r="P57" s="138">
        <v>0</v>
      </c>
      <c r="Q57" s="157">
        <f t="shared" si="2"/>
        <v>0</v>
      </c>
      <c r="R57"/>
      <c r="S57"/>
      <c r="T57"/>
      <c r="U57"/>
      <c r="X57"/>
      <c r="Y57"/>
      <c r="Z57"/>
      <c r="AA57"/>
      <c r="AB57"/>
      <c r="AC57"/>
      <c r="AD57"/>
      <c r="AE57"/>
      <c r="AF57"/>
    </row>
    <row r="58" spans="1:32" s="9" customFormat="1" x14ac:dyDescent="0.25">
      <c r="B58" s="151" t="s">
        <v>54</v>
      </c>
      <c r="C58" s="137">
        <v>80000000</v>
      </c>
      <c r="D58" s="137"/>
      <c r="E58" s="137">
        <v>0</v>
      </c>
      <c r="F58" s="137">
        <v>0</v>
      </c>
      <c r="G58" s="137">
        <v>0</v>
      </c>
      <c r="H58" s="137">
        <v>0</v>
      </c>
      <c r="I58" s="137">
        <v>0</v>
      </c>
      <c r="J58" s="137">
        <v>0</v>
      </c>
      <c r="K58" s="137">
        <v>0</v>
      </c>
      <c r="L58" s="137">
        <v>0</v>
      </c>
      <c r="M58" s="137">
        <v>0</v>
      </c>
      <c r="N58" s="137">
        <v>0</v>
      </c>
      <c r="O58" s="137">
        <v>0</v>
      </c>
      <c r="P58" s="137">
        <v>0</v>
      </c>
      <c r="Q58" s="156">
        <f t="shared" si="2"/>
        <v>0</v>
      </c>
      <c r="R58"/>
      <c r="S58"/>
      <c r="T58"/>
      <c r="U58"/>
      <c r="X58"/>
      <c r="Y58"/>
      <c r="Z58"/>
      <c r="AA58"/>
      <c r="AB58"/>
      <c r="AC58"/>
      <c r="AD58"/>
      <c r="AE58"/>
      <c r="AF58"/>
    </row>
    <row r="59" spans="1:32" s="9" customFormat="1" x14ac:dyDescent="0.25">
      <c r="A59"/>
      <c r="B59" s="23" t="s">
        <v>55</v>
      </c>
      <c r="C59" s="137">
        <v>80000000</v>
      </c>
      <c r="D59" s="137"/>
      <c r="E59" s="137">
        <v>0</v>
      </c>
      <c r="F59" s="137">
        <v>0</v>
      </c>
      <c r="G59" s="137">
        <v>0</v>
      </c>
      <c r="H59" s="137">
        <v>0</v>
      </c>
      <c r="I59" s="137">
        <v>0</v>
      </c>
      <c r="J59" s="137">
        <v>0</v>
      </c>
      <c r="K59" s="137">
        <v>0</v>
      </c>
      <c r="L59" s="137">
        <v>0</v>
      </c>
      <c r="M59" s="137">
        <v>0</v>
      </c>
      <c r="N59" s="137">
        <v>0</v>
      </c>
      <c r="O59" s="137">
        <v>0</v>
      </c>
      <c r="P59" s="137">
        <v>0</v>
      </c>
      <c r="Q59" s="156">
        <f t="shared" si="2"/>
        <v>0</v>
      </c>
      <c r="R59"/>
      <c r="S59"/>
      <c r="T59"/>
      <c r="U59"/>
      <c r="X59"/>
      <c r="Y59"/>
      <c r="Z59"/>
      <c r="AA59"/>
      <c r="AB59"/>
      <c r="AC59"/>
      <c r="AD59"/>
      <c r="AE59"/>
      <c r="AF59"/>
    </row>
    <row r="60" spans="1:32" s="9" customFormat="1" x14ac:dyDescent="0.25">
      <c r="B60" s="22" t="s">
        <v>67</v>
      </c>
      <c r="C60" s="138">
        <v>80000000</v>
      </c>
      <c r="D60" s="138"/>
      <c r="E60" s="138">
        <v>0</v>
      </c>
      <c r="F60" s="138">
        <v>0</v>
      </c>
      <c r="G60" s="138">
        <v>0</v>
      </c>
      <c r="H60" s="138">
        <v>0</v>
      </c>
      <c r="I60" s="138">
        <v>0</v>
      </c>
      <c r="J60" s="138">
        <v>0</v>
      </c>
      <c r="K60" s="138">
        <v>0</v>
      </c>
      <c r="L60" s="138">
        <v>0</v>
      </c>
      <c r="M60" s="138">
        <v>0</v>
      </c>
      <c r="N60" s="138">
        <v>0</v>
      </c>
      <c r="O60" s="138">
        <v>0</v>
      </c>
      <c r="P60" s="138">
        <v>0</v>
      </c>
      <c r="Q60" s="157">
        <f t="shared" si="2"/>
        <v>0</v>
      </c>
      <c r="R60"/>
      <c r="S60"/>
      <c r="T60"/>
      <c r="U60"/>
      <c r="X60"/>
      <c r="Y60"/>
      <c r="Z60"/>
      <c r="AA60"/>
      <c r="AB60"/>
      <c r="AC60"/>
      <c r="AD60"/>
      <c r="AE60"/>
      <c r="AF60"/>
    </row>
    <row r="61" spans="1:32" x14ac:dyDescent="0.25">
      <c r="B61" s="46" t="s">
        <v>68</v>
      </c>
      <c r="C61" s="138">
        <v>80000000</v>
      </c>
      <c r="D61" s="138"/>
      <c r="E61" s="138">
        <v>0</v>
      </c>
      <c r="F61" s="138">
        <v>0</v>
      </c>
      <c r="G61" s="138">
        <v>0</v>
      </c>
      <c r="H61" s="138">
        <v>0</v>
      </c>
      <c r="I61" s="138">
        <v>0</v>
      </c>
      <c r="J61" s="138">
        <v>0</v>
      </c>
      <c r="K61" s="138">
        <v>0</v>
      </c>
      <c r="L61" s="138">
        <v>0</v>
      </c>
      <c r="M61" s="138">
        <v>0</v>
      </c>
      <c r="N61" s="138">
        <v>0</v>
      </c>
      <c r="O61" s="138">
        <v>0</v>
      </c>
      <c r="P61" s="138">
        <v>0</v>
      </c>
      <c r="Q61" s="157">
        <f>SUM(E61:P61)</f>
        <v>0</v>
      </c>
    </row>
    <row r="62" spans="1:32" x14ac:dyDescent="0.25">
      <c r="B62" s="164" t="s">
        <v>56</v>
      </c>
      <c r="C62" s="129">
        <f>C53</f>
        <v>537200000</v>
      </c>
      <c r="D62" s="129">
        <f>D53</f>
        <v>0</v>
      </c>
      <c r="E62" s="118">
        <f t="shared" ref="E62:P62" si="3">E53</f>
        <v>0</v>
      </c>
      <c r="F62" s="116">
        <f t="shared" si="3"/>
        <v>0</v>
      </c>
      <c r="G62" s="116">
        <f t="shared" si="3"/>
        <v>0</v>
      </c>
      <c r="H62" s="116">
        <f t="shared" si="3"/>
        <v>0</v>
      </c>
      <c r="I62" s="116">
        <f t="shared" si="3"/>
        <v>0</v>
      </c>
      <c r="J62" s="116">
        <f t="shared" si="3"/>
        <v>0</v>
      </c>
      <c r="K62" s="118">
        <f t="shared" si="3"/>
        <v>0</v>
      </c>
      <c r="L62" s="116">
        <f t="shared" si="3"/>
        <v>0</v>
      </c>
      <c r="M62" s="116">
        <f t="shared" si="3"/>
        <v>0</v>
      </c>
      <c r="N62" s="116">
        <f t="shared" si="3"/>
        <v>0</v>
      </c>
      <c r="O62" s="116">
        <f t="shared" si="3"/>
        <v>0</v>
      </c>
      <c r="P62" s="116">
        <f t="shared" si="3"/>
        <v>0</v>
      </c>
      <c r="Q62" s="119">
        <f t="shared" ref="Q62" si="4">SUM(E62:P62)</f>
        <v>0</v>
      </c>
    </row>
    <row r="63" spans="1:32" x14ac:dyDescent="0.25">
      <c r="B63" s="46"/>
      <c r="C63" s="80"/>
      <c r="D63" s="80"/>
      <c r="E63" s="158"/>
      <c r="F63" s="159"/>
      <c r="G63" s="159"/>
      <c r="H63" s="159"/>
      <c r="I63" s="159"/>
      <c r="J63" s="159"/>
      <c r="K63" s="159"/>
      <c r="L63" s="159"/>
      <c r="M63" s="159"/>
      <c r="N63" s="159"/>
      <c r="O63" s="159"/>
      <c r="P63" s="159"/>
      <c r="Q63" s="159"/>
    </row>
    <row r="64" spans="1:32" x14ac:dyDescent="0.25">
      <c r="B64" s="174" t="s">
        <v>102</v>
      </c>
      <c r="C64" s="175">
        <f>C62+C49</f>
        <v>105236780631</v>
      </c>
      <c r="D64" s="175">
        <f>D62+D49</f>
        <v>0</v>
      </c>
      <c r="E64" s="116">
        <f t="shared" ref="E64:Q64" si="5">E49+E62</f>
        <v>2173422178.46</v>
      </c>
      <c r="F64" s="116">
        <f t="shared" si="5"/>
        <v>2262557130.5599999</v>
      </c>
      <c r="G64" s="116">
        <f t="shared" si="5"/>
        <v>2301840551.21</v>
      </c>
      <c r="H64" s="116">
        <f t="shared" si="5"/>
        <v>2275863631.9399996</v>
      </c>
      <c r="I64" s="116">
        <f t="shared" si="5"/>
        <v>0</v>
      </c>
      <c r="J64" s="116">
        <f t="shared" si="5"/>
        <v>0</v>
      </c>
      <c r="K64" s="116">
        <f t="shared" si="5"/>
        <v>0</v>
      </c>
      <c r="L64" s="116">
        <f t="shared" si="5"/>
        <v>0</v>
      </c>
      <c r="M64" s="116">
        <f t="shared" si="5"/>
        <v>0</v>
      </c>
      <c r="N64" s="116">
        <f t="shared" si="5"/>
        <v>0</v>
      </c>
      <c r="O64" s="116">
        <f t="shared" si="5"/>
        <v>0</v>
      </c>
      <c r="P64" s="116">
        <f t="shared" si="5"/>
        <v>0</v>
      </c>
      <c r="Q64" s="117">
        <f t="shared" si="5"/>
        <v>9013683492.1700001</v>
      </c>
    </row>
    <row r="65" spans="2:17" x14ac:dyDescent="0.25">
      <c r="B65" s="102" t="s">
        <v>136</v>
      </c>
      <c r="C65" s="255"/>
      <c r="D65" s="255"/>
      <c r="E65"/>
      <c r="F65"/>
      <c r="G65"/>
      <c r="H65"/>
      <c r="I65"/>
      <c r="J65"/>
      <c r="K65"/>
      <c r="L65"/>
      <c r="M65"/>
      <c r="N65"/>
      <c r="O65"/>
      <c r="P65"/>
      <c r="Q65" s="253"/>
    </row>
    <row r="66" spans="2:17" x14ac:dyDescent="0.25">
      <c r="B66" s="102" t="s">
        <v>171</v>
      </c>
      <c r="C66" s="257"/>
      <c r="D66" s="257"/>
      <c r="E66" s="257"/>
      <c r="F66" s="257"/>
      <c r="G66" s="257"/>
      <c r="H66" s="257"/>
      <c r="I66" s="257"/>
      <c r="J66" s="257"/>
      <c r="K66" s="257"/>
      <c r="L66" s="257"/>
      <c r="M66" s="257"/>
      <c r="N66" s="257"/>
      <c r="O66" s="257"/>
      <c r="P66" s="257"/>
      <c r="Q66" s="257"/>
    </row>
    <row r="67" spans="2:17" x14ac:dyDescent="0.25">
      <c r="B67" s="102" t="s">
        <v>173</v>
      </c>
      <c r="C67" s="177"/>
      <c r="D67" s="177"/>
      <c r="E67" s="177"/>
      <c r="F67" s="177"/>
      <c r="G67" s="177"/>
      <c r="H67" s="177"/>
      <c r="I67" s="177"/>
      <c r="J67" s="177"/>
      <c r="K67" s="177"/>
      <c r="L67" s="177"/>
      <c r="M67" s="177"/>
      <c r="N67" s="177"/>
      <c r="O67" s="177"/>
      <c r="P67" s="148"/>
      <c r="Q67" s="177"/>
    </row>
    <row r="68" spans="2:17" x14ac:dyDescent="0.25">
      <c r="B68" s="102" t="s">
        <v>79</v>
      </c>
      <c r="C68" s="177"/>
      <c r="D68" s="177"/>
      <c r="E68" s="177"/>
      <c r="F68" s="177"/>
      <c r="G68" s="177"/>
      <c r="H68" s="177"/>
      <c r="I68" s="177"/>
      <c r="J68" s="177"/>
      <c r="K68" s="177"/>
      <c r="L68" s="177"/>
      <c r="M68" s="177"/>
      <c r="N68" s="177"/>
      <c r="O68" s="177"/>
    </row>
    <row r="69" spans="2:17" ht="36" hidden="1" x14ac:dyDescent="0.25">
      <c r="B69" s="269" t="s">
        <v>169</v>
      </c>
      <c r="C69" s="177"/>
      <c r="D69" s="177"/>
      <c r="E69" s="177"/>
      <c r="F69" s="177"/>
      <c r="G69" s="177"/>
      <c r="H69" s="177"/>
      <c r="I69" s="177"/>
      <c r="J69" s="177"/>
      <c r="K69" s="177"/>
      <c r="L69" s="177"/>
      <c r="M69" s="177"/>
      <c r="N69" s="177"/>
      <c r="O69" s="177"/>
    </row>
    <row r="70" spans="2:17" x14ac:dyDescent="0.25">
      <c r="B70" s="166"/>
      <c r="H70"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AE51"/>
  <sheetViews>
    <sheetView showGridLines="0" zoomScale="86" zoomScaleNormal="86" workbookViewId="0">
      <selection activeCell="H39" sqref="H39"/>
    </sheetView>
  </sheetViews>
  <sheetFormatPr defaultColWidth="11.42578125" defaultRowHeight="15" x14ac:dyDescent="0.25"/>
  <cols>
    <col min="1" max="1" width="6.85546875" customWidth="1"/>
    <col min="2" max="2" width="87.28515625" customWidth="1"/>
    <col min="3" max="3" width="17.28515625" customWidth="1"/>
    <col min="4" max="4" width="17.4257812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3.28515625" customWidth="1"/>
    <col min="18" max="18" width="18.85546875" style="8" bestFit="1" customWidth="1"/>
    <col min="19" max="19" width="17.42578125" bestFit="1" customWidth="1"/>
  </cols>
  <sheetData>
    <row r="2" spans="1:18" ht="28.5" x14ac:dyDescent="0.25">
      <c r="B2" s="270" t="s">
        <v>0</v>
      </c>
      <c r="C2" s="271"/>
      <c r="D2" s="271"/>
      <c r="E2" s="271"/>
      <c r="F2" s="271"/>
      <c r="G2" s="271"/>
      <c r="H2" s="271"/>
      <c r="I2" s="271"/>
      <c r="J2" s="271"/>
      <c r="K2" s="271"/>
      <c r="L2" s="271"/>
      <c r="M2" s="271"/>
      <c r="N2" s="271"/>
      <c r="O2" s="271"/>
      <c r="P2" s="271"/>
      <c r="Q2" s="271"/>
    </row>
    <row r="3" spans="1:18" ht="24" customHeight="1" x14ac:dyDescent="0.25">
      <c r="A3" s="1"/>
      <c r="B3" s="272" t="s">
        <v>1</v>
      </c>
      <c r="C3" s="273"/>
      <c r="D3" s="273"/>
      <c r="E3" s="273"/>
      <c r="F3" s="273"/>
      <c r="G3" s="273"/>
      <c r="H3" s="273"/>
      <c r="I3" s="273"/>
      <c r="J3" s="273"/>
      <c r="K3" s="273"/>
      <c r="L3" s="273"/>
      <c r="M3" s="273"/>
      <c r="N3" s="273"/>
      <c r="O3" s="273"/>
      <c r="P3" s="273"/>
      <c r="Q3" s="273"/>
    </row>
    <row r="4" spans="1:18" ht="16.5" customHeight="1" x14ac:dyDescent="0.25">
      <c r="A4" s="1"/>
      <c r="B4" s="274" t="s">
        <v>2</v>
      </c>
      <c r="C4" s="275"/>
      <c r="D4" s="275"/>
      <c r="E4" s="275"/>
      <c r="F4" s="275"/>
      <c r="G4" s="275"/>
      <c r="H4" s="275"/>
      <c r="I4" s="275"/>
      <c r="J4" s="275"/>
      <c r="K4" s="275"/>
      <c r="L4" s="275"/>
      <c r="M4" s="275"/>
      <c r="N4" s="275"/>
      <c r="O4" s="275"/>
      <c r="P4" s="275"/>
      <c r="Q4" s="275"/>
    </row>
    <row r="5" spans="1:18" ht="16.5" customHeight="1" x14ac:dyDescent="0.25">
      <c r="A5" s="1"/>
      <c r="B5" s="274" t="s">
        <v>3</v>
      </c>
      <c r="C5" s="275"/>
      <c r="D5" s="275"/>
      <c r="E5" s="275"/>
      <c r="F5" s="275"/>
      <c r="G5" s="275"/>
      <c r="H5" s="275"/>
      <c r="I5" s="275"/>
      <c r="J5" s="275"/>
      <c r="K5" s="275"/>
      <c r="L5" s="275"/>
      <c r="M5" s="275"/>
      <c r="N5" s="275"/>
      <c r="O5" s="275"/>
      <c r="P5" s="275"/>
      <c r="Q5" s="275"/>
    </row>
    <row r="6" spans="1:18" ht="15" customHeight="1" x14ac:dyDescent="0.25">
      <c r="A6" s="1"/>
      <c r="B6" s="292"/>
      <c r="C6" s="293"/>
      <c r="D6" s="293"/>
      <c r="E6" s="293"/>
      <c r="F6" s="293"/>
      <c r="G6" s="293"/>
      <c r="H6" s="293"/>
      <c r="I6" s="293"/>
      <c r="J6" s="293"/>
      <c r="K6" s="293"/>
      <c r="L6" s="293"/>
      <c r="M6" s="293"/>
      <c r="N6" s="293"/>
      <c r="O6" s="293"/>
      <c r="P6" s="293"/>
      <c r="Q6" s="293"/>
    </row>
    <row r="7" spans="1:18" x14ac:dyDescent="0.25">
      <c r="A7" s="1"/>
      <c r="B7" s="2" t="s">
        <v>60</v>
      </c>
      <c r="C7" s="55"/>
      <c r="D7" s="55"/>
      <c r="E7" s="54"/>
      <c r="F7" s="54"/>
      <c r="G7" s="54"/>
      <c r="H7" s="54"/>
      <c r="I7" s="54"/>
      <c r="J7" s="54"/>
      <c r="K7" s="54"/>
      <c r="L7" s="54"/>
      <c r="M7" s="54"/>
      <c r="N7" s="54"/>
      <c r="O7" s="54"/>
      <c r="P7" s="54"/>
      <c r="Q7" s="163" t="s">
        <v>5</v>
      </c>
      <c r="R7" s="53"/>
    </row>
    <row r="8" spans="1:18" ht="15" customHeight="1" x14ac:dyDescent="0.25">
      <c r="B8" s="285" t="s">
        <v>6</v>
      </c>
      <c r="C8" s="287" t="s">
        <v>61</v>
      </c>
      <c r="D8" s="289" t="s">
        <v>8</v>
      </c>
      <c r="E8" s="294" t="s">
        <v>62</v>
      </c>
      <c r="F8" s="294"/>
      <c r="G8" s="294"/>
      <c r="H8" s="294"/>
      <c r="I8" s="294"/>
      <c r="J8" s="294"/>
      <c r="K8" s="294"/>
      <c r="L8" s="294"/>
      <c r="M8" s="294"/>
      <c r="N8" s="294"/>
      <c r="O8" s="294"/>
      <c r="P8" s="294"/>
      <c r="Q8" s="294"/>
    </row>
    <row r="9" spans="1:18" ht="29.25" customHeight="1" x14ac:dyDescent="0.25">
      <c r="B9" s="286"/>
      <c r="C9" s="288"/>
      <c r="D9" s="290"/>
      <c r="E9" s="17" t="s">
        <v>11</v>
      </c>
      <c r="F9" s="16" t="s">
        <v>12</v>
      </c>
      <c r="G9" s="18" t="s">
        <v>13</v>
      </c>
      <c r="H9" s="17" t="s">
        <v>14</v>
      </c>
      <c r="I9" s="16" t="s">
        <v>15</v>
      </c>
      <c r="J9" s="18" t="s">
        <v>16</v>
      </c>
      <c r="K9" s="17" t="s">
        <v>17</v>
      </c>
      <c r="L9" s="16" t="s">
        <v>18</v>
      </c>
      <c r="M9" s="18" t="s">
        <v>19</v>
      </c>
      <c r="N9" s="17" t="s">
        <v>20</v>
      </c>
      <c r="O9" s="99" t="s">
        <v>21</v>
      </c>
      <c r="P9" s="16" t="s">
        <v>22</v>
      </c>
      <c r="Q9" s="15" t="s">
        <v>10</v>
      </c>
    </row>
    <row r="10" spans="1:18" x14ac:dyDescent="0.25">
      <c r="B10" s="20" t="s">
        <v>23</v>
      </c>
      <c r="C10" s="221">
        <v>16694537328.999998</v>
      </c>
      <c r="D10" s="221">
        <v>16813986817.9</v>
      </c>
      <c r="E10" s="221">
        <v>290586774.91000003</v>
      </c>
      <c r="F10" s="221">
        <v>307269777.00999999</v>
      </c>
      <c r="G10" s="221">
        <v>2213981696.6900001</v>
      </c>
      <c r="H10" s="221">
        <v>300104185.11000001</v>
      </c>
      <c r="I10" s="221">
        <v>324519452.77999997</v>
      </c>
      <c r="J10" s="221">
        <v>2358206841.5500002</v>
      </c>
      <c r="K10" s="221">
        <v>314833142.38</v>
      </c>
      <c r="L10" s="221">
        <v>327330446.98999995</v>
      </c>
      <c r="M10" s="221">
        <v>2306223459.29</v>
      </c>
      <c r="N10" s="221">
        <v>349187803.34999996</v>
      </c>
      <c r="O10" s="221">
        <v>361637471.53000015</v>
      </c>
      <c r="P10" s="221">
        <v>2323026692.8400002</v>
      </c>
      <c r="Q10" s="221">
        <f>SUM(E10:P10)</f>
        <v>11776907744.43</v>
      </c>
      <c r="R10" s="19"/>
    </row>
    <row r="11" spans="1:18" x14ac:dyDescent="0.25">
      <c r="B11" s="23" t="s">
        <v>24</v>
      </c>
      <c r="C11" s="222">
        <v>8144270095</v>
      </c>
      <c r="D11" s="222">
        <v>8266960961.4399996</v>
      </c>
      <c r="E11" s="222">
        <v>290516774.91000003</v>
      </c>
      <c r="F11" s="222">
        <v>307269777.00999999</v>
      </c>
      <c r="G11" s="222">
        <v>325942259.69</v>
      </c>
      <c r="H11" s="222">
        <v>300104185.11000001</v>
      </c>
      <c r="I11" s="222">
        <v>323116054.77999997</v>
      </c>
      <c r="J11" s="222">
        <v>317876476.45999998</v>
      </c>
      <c r="K11" s="222">
        <v>313512244.38</v>
      </c>
      <c r="L11" s="222">
        <v>324896632.52999997</v>
      </c>
      <c r="M11" s="222">
        <v>341610338.28999996</v>
      </c>
      <c r="N11" s="222">
        <v>347830605.34999996</v>
      </c>
      <c r="O11" s="222">
        <v>360316573.53000015</v>
      </c>
      <c r="P11" s="222">
        <v>432220421.52000004</v>
      </c>
      <c r="Q11" s="222">
        <f t="shared" ref="Q11:Q34" si="0">SUM(E11:P11)</f>
        <v>3985212343.5599999</v>
      </c>
    </row>
    <row r="12" spans="1:18" x14ac:dyDescent="0.25">
      <c r="B12" s="22" t="s">
        <v>25</v>
      </c>
      <c r="C12" s="223">
        <v>4791246795</v>
      </c>
      <c r="D12" s="223">
        <v>4868537816.9900007</v>
      </c>
      <c r="E12" s="223">
        <v>287250135.61000001</v>
      </c>
      <c r="F12" s="223">
        <v>288720770.67000002</v>
      </c>
      <c r="G12" s="223">
        <v>312370939.21000004</v>
      </c>
      <c r="H12" s="223">
        <v>289984639.16999996</v>
      </c>
      <c r="I12" s="223">
        <v>299285345.24000001</v>
      </c>
      <c r="J12" s="223">
        <v>300250837.71999997</v>
      </c>
      <c r="K12" s="223">
        <v>296838447.81999999</v>
      </c>
      <c r="L12" s="223">
        <v>307789426.17999995</v>
      </c>
      <c r="M12" s="223">
        <v>323452013.56999999</v>
      </c>
      <c r="N12" s="223">
        <v>317240432.39999998</v>
      </c>
      <c r="O12" s="223">
        <v>332892033.59000015</v>
      </c>
      <c r="P12" s="223">
        <v>386877269.60000002</v>
      </c>
      <c r="Q12" s="223">
        <f t="shared" si="0"/>
        <v>3742952290.7800002</v>
      </c>
    </row>
    <row r="13" spans="1:18" x14ac:dyDescent="0.25">
      <c r="B13" s="22" t="s">
        <v>26</v>
      </c>
      <c r="C13" s="223">
        <v>3350258980</v>
      </c>
      <c r="D13" s="223">
        <v>3395626897.4500003</v>
      </c>
      <c r="E13" s="223">
        <v>3266639.3000000007</v>
      </c>
      <c r="F13" s="223">
        <v>18548706.340000004</v>
      </c>
      <c r="G13" s="223">
        <v>13571320.480000004</v>
      </c>
      <c r="H13" s="223">
        <v>10119545.939999988</v>
      </c>
      <c r="I13" s="223">
        <v>23830709.539999995</v>
      </c>
      <c r="J13" s="223">
        <v>17625638.739999995</v>
      </c>
      <c r="K13" s="223">
        <v>16644170.439999999</v>
      </c>
      <c r="L13" s="223">
        <v>17107206.350000001</v>
      </c>
      <c r="M13" s="223">
        <v>18156824.719999995</v>
      </c>
      <c r="N13" s="223">
        <v>30590172.949999984</v>
      </c>
      <c r="O13" s="223">
        <v>27424539.940000005</v>
      </c>
      <c r="P13" s="223">
        <v>45331505.490000002</v>
      </c>
      <c r="Q13" s="223">
        <f t="shared" si="0"/>
        <v>242216980.22999999</v>
      </c>
    </row>
    <row r="14" spans="1:18" x14ac:dyDescent="0.25">
      <c r="B14" s="22" t="s">
        <v>27</v>
      </c>
      <c r="C14" s="223">
        <v>2764320</v>
      </c>
      <c r="D14" s="223">
        <v>2796247</v>
      </c>
      <c r="E14" s="224">
        <v>0</v>
      </c>
      <c r="F14" s="223">
        <v>300</v>
      </c>
      <c r="G14" s="224">
        <v>0</v>
      </c>
      <c r="H14" s="224">
        <v>0</v>
      </c>
      <c r="I14" s="224">
        <v>0</v>
      </c>
      <c r="J14" s="224">
        <v>0</v>
      </c>
      <c r="K14" s="223">
        <v>29626.12</v>
      </c>
      <c r="L14" s="224">
        <v>0</v>
      </c>
      <c r="M14" s="223">
        <v>1500</v>
      </c>
      <c r="N14" s="224">
        <v>0</v>
      </c>
      <c r="O14" s="224">
        <v>0</v>
      </c>
      <c r="P14" s="223">
        <v>11646.43</v>
      </c>
      <c r="Q14" s="223">
        <f t="shared" si="0"/>
        <v>43072.55</v>
      </c>
    </row>
    <row r="15" spans="1:18" x14ac:dyDescent="0.25">
      <c r="B15" s="23" t="s">
        <v>28</v>
      </c>
      <c r="C15" s="222">
        <v>661154477</v>
      </c>
      <c r="D15" s="222">
        <v>661154477</v>
      </c>
      <c r="E15" s="225">
        <v>0</v>
      </c>
      <c r="F15" s="225">
        <v>0</v>
      </c>
      <c r="G15" s="225">
        <v>0</v>
      </c>
      <c r="H15" s="225">
        <v>0</v>
      </c>
      <c r="I15" s="222">
        <v>1320898</v>
      </c>
      <c r="J15" s="222">
        <v>1320898</v>
      </c>
      <c r="K15" s="222">
        <v>1320898</v>
      </c>
      <c r="L15" s="222">
        <v>1320898</v>
      </c>
      <c r="M15" s="222">
        <v>1320898</v>
      </c>
      <c r="N15" s="222">
        <v>1320898</v>
      </c>
      <c r="O15" s="222">
        <v>1320898</v>
      </c>
      <c r="P15" s="222">
        <v>1332628</v>
      </c>
      <c r="Q15" s="222">
        <f t="shared" si="0"/>
        <v>10578914</v>
      </c>
    </row>
    <row r="16" spans="1:18" x14ac:dyDescent="0.25">
      <c r="B16" s="23" t="s">
        <v>29</v>
      </c>
      <c r="C16" s="222">
        <v>7888112757</v>
      </c>
      <c r="D16" s="222">
        <v>7884536463</v>
      </c>
      <c r="E16" s="222">
        <v>70000</v>
      </c>
      <c r="F16" s="225">
        <v>0</v>
      </c>
      <c r="G16" s="222">
        <v>1888039437</v>
      </c>
      <c r="H16" s="225">
        <v>0</v>
      </c>
      <c r="I16" s="222">
        <v>82500</v>
      </c>
      <c r="J16" s="222">
        <v>2039009467.0899999</v>
      </c>
      <c r="K16" s="225">
        <v>0</v>
      </c>
      <c r="L16" s="222">
        <v>25000</v>
      </c>
      <c r="M16" s="222">
        <v>1963292223</v>
      </c>
      <c r="N16" s="222">
        <v>36300</v>
      </c>
      <c r="O16" s="225">
        <v>0</v>
      </c>
      <c r="P16" s="222">
        <v>1889473643.3199999</v>
      </c>
      <c r="Q16" s="222">
        <f t="shared" si="0"/>
        <v>7780028570.4099998</v>
      </c>
    </row>
    <row r="17" spans="2:18" x14ac:dyDescent="0.25">
      <c r="B17" s="22" t="s">
        <v>30</v>
      </c>
      <c r="C17" s="223">
        <v>33063850.000000004</v>
      </c>
      <c r="D17" s="223">
        <v>33256241.000000004</v>
      </c>
      <c r="E17" s="223">
        <v>70000</v>
      </c>
      <c r="F17" s="224">
        <v>0</v>
      </c>
      <c r="G17" s="224">
        <v>0</v>
      </c>
      <c r="H17" s="224">
        <v>0</v>
      </c>
      <c r="I17" s="223">
        <v>82500</v>
      </c>
      <c r="J17" s="223">
        <v>130000</v>
      </c>
      <c r="K17" s="224">
        <v>0</v>
      </c>
      <c r="L17" s="223">
        <v>25000</v>
      </c>
      <c r="M17" s="223">
        <v>45000</v>
      </c>
      <c r="N17" s="223">
        <v>36300</v>
      </c>
      <c r="O17" s="224">
        <v>0</v>
      </c>
      <c r="P17" s="223">
        <v>137700</v>
      </c>
      <c r="Q17" s="223">
        <f t="shared" si="0"/>
        <v>526500</v>
      </c>
    </row>
    <row r="18" spans="2:18" x14ac:dyDescent="0.25">
      <c r="B18" s="22" t="s">
        <v>31</v>
      </c>
      <c r="C18" s="223">
        <v>7852988907</v>
      </c>
      <c r="D18" s="223">
        <v>7848070222</v>
      </c>
      <c r="E18" s="224">
        <v>0</v>
      </c>
      <c r="F18" s="224">
        <v>0</v>
      </c>
      <c r="G18" s="223">
        <v>1888039437</v>
      </c>
      <c r="H18" s="224">
        <v>0</v>
      </c>
      <c r="I18" s="224">
        <v>0</v>
      </c>
      <c r="J18" s="223">
        <v>2038455009</v>
      </c>
      <c r="K18" s="224">
        <v>0</v>
      </c>
      <c r="L18" s="224">
        <v>0</v>
      </c>
      <c r="M18" s="223">
        <v>1963247223</v>
      </c>
      <c r="N18" s="224">
        <v>0</v>
      </c>
      <c r="O18" s="224">
        <v>0</v>
      </c>
      <c r="P18" s="223">
        <v>1888039437</v>
      </c>
      <c r="Q18" s="223">
        <f t="shared" si="0"/>
        <v>7777781106</v>
      </c>
    </row>
    <row r="19" spans="2:18" x14ac:dyDescent="0.25">
      <c r="B19" s="22" t="s">
        <v>32</v>
      </c>
      <c r="C19" s="223">
        <v>1580000</v>
      </c>
      <c r="D19" s="223">
        <v>2730000</v>
      </c>
      <c r="E19" s="224">
        <v>0</v>
      </c>
      <c r="F19" s="224">
        <v>0</v>
      </c>
      <c r="G19" s="224">
        <v>0</v>
      </c>
      <c r="H19" s="224">
        <v>0</v>
      </c>
      <c r="I19" s="224">
        <v>0</v>
      </c>
      <c r="J19" s="223">
        <v>424458.09</v>
      </c>
      <c r="K19" s="224">
        <v>0</v>
      </c>
      <c r="L19" s="224">
        <v>0</v>
      </c>
      <c r="M19" s="224">
        <v>0</v>
      </c>
      <c r="N19" s="224">
        <v>0</v>
      </c>
      <c r="O19" s="224">
        <v>0</v>
      </c>
      <c r="P19" s="223">
        <v>1296506.3199999998</v>
      </c>
      <c r="Q19" s="223">
        <f t="shared" si="0"/>
        <v>1720964.41</v>
      </c>
    </row>
    <row r="20" spans="2:18" x14ac:dyDescent="0.25">
      <c r="B20" s="22" t="s">
        <v>33</v>
      </c>
      <c r="C20" s="223">
        <v>480000</v>
      </c>
      <c r="D20" s="223">
        <v>480000</v>
      </c>
      <c r="E20" s="224">
        <v>0</v>
      </c>
      <c r="F20" s="224">
        <v>0</v>
      </c>
      <c r="G20" s="224">
        <v>0</v>
      </c>
      <c r="H20" s="224">
        <v>0</v>
      </c>
      <c r="I20" s="224">
        <v>0</v>
      </c>
      <c r="J20" s="224">
        <v>0</v>
      </c>
      <c r="K20" s="224">
        <v>0</v>
      </c>
      <c r="L20" s="224">
        <v>0</v>
      </c>
      <c r="M20" s="224">
        <v>0</v>
      </c>
      <c r="N20" s="224">
        <v>0</v>
      </c>
      <c r="O20" s="224">
        <v>0</v>
      </c>
      <c r="P20" s="224">
        <v>0</v>
      </c>
      <c r="Q20" s="224">
        <f t="shared" si="0"/>
        <v>0</v>
      </c>
    </row>
    <row r="21" spans="2:18" x14ac:dyDescent="0.25">
      <c r="B21" s="23" t="s">
        <v>34</v>
      </c>
      <c r="C21" s="222">
        <v>1000000</v>
      </c>
      <c r="D21" s="222">
        <v>1334916.46</v>
      </c>
      <c r="E21" s="225">
        <v>0</v>
      </c>
      <c r="F21" s="225">
        <v>0</v>
      </c>
      <c r="G21" s="225">
        <v>0</v>
      </c>
      <c r="H21" s="225">
        <v>0</v>
      </c>
      <c r="I21" s="225">
        <v>0</v>
      </c>
      <c r="J21" s="225">
        <v>0</v>
      </c>
      <c r="K21" s="225">
        <v>0</v>
      </c>
      <c r="L21" s="222">
        <v>1087916.46</v>
      </c>
      <c r="M21" s="225">
        <v>0</v>
      </c>
      <c r="N21" s="225">
        <v>0</v>
      </c>
      <c r="O21" s="225">
        <v>0</v>
      </c>
      <c r="P21" s="225">
        <v>0</v>
      </c>
      <c r="Q21" s="222">
        <f t="shared" si="0"/>
        <v>1087916.46</v>
      </c>
    </row>
    <row r="22" spans="2:18" x14ac:dyDescent="0.25">
      <c r="B22" s="20" t="s">
        <v>35</v>
      </c>
      <c r="C22" s="221">
        <v>4466318670</v>
      </c>
      <c r="D22" s="221">
        <v>4477868012.1000004</v>
      </c>
      <c r="E22" s="226">
        <v>0</v>
      </c>
      <c r="F22" s="221">
        <v>295254.15999999997</v>
      </c>
      <c r="G22" s="221">
        <v>715974.48</v>
      </c>
      <c r="H22" s="221">
        <v>1770363.08</v>
      </c>
      <c r="I22" s="226">
        <v>0</v>
      </c>
      <c r="J22" s="221">
        <v>2071544.32</v>
      </c>
      <c r="K22" s="221">
        <v>583622.35000000009</v>
      </c>
      <c r="L22" s="221">
        <v>3039152.2199999997</v>
      </c>
      <c r="M22" s="221">
        <v>2692810.81</v>
      </c>
      <c r="N22" s="221">
        <v>2139174.4</v>
      </c>
      <c r="O22" s="221">
        <v>31804490.149999999</v>
      </c>
      <c r="P22" s="221">
        <v>2269888.77</v>
      </c>
      <c r="Q22" s="221">
        <f t="shared" si="0"/>
        <v>47382274.740000002</v>
      </c>
      <c r="R22" s="19"/>
    </row>
    <row r="23" spans="2:18" x14ac:dyDescent="0.25">
      <c r="B23" s="23" t="s">
        <v>63</v>
      </c>
      <c r="C23" s="222">
        <v>1187996</v>
      </c>
      <c r="D23" s="222">
        <v>1187996</v>
      </c>
      <c r="E23" s="225">
        <v>0</v>
      </c>
      <c r="F23" s="225">
        <v>0</v>
      </c>
      <c r="G23" s="225">
        <v>0</v>
      </c>
      <c r="H23" s="225">
        <v>0</v>
      </c>
      <c r="I23" s="225">
        <v>0</v>
      </c>
      <c r="J23" s="225">
        <v>0</v>
      </c>
      <c r="K23" s="225">
        <v>0</v>
      </c>
      <c r="L23" s="225">
        <v>0</v>
      </c>
      <c r="M23" s="225">
        <v>0</v>
      </c>
      <c r="N23" s="225">
        <v>0</v>
      </c>
      <c r="O23" s="225">
        <v>0</v>
      </c>
      <c r="P23" s="225">
        <v>0</v>
      </c>
      <c r="Q23" s="225">
        <f t="shared" si="0"/>
        <v>0</v>
      </c>
    </row>
    <row r="24" spans="2:18" x14ac:dyDescent="0.25">
      <c r="B24" s="22" t="s">
        <v>64</v>
      </c>
      <c r="C24" s="223">
        <v>1187996</v>
      </c>
      <c r="D24" s="223">
        <v>1187996</v>
      </c>
      <c r="E24" s="224">
        <v>0</v>
      </c>
      <c r="F24" s="224">
        <v>0</v>
      </c>
      <c r="G24" s="224">
        <v>0</v>
      </c>
      <c r="H24" s="224">
        <v>0</v>
      </c>
      <c r="I24" s="224">
        <v>0</v>
      </c>
      <c r="J24" s="224">
        <v>0</v>
      </c>
      <c r="K24" s="224">
        <v>0</v>
      </c>
      <c r="L24" s="224">
        <v>0</v>
      </c>
      <c r="M24" s="224">
        <v>0</v>
      </c>
      <c r="N24" s="224">
        <v>0</v>
      </c>
      <c r="O24" s="224">
        <v>0</v>
      </c>
      <c r="P24" s="224">
        <v>0</v>
      </c>
      <c r="Q24" s="224">
        <f t="shared" si="0"/>
        <v>0</v>
      </c>
    </row>
    <row r="25" spans="2:18" x14ac:dyDescent="0.25">
      <c r="B25" s="23" t="s">
        <v>36</v>
      </c>
      <c r="C25" s="222">
        <v>923576099</v>
      </c>
      <c r="D25" s="222">
        <v>935168681.10000002</v>
      </c>
      <c r="E25" s="225">
        <v>0</v>
      </c>
      <c r="F25" s="222">
        <v>295254.15999999997</v>
      </c>
      <c r="G25" s="222">
        <v>458277.35</v>
      </c>
      <c r="H25" s="222">
        <v>1770363.08</v>
      </c>
      <c r="I25" s="225">
        <v>0</v>
      </c>
      <c r="J25" s="222">
        <v>2071544.32</v>
      </c>
      <c r="K25" s="222">
        <v>583622.35000000009</v>
      </c>
      <c r="L25" s="222">
        <v>3039152.2199999997</v>
      </c>
      <c r="M25" s="222">
        <v>1874688.2300000002</v>
      </c>
      <c r="N25" s="222">
        <v>2139174.4</v>
      </c>
      <c r="O25" s="222">
        <v>31221733.899999999</v>
      </c>
      <c r="P25" s="222">
        <v>1121459.96</v>
      </c>
      <c r="Q25" s="222">
        <f t="shared" si="0"/>
        <v>44575269.969999999</v>
      </c>
    </row>
    <row r="26" spans="2:18" x14ac:dyDescent="0.25">
      <c r="B26" s="22" t="s">
        <v>37</v>
      </c>
      <c r="C26" s="223">
        <v>550136860</v>
      </c>
      <c r="D26" s="223">
        <v>551012896.25</v>
      </c>
      <c r="E26" s="224">
        <v>0</v>
      </c>
      <c r="F26" s="224">
        <v>0</v>
      </c>
      <c r="G26" s="224">
        <v>0</v>
      </c>
      <c r="H26" s="223">
        <v>876036.25</v>
      </c>
      <c r="I26" s="224">
        <v>0</v>
      </c>
      <c r="J26" s="224">
        <v>0</v>
      </c>
      <c r="K26" s="224">
        <v>0</v>
      </c>
      <c r="L26" s="224">
        <v>0</v>
      </c>
      <c r="M26" s="224">
        <v>0</v>
      </c>
      <c r="N26" s="224">
        <v>0</v>
      </c>
      <c r="O26" s="224">
        <v>0</v>
      </c>
      <c r="P26" s="224">
        <v>0</v>
      </c>
      <c r="Q26" s="223">
        <f t="shared" si="0"/>
        <v>876036.25</v>
      </c>
    </row>
    <row r="27" spans="2:18" x14ac:dyDescent="0.25">
      <c r="B27" s="22" t="s">
        <v>38</v>
      </c>
      <c r="C27" s="223">
        <v>310568309</v>
      </c>
      <c r="D27" s="223">
        <v>314409023.63</v>
      </c>
      <c r="E27" s="224">
        <v>0</v>
      </c>
      <c r="F27" s="223">
        <v>205796.41999999998</v>
      </c>
      <c r="G27" s="223">
        <v>458277.35</v>
      </c>
      <c r="H27" s="223">
        <v>894326.83000000007</v>
      </c>
      <c r="I27" s="224">
        <v>0</v>
      </c>
      <c r="J27" s="223">
        <v>2071544.32</v>
      </c>
      <c r="K27" s="223">
        <v>583622.35000000009</v>
      </c>
      <c r="L27" s="223">
        <v>2879459.0300000003</v>
      </c>
      <c r="M27" s="223">
        <v>1874688.2300000002</v>
      </c>
      <c r="N27" s="223">
        <v>2139174.4</v>
      </c>
      <c r="O27" s="223">
        <v>7255485.5</v>
      </c>
      <c r="P27" s="223">
        <v>1121459.96</v>
      </c>
      <c r="Q27" s="223">
        <f t="shared" si="0"/>
        <v>19483834.390000001</v>
      </c>
    </row>
    <row r="28" spans="2:18" x14ac:dyDescent="0.25">
      <c r="B28" s="22" t="s">
        <v>39</v>
      </c>
      <c r="C28" s="223">
        <v>3357466</v>
      </c>
      <c r="D28" s="223">
        <v>3446923.74</v>
      </c>
      <c r="E28" s="224">
        <v>0</v>
      </c>
      <c r="F28" s="223">
        <v>89457.74</v>
      </c>
      <c r="G28" s="224">
        <v>0</v>
      </c>
      <c r="H28" s="224">
        <v>0</v>
      </c>
      <c r="I28" s="224">
        <v>0</v>
      </c>
      <c r="J28" s="224">
        <v>0</v>
      </c>
      <c r="K28" s="224">
        <v>0</v>
      </c>
      <c r="L28" s="224">
        <v>0</v>
      </c>
      <c r="M28" s="224">
        <v>0</v>
      </c>
      <c r="N28" s="224">
        <v>0</v>
      </c>
      <c r="O28" s="224">
        <v>0</v>
      </c>
      <c r="P28" s="224">
        <v>0</v>
      </c>
      <c r="Q28" s="223">
        <f t="shared" si="0"/>
        <v>89457.74</v>
      </c>
    </row>
    <row r="29" spans="2:18" x14ac:dyDescent="0.25">
      <c r="B29" s="22" t="s">
        <v>40</v>
      </c>
      <c r="C29" s="223">
        <v>59513464</v>
      </c>
      <c r="D29" s="223">
        <v>66299837.480000004</v>
      </c>
      <c r="E29" s="224">
        <v>0</v>
      </c>
      <c r="F29" s="224">
        <v>0</v>
      </c>
      <c r="G29" s="224">
        <v>0</v>
      </c>
      <c r="H29" s="224">
        <v>0</v>
      </c>
      <c r="I29" s="224">
        <v>0</v>
      </c>
      <c r="J29" s="224">
        <v>0</v>
      </c>
      <c r="K29" s="224">
        <v>0</v>
      </c>
      <c r="L29" s="223">
        <v>159693.19</v>
      </c>
      <c r="M29" s="224">
        <v>0</v>
      </c>
      <c r="N29" s="224">
        <v>0</v>
      </c>
      <c r="O29" s="223">
        <v>23966248.399999999</v>
      </c>
      <c r="P29" s="224">
        <v>0</v>
      </c>
      <c r="Q29" s="223">
        <f t="shared" si="0"/>
        <v>24125941.59</v>
      </c>
    </row>
    <row r="30" spans="2:18" x14ac:dyDescent="0.25">
      <c r="B30" s="23" t="s">
        <v>44</v>
      </c>
      <c r="C30" s="222">
        <v>5140000</v>
      </c>
      <c r="D30" s="222">
        <v>5096760</v>
      </c>
      <c r="E30" s="225">
        <v>0</v>
      </c>
      <c r="F30" s="225">
        <v>0</v>
      </c>
      <c r="G30" s="222">
        <v>257697.13</v>
      </c>
      <c r="H30" s="225">
        <v>0</v>
      </c>
      <c r="I30" s="225">
        <v>0</v>
      </c>
      <c r="J30" s="225">
        <v>0</v>
      </c>
      <c r="K30" s="225">
        <v>0</v>
      </c>
      <c r="L30" s="225">
        <v>0</v>
      </c>
      <c r="M30" s="222">
        <v>818122.58</v>
      </c>
      <c r="N30" s="225">
        <v>0</v>
      </c>
      <c r="O30" s="222">
        <v>582756.25</v>
      </c>
      <c r="P30" s="222">
        <v>1148428.81</v>
      </c>
      <c r="Q30" s="222">
        <f t="shared" si="0"/>
        <v>2807004.77</v>
      </c>
    </row>
    <row r="31" spans="2:18" x14ac:dyDescent="0.25">
      <c r="B31" s="22" t="s">
        <v>45</v>
      </c>
      <c r="C31" s="223">
        <v>5140000</v>
      </c>
      <c r="D31" s="223">
        <v>5096760</v>
      </c>
      <c r="E31" s="224">
        <v>0</v>
      </c>
      <c r="F31" s="224">
        <v>0</v>
      </c>
      <c r="G31" s="223">
        <v>257697.13</v>
      </c>
      <c r="H31" s="224">
        <v>0</v>
      </c>
      <c r="I31" s="224">
        <v>0</v>
      </c>
      <c r="J31" s="224">
        <v>0</v>
      </c>
      <c r="K31" s="224">
        <v>0</v>
      </c>
      <c r="L31" s="224">
        <v>0</v>
      </c>
      <c r="M31" s="223">
        <v>818122.58</v>
      </c>
      <c r="N31" s="224">
        <v>0</v>
      </c>
      <c r="O31" s="223">
        <v>582756.25</v>
      </c>
      <c r="P31" s="223">
        <v>1148428.81</v>
      </c>
      <c r="Q31" s="223">
        <f t="shared" si="0"/>
        <v>2807004.77</v>
      </c>
    </row>
    <row r="32" spans="2:18" x14ac:dyDescent="0.25">
      <c r="B32" s="23" t="s">
        <v>65</v>
      </c>
      <c r="C32" s="222">
        <v>3536414575</v>
      </c>
      <c r="D32" s="222">
        <v>3536414575</v>
      </c>
      <c r="E32" s="225">
        <v>0</v>
      </c>
      <c r="F32" s="225">
        <v>0</v>
      </c>
      <c r="G32" s="225">
        <v>0</v>
      </c>
      <c r="H32" s="225">
        <v>0</v>
      </c>
      <c r="I32" s="225">
        <v>0</v>
      </c>
      <c r="J32" s="225">
        <v>0</v>
      </c>
      <c r="K32" s="225">
        <v>0</v>
      </c>
      <c r="L32" s="225">
        <v>0</v>
      </c>
      <c r="M32" s="225">
        <v>0</v>
      </c>
      <c r="N32" s="225">
        <v>0</v>
      </c>
      <c r="O32" s="225">
        <v>0</v>
      </c>
      <c r="P32" s="225">
        <v>0</v>
      </c>
      <c r="Q32" s="225">
        <f t="shared" si="0"/>
        <v>0</v>
      </c>
    </row>
    <row r="33" spans="2:31" x14ac:dyDescent="0.25">
      <c r="B33" s="22" t="s">
        <v>66</v>
      </c>
      <c r="C33" s="223">
        <v>3536414575</v>
      </c>
      <c r="D33" s="223">
        <v>3536414575</v>
      </c>
      <c r="E33" s="224">
        <v>0</v>
      </c>
      <c r="F33" s="224">
        <v>0</v>
      </c>
      <c r="G33" s="224">
        <v>0</v>
      </c>
      <c r="H33" s="224">
        <v>0</v>
      </c>
      <c r="I33" s="224">
        <v>0</v>
      </c>
      <c r="J33" s="224">
        <v>0</v>
      </c>
      <c r="K33" s="224">
        <v>0</v>
      </c>
      <c r="L33" s="224">
        <v>0</v>
      </c>
      <c r="M33" s="224">
        <v>0</v>
      </c>
      <c r="N33" s="224">
        <v>0</v>
      </c>
      <c r="O33" s="224">
        <v>0</v>
      </c>
      <c r="P33" s="224">
        <v>0</v>
      </c>
      <c r="Q33" s="224">
        <f t="shared" si="0"/>
        <v>0</v>
      </c>
    </row>
    <row r="34" spans="2:31" x14ac:dyDescent="0.25">
      <c r="B34" s="164" t="s">
        <v>48</v>
      </c>
      <c r="C34" s="227">
        <f>C10+C22</f>
        <v>21160855999</v>
      </c>
      <c r="D34" s="227">
        <f>D10+D22</f>
        <v>21291854830</v>
      </c>
      <c r="E34" s="228">
        <f t="shared" ref="E34:P34" si="1">E10+E22</f>
        <v>290586774.91000003</v>
      </c>
      <c r="F34" s="229">
        <f t="shared" si="1"/>
        <v>307565031.17000002</v>
      </c>
      <c r="G34" s="230">
        <f t="shared" si="1"/>
        <v>2214697671.1700001</v>
      </c>
      <c r="H34" s="228">
        <f t="shared" si="1"/>
        <v>301874548.19</v>
      </c>
      <c r="I34" s="229">
        <f t="shared" si="1"/>
        <v>324519452.77999997</v>
      </c>
      <c r="J34" s="230">
        <f t="shared" si="1"/>
        <v>2360278385.8700004</v>
      </c>
      <c r="K34" s="228">
        <f t="shared" si="1"/>
        <v>315416764.73000002</v>
      </c>
      <c r="L34" s="229">
        <f t="shared" si="1"/>
        <v>330369599.20999998</v>
      </c>
      <c r="M34" s="230">
        <f t="shared" si="1"/>
        <v>2308916270.0999999</v>
      </c>
      <c r="N34" s="228">
        <f t="shared" si="1"/>
        <v>351326977.74999994</v>
      </c>
      <c r="O34" s="229">
        <f t="shared" si="1"/>
        <v>393441961.68000013</v>
      </c>
      <c r="P34" s="229">
        <f t="shared" si="1"/>
        <v>2325296581.6100001</v>
      </c>
      <c r="Q34" s="231">
        <f t="shared" si="0"/>
        <v>11824290019.17</v>
      </c>
      <c r="R34" s="45"/>
    </row>
    <row r="35" spans="2:31" x14ac:dyDescent="0.25">
      <c r="B35" s="46"/>
      <c r="C35" s="25"/>
      <c r="D35" s="25"/>
      <c r="E35" s="25"/>
      <c r="F35" s="25"/>
      <c r="G35" s="25"/>
      <c r="H35" s="25"/>
      <c r="I35" s="25"/>
      <c r="J35" s="25"/>
      <c r="K35" s="25"/>
      <c r="L35" s="25"/>
      <c r="M35" s="25"/>
      <c r="N35" s="25"/>
      <c r="O35" s="25"/>
      <c r="P35" s="25"/>
      <c r="Q35" s="25"/>
    </row>
    <row r="36" spans="2:31" x14ac:dyDescent="0.25">
      <c r="B36" s="164" t="s">
        <v>49</v>
      </c>
      <c r="C36" s="232"/>
      <c r="D36" s="233"/>
      <c r="E36" s="234"/>
      <c r="F36" s="235"/>
      <c r="G36" s="236"/>
      <c r="H36" s="234"/>
      <c r="I36" s="235"/>
      <c r="J36" s="236"/>
      <c r="K36" s="234"/>
      <c r="L36" s="235"/>
      <c r="M36" s="236"/>
      <c r="N36" s="234"/>
      <c r="O36" s="235"/>
      <c r="P36" s="235"/>
      <c r="Q36" s="237"/>
    </row>
    <row r="37" spans="2:31" x14ac:dyDescent="0.25">
      <c r="B37" s="20" t="s">
        <v>50</v>
      </c>
      <c r="C37" s="221">
        <v>15244228</v>
      </c>
      <c r="D37" s="221">
        <v>15244228</v>
      </c>
      <c r="E37" s="226">
        <v>0</v>
      </c>
      <c r="F37" s="226">
        <v>0</v>
      </c>
      <c r="G37" s="226">
        <v>0</v>
      </c>
      <c r="H37" s="226">
        <v>0</v>
      </c>
      <c r="I37" s="226">
        <v>0</v>
      </c>
      <c r="J37" s="226">
        <v>0</v>
      </c>
      <c r="K37" s="226">
        <v>0</v>
      </c>
      <c r="L37" s="226">
        <v>0</v>
      </c>
      <c r="M37" s="226">
        <v>0</v>
      </c>
      <c r="N37" s="226">
        <v>0</v>
      </c>
      <c r="O37" s="226">
        <v>0</v>
      </c>
      <c r="P37" s="226">
        <v>0</v>
      </c>
      <c r="Q37" s="226">
        <f t="shared" ref="Q37:Q42" si="2">SUM(E37:P37)</f>
        <v>0</v>
      </c>
    </row>
    <row r="38" spans="2:31" x14ac:dyDescent="0.25">
      <c r="B38" s="22" t="s">
        <v>54</v>
      </c>
      <c r="C38" s="222">
        <v>15244228</v>
      </c>
      <c r="D38" s="222">
        <v>15244228</v>
      </c>
      <c r="E38" s="225">
        <v>0</v>
      </c>
      <c r="F38" s="225">
        <v>0</v>
      </c>
      <c r="G38" s="225">
        <v>0</v>
      </c>
      <c r="H38" s="225">
        <v>0</v>
      </c>
      <c r="I38" s="225">
        <v>0</v>
      </c>
      <c r="J38" s="225">
        <v>0</v>
      </c>
      <c r="K38" s="225">
        <v>0</v>
      </c>
      <c r="L38" s="225">
        <v>0</v>
      </c>
      <c r="M38" s="225">
        <v>0</v>
      </c>
      <c r="N38" s="225">
        <v>0</v>
      </c>
      <c r="O38" s="225">
        <v>0</v>
      </c>
      <c r="P38" s="225">
        <v>0</v>
      </c>
      <c r="Q38" s="225">
        <f t="shared" si="2"/>
        <v>0</v>
      </c>
    </row>
    <row r="39" spans="2:31" x14ac:dyDescent="0.25">
      <c r="B39" s="49" t="s">
        <v>55</v>
      </c>
      <c r="C39" s="223">
        <v>15244228</v>
      </c>
      <c r="D39" s="223">
        <v>15244228</v>
      </c>
      <c r="E39" s="224">
        <v>0</v>
      </c>
      <c r="F39" s="224">
        <v>0</v>
      </c>
      <c r="G39" s="224">
        <v>0</v>
      </c>
      <c r="H39" s="224">
        <v>0</v>
      </c>
      <c r="I39" s="224">
        <v>0</v>
      </c>
      <c r="J39" s="224">
        <v>0</v>
      </c>
      <c r="K39" s="224">
        <v>0</v>
      </c>
      <c r="L39" s="224">
        <v>0</v>
      </c>
      <c r="M39" s="224">
        <v>0</v>
      </c>
      <c r="N39" s="224">
        <v>0</v>
      </c>
      <c r="O39" s="224">
        <v>0</v>
      </c>
      <c r="P39" s="224">
        <v>0</v>
      </c>
      <c r="Q39" s="224">
        <f t="shared" si="2"/>
        <v>0</v>
      </c>
    </row>
    <row r="40" spans="2:31" x14ac:dyDescent="0.25">
      <c r="B40" s="48" t="s">
        <v>67</v>
      </c>
      <c r="C40" s="222">
        <v>15244228</v>
      </c>
      <c r="D40" s="222">
        <v>15244228</v>
      </c>
      <c r="E40" s="225">
        <v>0</v>
      </c>
      <c r="F40" s="225">
        <v>0</v>
      </c>
      <c r="G40" s="225">
        <v>0</v>
      </c>
      <c r="H40" s="225">
        <v>0</v>
      </c>
      <c r="I40" s="225">
        <v>0</v>
      </c>
      <c r="J40" s="225">
        <v>0</v>
      </c>
      <c r="K40" s="225">
        <v>0</v>
      </c>
      <c r="L40" s="225">
        <v>0</v>
      </c>
      <c r="M40" s="225">
        <v>0</v>
      </c>
      <c r="N40" s="225">
        <v>0</v>
      </c>
      <c r="O40" s="225">
        <v>0</v>
      </c>
      <c r="P40" s="225">
        <v>0</v>
      </c>
      <c r="Q40" s="225">
        <f t="shared" si="2"/>
        <v>0</v>
      </c>
    </row>
    <row r="41" spans="2:31" x14ac:dyDescent="0.25">
      <c r="B41" s="93" t="s">
        <v>68</v>
      </c>
      <c r="C41" s="223">
        <v>15244228</v>
      </c>
      <c r="D41" s="223">
        <v>15244228</v>
      </c>
      <c r="E41" s="224">
        <v>0</v>
      </c>
      <c r="F41" s="224">
        <v>0</v>
      </c>
      <c r="G41" s="224">
        <v>0</v>
      </c>
      <c r="H41" s="224">
        <v>0</v>
      </c>
      <c r="I41" s="224">
        <v>0</v>
      </c>
      <c r="J41" s="224">
        <v>0</v>
      </c>
      <c r="K41" s="224">
        <v>0</v>
      </c>
      <c r="L41" s="224">
        <v>0</v>
      </c>
      <c r="M41" s="224">
        <v>0</v>
      </c>
      <c r="N41" s="224">
        <v>0</v>
      </c>
      <c r="O41" s="224">
        <v>0</v>
      </c>
      <c r="P41" s="224">
        <v>0</v>
      </c>
      <c r="Q41" s="224">
        <f t="shared" si="2"/>
        <v>0</v>
      </c>
      <c r="S41" s="52"/>
      <c r="T41" s="51"/>
      <c r="U41" s="50"/>
      <c r="V41" s="52"/>
      <c r="W41" s="51"/>
      <c r="X41" s="50"/>
      <c r="Y41" s="52"/>
      <c r="Z41" s="51"/>
      <c r="AA41" s="50"/>
      <c r="AB41" s="52"/>
      <c r="AC41" s="51"/>
      <c r="AD41" s="50"/>
      <c r="AE41" s="45"/>
    </row>
    <row r="42" spans="2:31" x14ac:dyDescent="0.25">
      <c r="B42" s="164" t="s">
        <v>69</v>
      </c>
      <c r="C42" s="227">
        <f>C37</f>
        <v>15244228</v>
      </c>
      <c r="D42" s="227">
        <f>D37</f>
        <v>15244228</v>
      </c>
      <c r="E42" s="239">
        <f t="shared" ref="E42:P42" si="3">E37</f>
        <v>0</v>
      </c>
      <c r="F42" s="240">
        <f t="shared" si="3"/>
        <v>0</v>
      </c>
      <c r="G42" s="241">
        <f t="shared" si="3"/>
        <v>0</v>
      </c>
      <c r="H42" s="239">
        <f t="shared" si="3"/>
        <v>0</v>
      </c>
      <c r="I42" s="240">
        <f t="shared" si="3"/>
        <v>0</v>
      </c>
      <c r="J42" s="241">
        <f t="shared" si="3"/>
        <v>0</v>
      </c>
      <c r="K42" s="239">
        <f t="shared" si="3"/>
        <v>0</v>
      </c>
      <c r="L42" s="240">
        <f t="shared" si="3"/>
        <v>0</v>
      </c>
      <c r="M42" s="241">
        <f t="shared" si="3"/>
        <v>0</v>
      </c>
      <c r="N42" s="239">
        <f t="shared" si="3"/>
        <v>0</v>
      </c>
      <c r="O42" s="240">
        <f t="shared" si="3"/>
        <v>0</v>
      </c>
      <c r="P42" s="240">
        <f t="shared" si="3"/>
        <v>0</v>
      </c>
      <c r="Q42" s="238">
        <f t="shared" si="2"/>
        <v>0</v>
      </c>
      <c r="R42" s="45"/>
      <c r="S42" s="47"/>
    </row>
    <row r="43" spans="2:31" x14ac:dyDescent="0.25">
      <c r="B43" s="46"/>
      <c r="C43" s="224"/>
      <c r="D43" s="224"/>
      <c r="E43" s="224"/>
      <c r="F43" s="224"/>
      <c r="G43" s="224"/>
      <c r="H43" s="224"/>
      <c r="I43" s="224"/>
      <c r="J43" s="224"/>
      <c r="K43" s="224"/>
      <c r="L43" s="224"/>
      <c r="M43" s="224"/>
      <c r="N43" s="224"/>
      <c r="O43" s="224"/>
      <c r="P43" s="224"/>
      <c r="Q43" s="224"/>
    </row>
    <row r="44" spans="2:31" x14ac:dyDescent="0.25">
      <c r="B44" s="164" t="s">
        <v>70</v>
      </c>
      <c r="C44" s="227">
        <f>C34+C42</f>
        <v>21176100227</v>
      </c>
      <c r="D44" s="227">
        <f>D34+D42</f>
        <v>21307099058</v>
      </c>
      <c r="E44" s="228">
        <f t="shared" ref="E44:Q44" si="4">E34+E42</f>
        <v>290586774.91000003</v>
      </c>
      <c r="F44" s="229">
        <f t="shared" si="4"/>
        <v>307565031.17000002</v>
      </c>
      <c r="G44" s="230">
        <f t="shared" si="4"/>
        <v>2214697671.1700001</v>
      </c>
      <c r="H44" s="228">
        <f t="shared" si="4"/>
        <v>301874548.19</v>
      </c>
      <c r="I44" s="229">
        <f t="shared" si="4"/>
        <v>324519452.77999997</v>
      </c>
      <c r="J44" s="230">
        <f t="shared" si="4"/>
        <v>2360278385.8700004</v>
      </c>
      <c r="K44" s="228">
        <f t="shared" si="4"/>
        <v>315416764.73000002</v>
      </c>
      <c r="L44" s="229">
        <f t="shared" si="4"/>
        <v>330369599.20999998</v>
      </c>
      <c r="M44" s="230">
        <f t="shared" si="4"/>
        <v>2308916270.0999999</v>
      </c>
      <c r="N44" s="228">
        <f t="shared" si="4"/>
        <v>351326977.74999994</v>
      </c>
      <c r="O44" s="229">
        <f t="shared" si="4"/>
        <v>393441961.68000013</v>
      </c>
      <c r="P44" s="229">
        <f t="shared" si="4"/>
        <v>2325296581.6100001</v>
      </c>
      <c r="Q44" s="231">
        <f t="shared" si="4"/>
        <v>11824290019.17</v>
      </c>
      <c r="R44" s="45"/>
    </row>
    <row r="45" spans="2:31" ht="24" customHeight="1" x14ac:dyDescent="0.25">
      <c r="B45" s="291" t="s">
        <v>71</v>
      </c>
      <c r="C45" s="291"/>
      <c r="D45" s="291"/>
      <c r="E45" s="291"/>
      <c r="F45" s="291"/>
      <c r="G45" s="291"/>
      <c r="H45" s="291"/>
      <c r="I45" s="291"/>
      <c r="J45" s="291"/>
      <c r="K45" s="291"/>
      <c r="L45" s="291"/>
      <c r="M45" s="291"/>
      <c r="N45" s="291"/>
      <c r="O45" s="291"/>
      <c r="P45" s="291"/>
      <c r="Q45" s="291"/>
      <c r="R45" s="44"/>
    </row>
    <row r="46" spans="2:31" x14ac:dyDescent="0.25">
      <c r="B46" s="43"/>
      <c r="C46" s="5"/>
      <c r="D46" s="42"/>
      <c r="E46" s="3"/>
      <c r="F46" s="5"/>
    </row>
    <row r="47" spans="2:31" x14ac:dyDescent="0.25">
      <c r="B47" s="5"/>
      <c r="C47" s="5"/>
      <c r="D47" s="5"/>
      <c r="E47" s="5"/>
      <c r="F47" s="5"/>
    </row>
    <row r="48" spans="2:31" x14ac:dyDescent="0.25">
      <c r="B48" s="5"/>
      <c r="C48" s="5"/>
      <c r="D48" s="5"/>
      <c r="E48" s="41"/>
      <c r="F48" s="5"/>
    </row>
    <row r="49" spans="2:6" x14ac:dyDescent="0.25">
      <c r="B49" s="5"/>
      <c r="C49" s="5"/>
      <c r="D49" s="40"/>
      <c r="E49" s="5"/>
      <c r="F49" s="5"/>
    </row>
    <row r="50" spans="2:6" x14ac:dyDescent="0.25">
      <c r="B50" s="5"/>
      <c r="C50" s="5"/>
      <c r="D50" s="5"/>
      <c r="E50" s="5"/>
      <c r="F50" s="5"/>
    </row>
    <row r="51" spans="2:6" x14ac:dyDescent="0.25">
      <c r="B51" s="5"/>
      <c r="C51" s="5"/>
      <c r="D51" s="5"/>
      <c r="E51" s="5"/>
      <c r="F51" s="5"/>
    </row>
  </sheetData>
  <mergeCells count="10">
    <mergeCell ref="B45:Q45"/>
    <mergeCell ref="B2:Q2"/>
    <mergeCell ref="B3:Q3"/>
    <mergeCell ref="B4:Q4"/>
    <mergeCell ref="B6:Q6"/>
    <mergeCell ref="B8:B9"/>
    <mergeCell ref="C8:C9"/>
    <mergeCell ref="E8:Q8"/>
    <mergeCell ref="D8:D9"/>
    <mergeCell ref="B5:Q5"/>
  </mergeCells>
  <pageMargins left="0.7" right="0.7" top="0.75" bottom="0.75" header="0.3" footer="0.3"/>
  <pageSetup orientation="portrait" r:id="rId1"/>
  <ignoredErrors>
    <ignoredError sqref="Q37:Q42 Q10:Q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E56"/>
  <sheetViews>
    <sheetView showGridLines="0" topLeftCell="B1" zoomScale="85" zoomScaleNormal="85" workbookViewId="0">
      <selection activeCell="C10" sqref="C10"/>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72</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16920212158.999998</v>
      </c>
      <c r="D10" s="189">
        <v>16974072051.620001</v>
      </c>
      <c r="E10" s="189">
        <v>290121391.06999999</v>
      </c>
      <c r="F10" s="189">
        <v>333105863.76999998</v>
      </c>
      <c r="G10" s="189">
        <v>2561872528.1099997</v>
      </c>
      <c r="H10" s="189">
        <v>315505751.23000002</v>
      </c>
      <c r="I10" s="189">
        <v>316690498.45000005</v>
      </c>
      <c r="J10" s="189">
        <v>2521448453.8900003</v>
      </c>
      <c r="K10" s="189">
        <v>322318752.17000002</v>
      </c>
      <c r="L10" s="189">
        <v>332410522.33999991</v>
      </c>
      <c r="M10" s="189">
        <v>352724712.35000014</v>
      </c>
      <c r="N10" s="189">
        <v>314994357.90999997</v>
      </c>
      <c r="O10" s="189">
        <v>3288672829</v>
      </c>
      <c r="P10" s="189">
        <v>1900359169.0799999</v>
      </c>
      <c r="Q10" s="189">
        <f>SUM(E10:P10)</f>
        <v>12850224829.370001</v>
      </c>
      <c r="R10" s="23"/>
      <c r="S10" s="56"/>
    </row>
    <row r="11" spans="1:20" x14ac:dyDescent="0.25">
      <c r="B11" s="72" t="s">
        <v>24</v>
      </c>
      <c r="C11" s="185">
        <v>7343491478</v>
      </c>
      <c r="D11" s="185">
        <v>7397143376.7799997</v>
      </c>
      <c r="E11" s="185">
        <v>288782743.06999999</v>
      </c>
      <c r="F11" s="185">
        <v>331690525.13</v>
      </c>
      <c r="G11" s="185">
        <v>350205284.10999995</v>
      </c>
      <c r="H11" s="185">
        <v>314179293.23000002</v>
      </c>
      <c r="I11" s="185">
        <v>315320190.11000001</v>
      </c>
      <c r="J11" s="185">
        <v>334401247.74000007</v>
      </c>
      <c r="K11" s="185">
        <v>321063071.67000002</v>
      </c>
      <c r="L11" s="185">
        <v>330604887.83999991</v>
      </c>
      <c r="M11" s="185">
        <v>351382274.35000014</v>
      </c>
      <c r="N11" s="185">
        <v>313655069.90999997</v>
      </c>
      <c r="O11" s="185">
        <v>315044099.40000004</v>
      </c>
      <c r="P11" s="185">
        <v>425533669.08000004</v>
      </c>
      <c r="Q11" s="185">
        <f t="shared" ref="Q11:Q39" si="0">SUM(E11:P11)</f>
        <v>3991862355.6399999</v>
      </c>
      <c r="R11" s="22"/>
      <c r="S11" s="56"/>
    </row>
    <row r="12" spans="1:20" x14ac:dyDescent="0.25">
      <c r="B12" s="71" t="s">
        <v>25</v>
      </c>
      <c r="C12" s="187">
        <v>4646894659</v>
      </c>
      <c r="D12" s="187">
        <v>4609175366.3299999</v>
      </c>
      <c r="E12" s="187">
        <v>284570593.06999999</v>
      </c>
      <c r="F12" s="187">
        <v>319471270.70999998</v>
      </c>
      <c r="G12" s="187">
        <v>324538151.45999992</v>
      </c>
      <c r="H12" s="187">
        <v>302166029.43000001</v>
      </c>
      <c r="I12" s="187">
        <v>301467781.44</v>
      </c>
      <c r="J12" s="187">
        <v>311438400.39000005</v>
      </c>
      <c r="K12" s="187">
        <v>297752574.06999999</v>
      </c>
      <c r="L12" s="187">
        <v>309797559.25999993</v>
      </c>
      <c r="M12" s="187">
        <v>324801493.23000014</v>
      </c>
      <c r="N12" s="187">
        <v>289692748.76999998</v>
      </c>
      <c r="O12" s="187">
        <v>301006008.84000003</v>
      </c>
      <c r="P12" s="187">
        <v>376259766.81</v>
      </c>
      <c r="Q12" s="187">
        <f t="shared" si="0"/>
        <v>3742962377.48</v>
      </c>
      <c r="R12" s="46"/>
      <c r="S12" s="56"/>
      <c r="T12" s="56"/>
    </row>
    <row r="13" spans="1:20" x14ac:dyDescent="0.25">
      <c r="B13" s="71" t="s">
        <v>26</v>
      </c>
      <c r="C13" s="187">
        <v>2694715099</v>
      </c>
      <c r="D13" s="187">
        <v>2786053661.7800002</v>
      </c>
      <c r="E13" s="187">
        <v>4212150</v>
      </c>
      <c r="F13" s="187">
        <v>12219254.420000002</v>
      </c>
      <c r="G13" s="187">
        <v>25667132.65000001</v>
      </c>
      <c r="H13" s="187">
        <v>12013263.800000001</v>
      </c>
      <c r="I13" s="187">
        <v>13850908.669999998</v>
      </c>
      <c r="J13" s="187">
        <v>22961347.349999998</v>
      </c>
      <c r="K13" s="187">
        <v>23310497.599999994</v>
      </c>
      <c r="L13" s="187">
        <v>20805828.580000006</v>
      </c>
      <c r="M13" s="187">
        <v>26578581.120000005</v>
      </c>
      <c r="N13" s="187">
        <v>23959580.449999992</v>
      </c>
      <c r="O13" s="187">
        <v>14037790.559999995</v>
      </c>
      <c r="P13" s="187">
        <v>49261787.270000033</v>
      </c>
      <c r="Q13" s="187">
        <f t="shared" si="0"/>
        <v>248878122.47000003</v>
      </c>
      <c r="R13" s="46"/>
      <c r="S13" s="56"/>
    </row>
    <row r="14" spans="1:20" ht="30" x14ac:dyDescent="0.25">
      <c r="B14" s="71" t="s">
        <v>27</v>
      </c>
      <c r="C14" s="187">
        <v>1881720</v>
      </c>
      <c r="D14" s="187">
        <v>1914348.67</v>
      </c>
      <c r="E14" s="68">
        <v>0</v>
      </c>
      <c r="F14" s="68">
        <v>0</v>
      </c>
      <c r="G14" s="68">
        <v>0</v>
      </c>
      <c r="H14" s="68">
        <v>0</v>
      </c>
      <c r="I14" s="187">
        <v>1500</v>
      </c>
      <c r="J14" s="187">
        <v>1500</v>
      </c>
      <c r="K14" s="68">
        <v>0</v>
      </c>
      <c r="L14" s="187">
        <v>1500</v>
      </c>
      <c r="M14" s="187">
        <v>2200</v>
      </c>
      <c r="N14" s="187">
        <v>2740.6900000000005</v>
      </c>
      <c r="O14" s="187">
        <v>300</v>
      </c>
      <c r="P14" s="187">
        <v>12115</v>
      </c>
      <c r="Q14" s="187">
        <f t="shared" si="0"/>
        <v>21855.690000000002</v>
      </c>
      <c r="R14" s="46"/>
      <c r="S14" s="56"/>
    </row>
    <row r="15" spans="1:20" x14ac:dyDescent="0.25">
      <c r="B15" s="72" t="s">
        <v>28</v>
      </c>
      <c r="C15" s="185">
        <v>692747376</v>
      </c>
      <c r="D15" s="185">
        <v>692298179</v>
      </c>
      <c r="E15" s="185">
        <v>1338648</v>
      </c>
      <c r="F15" s="185">
        <v>1338648</v>
      </c>
      <c r="G15" s="185">
        <v>1326458</v>
      </c>
      <c r="H15" s="185">
        <v>1326458</v>
      </c>
      <c r="I15" s="185">
        <v>1311680.5</v>
      </c>
      <c r="J15" s="185">
        <v>1311680.5</v>
      </c>
      <c r="K15" s="185">
        <v>1255680.5</v>
      </c>
      <c r="L15" s="185">
        <v>1255680.5</v>
      </c>
      <c r="M15" s="185">
        <v>1240788</v>
      </c>
      <c r="N15" s="185">
        <v>1240788</v>
      </c>
      <c r="O15" s="185">
        <v>1230093</v>
      </c>
      <c r="P15" s="185">
        <v>1224976</v>
      </c>
      <c r="Q15" s="185">
        <f t="shared" si="0"/>
        <v>15401579</v>
      </c>
      <c r="R15" s="22"/>
      <c r="S15" s="56"/>
    </row>
    <row r="16" spans="1:20" x14ac:dyDescent="0.25">
      <c r="B16" s="72" t="s">
        <v>29</v>
      </c>
      <c r="C16" s="185">
        <v>8882615805</v>
      </c>
      <c r="D16" s="185">
        <v>8883575805</v>
      </c>
      <c r="E16" s="69">
        <v>0</v>
      </c>
      <c r="F16" s="185">
        <v>30000</v>
      </c>
      <c r="G16" s="185">
        <v>2210340786</v>
      </c>
      <c r="H16" s="69">
        <v>0</v>
      </c>
      <c r="I16" s="69">
        <v>0</v>
      </c>
      <c r="J16" s="185">
        <v>2185735525.6500001</v>
      </c>
      <c r="K16" s="69">
        <v>0</v>
      </c>
      <c r="L16" s="185">
        <v>549954</v>
      </c>
      <c r="M16" s="185">
        <v>100550</v>
      </c>
      <c r="N16" s="185">
        <v>98500</v>
      </c>
      <c r="O16" s="185">
        <v>2972398636.5999999</v>
      </c>
      <c r="P16" s="185">
        <v>1473600524</v>
      </c>
      <c r="Q16" s="185">
        <f t="shared" si="0"/>
        <v>8842854476.25</v>
      </c>
      <c r="R16" s="22"/>
      <c r="S16" s="56"/>
    </row>
    <row r="17" spans="1:31" x14ac:dyDescent="0.25">
      <c r="B17" s="71" t="s">
        <v>30</v>
      </c>
      <c r="C17" s="187">
        <v>36942653</v>
      </c>
      <c r="D17" s="187">
        <v>37402653</v>
      </c>
      <c r="E17" s="68">
        <v>0</v>
      </c>
      <c r="F17" s="187">
        <v>30000</v>
      </c>
      <c r="G17" s="68">
        <v>0</v>
      </c>
      <c r="H17" s="68">
        <v>0</v>
      </c>
      <c r="I17" s="68">
        <v>0</v>
      </c>
      <c r="J17" s="187">
        <v>30000</v>
      </c>
      <c r="K17" s="68">
        <v>0</v>
      </c>
      <c r="L17" s="187">
        <v>90000</v>
      </c>
      <c r="M17" s="187">
        <v>100550</v>
      </c>
      <c r="N17" s="187">
        <v>98500</v>
      </c>
      <c r="O17" s="187">
        <v>67000</v>
      </c>
      <c r="P17" s="187">
        <v>40000</v>
      </c>
      <c r="Q17" s="187">
        <f t="shared" si="0"/>
        <v>456050</v>
      </c>
      <c r="R17" s="46"/>
      <c r="S17" s="56"/>
    </row>
    <row r="18" spans="1:31" x14ac:dyDescent="0.25">
      <c r="B18" s="71" t="s">
        <v>31</v>
      </c>
      <c r="C18" s="187">
        <v>8843363152</v>
      </c>
      <c r="D18" s="187">
        <v>8843363152</v>
      </c>
      <c r="E18" s="68">
        <v>0</v>
      </c>
      <c r="F18" s="68">
        <v>0</v>
      </c>
      <c r="G18" s="187">
        <v>2210340786</v>
      </c>
      <c r="H18" s="68">
        <v>0</v>
      </c>
      <c r="I18" s="68">
        <v>0</v>
      </c>
      <c r="J18" s="187">
        <v>2185271524</v>
      </c>
      <c r="K18" s="68">
        <v>0</v>
      </c>
      <c r="L18" s="68">
        <v>0</v>
      </c>
      <c r="M18" s="68">
        <v>0</v>
      </c>
      <c r="N18" s="68">
        <v>0</v>
      </c>
      <c r="O18" s="187">
        <v>2972190310</v>
      </c>
      <c r="P18" s="187">
        <v>1473560524</v>
      </c>
      <c r="Q18" s="187">
        <f t="shared" si="0"/>
        <v>8841363144</v>
      </c>
      <c r="R18" s="46"/>
      <c r="S18" s="56"/>
    </row>
    <row r="19" spans="1:31" x14ac:dyDescent="0.25">
      <c r="B19" s="71" t="s">
        <v>32</v>
      </c>
      <c r="C19" s="187">
        <v>1710000</v>
      </c>
      <c r="D19" s="187">
        <v>2210000</v>
      </c>
      <c r="E19" s="68">
        <v>0</v>
      </c>
      <c r="F19" s="68">
        <v>0</v>
      </c>
      <c r="G19" s="68">
        <v>0</v>
      </c>
      <c r="H19" s="68">
        <v>0</v>
      </c>
      <c r="I19" s="68">
        <v>0</v>
      </c>
      <c r="J19" s="187">
        <v>434001.65</v>
      </c>
      <c r="K19" s="68">
        <v>0</v>
      </c>
      <c r="L19" s="187">
        <v>459954</v>
      </c>
      <c r="M19" s="68">
        <v>0</v>
      </c>
      <c r="N19" s="68">
        <v>0</v>
      </c>
      <c r="O19" s="187">
        <v>141326.6</v>
      </c>
      <c r="P19" s="68">
        <v>0</v>
      </c>
      <c r="Q19" s="187">
        <f t="shared" si="0"/>
        <v>1035282.25</v>
      </c>
      <c r="R19" s="46"/>
      <c r="S19" s="56"/>
    </row>
    <row r="20" spans="1:31" x14ac:dyDescent="0.25">
      <c r="B20" s="71" t="s">
        <v>33</v>
      </c>
      <c r="C20" s="187">
        <v>600000</v>
      </c>
      <c r="D20" s="187">
        <v>600000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1357500</v>
      </c>
      <c r="D21" s="185">
        <v>1054690.8400000001</v>
      </c>
      <c r="E21" s="69">
        <v>0</v>
      </c>
      <c r="F21" s="185">
        <v>46690.64</v>
      </c>
      <c r="G21" s="69">
        <v>0</v>
      </c>
      <c r="H21" s="69">
        <v>0</v>
      </c>
      <c r="I21" s="185">
        <v>58627.839999999997</v>
      </c>
      <c r="J21" s="69">
        <v>0</v>
      </c>
      <c r="K21" s="69">
        <v>0</v>
      </c>
      <c r="L21" s="69">
        <v>0</v>
      </c>
      <c r="M21" s="185">
        <v>1100</v>
      </c>
      <c r="N21" s="69">
        <v>0</v>
      </c>
      <c r="O21" s="69">
        <v>0</v>
      </c>
      <c r="P21" s="69">
        <v>0</v>
      </c>
      <c r="Q21" s="185">
        <f t="shared" si="0"/>
        <v>106418.48</v>
      </c>
      <c r="R21" s="22"/>
      <c r="S21" s="56"/>
    </row>
    <row r="22" spans="1:31" x14ac:dyDescent="0.25">
      <c r="B22" s="77" t="s">
        <v>35</v>
      </c>
      <c r="C22" s="189">
        <v>4274977567</v>
      </c>
      <c r="D22" s="189">
        <v>4283251742.5500002</v>
      </c>
      <c r="E22" s="189">
        <v>184769.44</v>
      </c>
      <c r="F22" s="189">
        <v>3323105.05</v>
      </c>
      <c r="G22" s="189">
        <v>358399.29</v>
      </c>
      <c r="H22" s="189">
        <v>62395.920000000006</v>
      </c>
      <c r="I22" s="189">
        <v>235652.71</v>
      </c>
      <c r="J22" s="189">
        <v>2934627.52</v>
      </c>
      <c r="K22" s="189">
        <v>1467112.5799999998</v>
      </c>
      <c r="L22" s="189">
        <v>878298.78000000014</v>
      </c>
      <c r="M22" s="189">
        <v>307596.71999999997</v>
      </c>
      <c r="N22" s="189">
        <v>4692914.2899999991</v>
      </c>
      <c r="O22" s="189">
        <v>1432654.8900000001</v>
      </c>
      <c r="P22" s="189">
        <v>4209166.0600000005</v>
      </c>
      <c r="Q22" s="189">
        <f t="shared" si="0"/>
        <v>20086693.25</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586060791</v>
      </c>
      <c r="D25" s="185">
        <v>594432373.25999999</v>
      </c>
      <c r="E25" s="185">
        <v>106915.6</v>
      </c>
      <c r="F25" s="185">
        <v>2868752.8899999997</v>
      </c>
      <c r="G25" s="185">
        <v>36963.89</v>
      </c>
      <c r="H25" s="185">
        <v>62395.920000000006</v>
      </c>
      <c r="I25" s="185">
        <v>235652.71</v>
      </c>
      <c r="J25" s="185">
        <v>2361004.1800000002</v>
      </c>
      <c r="K25" s="185">
        <v>903331.02</v>
      </c>
      <c r="L25" s="185">
        <v>291323.71000000002</v>
      </c>
      <c r="M25" s="185">
        <v>280592.69999999995</v>
      </c>
      <c r="N25" s="185">
        <v>1219952.1399999999</v>
      </c>
      <c r="O25" s="185">
        <v>776587.72</v>
      </c>
      <c r="P25" s="185">
        <v>4209166.0600000005</v>
      </c>
      <c r="Q25" s="185">
        <f t="shared" si="0"/>
        <v>13352638.539999999</v>
      </c>
      <c r="R25" s="22"/>
      <c r="S25" s="56"/>
    </row>
    <row r="26" spans="1:31" x14ac:dyDescent="0.25">
      <c r="B26" s="71" t="s">
        <v>37</v>
      </c>
      <c r="C26" s="187">
        <v>374127344</v>
      </c>
      <c r="D26" s="187">
        <v>376987506</v>
      </c>
      <c r="E26" s="68">
        <v>0</v>
      </c>
      <c r="F26" s="68">
        <v>0</v>
      </c>
      <c r="G26" s="68">
        <v>0</v>
      </c>
      <c r="H26" s="68">
        <v>0</v>
      </c>
      <c r="I26" s="68">
        <v>0</v>
      </c>
      <c r="J26" s="68">
        <v>0</v>
      </c>
      <c r="K26" s="68">
        <v>0</v>
      </c>
      <c r="L26" s="68">
        <v>0</v>
      </c>
      <c r="M26" s="68">
        <v>0</v>
      </c>
      <c r="N26" s="68">
        <v>0</v>
      </c>
      <c r="O26" s="68">
        <v>0</v>
      </c>
      <c r="P26" s="187">
        <v>2860161.7</v>
      </c>
      <c r="Q26" s="187">
        <f t="shared" si="0"/>
        <v>2860161.7</v>
      </c>
      <c r="R26" s="46"/>
      <c r="S26" s="56"/>
    </row>
    <row r="27" spans="1:31" x14ac:dyDescent="0.25">
      <c r="B27" s="71" t="s">
        <v>38</v>
      </c>
      <c r="C27" s="187">
        <v>184652149</v>
      </c>
      <c r="D27" s="187">
        <v>195754410.80000001</v>
      </c>
      <c r="E27" s="187">
        <v>106915.6</v>
      </c>
      <c r="F27" s="187">
        <v>2331514.1799999997</v>
      </c>
      <c r="G27" s="187">
        <v>36963.89</v>
      </c>
      <c r="H27" s="187">
        <v>62395.920000000006</v>
      </c>
      <c r="I27" s="187">
        <v>235652.71</v>
      </c>
      <c r="J27" s="187">
        <v>2361004.1800000002</v>
      </c>
      <c r="K27" s="187">
        <v>903331.02</v>
      </c>
      <c r="L27" s="187">
        <v>243884.17</v>
      </c>
      <c r="M27" s="187">
        <v>280592.69999999995</v>
      </c>
      <c r="N27" s="187">
        <v>1219952.1399999999</v>
      </c>
      <c r="O27" s="187">
        <v>776587.72</v>
      </c>
      <c r="P27" s="187">
        <v>662942.69000000006</v>
      </c>
      <c r="Q27" s="187">
        <f t="shared" si="0"/>
        <v>9221736.9199999999</v>
      </c>
      <c r="R27" s="46"/>
      <c r="S27" s="56"/>
    </row>
    <row r="28" spans="1:31" x14ac:dyDescent="0.25">
      <c r="B28" s="71" t="s">
        <v>39</v>
      </c>
      <c r="C28" s="187">
        <v>1869152</v>
      </c>
      <c r="D28" s="187">
        <v>1916652</v>
      </c>
      <c r="E28" s="68">
        <v>0</v>
      </c>
      <c r="F28" s="68">
        <v>0</v>
      </c>
      <c r="G28" s="68">
        <v>0</v>
      </c>
      <c r="H28" s="68">
        <v>0</v>
      </c>
      <c r="I28" s="68">
        <v>0</v>
      </c>
      <c r="J28" s="68">
        <v>0</v>
      </c>
      <c r="K28" s="68">
        <v>0</v>
      </c>
      <c r="L28" s="187">
        <v>47439.54</v>
      </c>
      <c r="M28" s="68">
        <v>0</v>
      </c>
      <c r="N28" s="68">
        <v>0</v>
      </c>
      <c r="O28" s="68">
        <v>0</v>
      </c>
      <c r="P28" s="68">
        <v>0</v>
      </c>
      <c r="Q28" s="187">
        <f t="shared" si="0"/>
        <v>47439.54</v>
      </c>
      <c r="R28" s="46"/>
      <c r="S28" s="56"/>
    </row>
    <row r="29" spans="1:31" x14ac:dyDescent="0.25">
      <c r="B29" s="71" t="s">
        <v>40</v>
      </c>
      <c r="C29" s="187">
        <v>25412146</v>
      </c>
      <c r="D29" s="187">
        <v>19773804.459999997</v>
      </c>
      <c r="E29" s="68">
        <v>0</v>
      </c>
      <c r="F29" s="187">
        <v>537238.71</v>
      </c>
      <c r="G29" s="68">
        <v>0</v>
      </c>
      <c r="H29" s="68">
        <v>0</v>
      </c>
      <c r="I29" s="68">
        <v>0</v>
      </c>
      <c r="J29" s="68">
        <v>0</v>
      </c>
      <c r="K29" s="68">
        <v>0</v>
      </c>
      <c r="L29" s="68">
        <v>0</v>
      </c>
      <c r="M29" s="68">
        <v>0</v>
      </c>
      <c r="N29" s="68">
        <v>0</v>
      </c>
      <c r="O29" s="68">
        <v>0</v>
      </c>
      <c r="P29" s="187">
        <v>686061.67</v>
      </c>
      <c r="Q29" s="187">
        <f t="shared" si="0"/>
        <v>1223300.3799999999</v>
      </c>
      <c r="R29" s="46"/>
      <c r="S29" s="56"/>
    </row>
    <row r="30" spans="1:31" x14ac:dyDescent="0.25">
      <c r="B30" s="72" t="s">
        <v>41</v>
      </c>
      <c r="C30" s="185">
        <v>250000</v>
      </c>
      <c r="D30" s="185">
        <v>250000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200000</v>
      </c>
      <c r="D31" s="187">
        <v>200000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50000</v>
      </c>
      <c r="D32" s="187">
        <v>50000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6510000</v>
      </c>
      <c r="D33" s="185">
        <v>6412593.29</v>
      </c>
      <c r="E33" s="185">
        <v>77853.84</v>
      </c>
      <c r="F33" s="185">
        <v>454352.16</v>
      </c>
      <c r="G33" s="185">
        <v>321435.39999999997</v>
      </c>
      <c r="H33" s="69">
        <v>0</v>
      </c>
      <c r="I33" s="69">
        <v>0</v>
      </c>
      <c r="J33" s="185">
        <v>573623.34</v>
      </c>
      <c r="K33" s="185">
        <v>563781.56000000006</v>
      </c>
      <c r="L33" s="185">
        <v>586975.07000000007</v>
      </c>
      <c r="M33" s="185">
        <v>27004.02</v>
      </c>
      <c r="N33" s="185">
        <v>3472962.15</v>
      </c>
      <c r="O33" s="185">
        <v>656067.17000000004</v>
      </c>
      <c r="P33" s="69">
        <v>0</v>
      </c>
      <c r="Q33" s="185">
        <f t="shared" si="0"/>
        <v>6734054.71</v>
      </c>
      <c r="R33" s="22"/>
      <c r="S33" s="56"/>
    </row>
    <row r="34" spans="2:19" x14ac:dyDescent="0.25">
      <c r="B34" s="71" t="s">
        <v>45</v>
      </c>
      <c r="C34" s="187">
        <v>6510000</v>
      </c>
      <c r="D34" s="187">
        <v>6412593.29</v>
      </c>
      <c r="E34" s="187">
        <v>77853.84</v>
      </c>
      <c r="F34" s="187">
        <v>454352.16</v>
      </c>
      <c r="G34" s="187">
        <v>321435.39999999997</v>
      </c>
      <c r="H34" s="68">
        <v>0</v>
      </c>
      <c r="I34" s="68">
        <v>0</v>
      </c>
      <c r="J34" s="187">
        <v>573623.34</v>
      </c>
      <c r="K34" s="187">
        <v>563781.56000000006</v>
      </c>
      <c r="L34" s="187">
        <v>586975.07000000007</v>
      </c>
      <c r="M34" s="187">
        <v>27004.02</v>
      </c>
      <c r="N34" s="187">
        <v>3472962.15</v>
      </c>
      <c r="O34" s="187">
        <v>656067.17000000004</v>
      </c>
      <c r="P34" s="68">
        <v>0</v>
      </c>
      <c r="Q34" s="187">
        <f t="shared" si="0"/>
        <v>6734054.71</v>
      </c>
      <c r="R34" s="46"/>
      <c r="S34" s="56"/>
    </row>
    <row r="35" spans="2:19" x14ac:dyDescent="0.25">
      <c r="B35" s="72" t="s">
        <v>46</v>
      </c>
      <c r="C35" s="185">
        <v>700000</v>
      </c>
      <c r="D35" s="185">
        <v>700000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700000</v>
      </c>
      <c r="D36" s="187">
        <v>700000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3680268780</v>
      </c>
      <c r="D37" s="185">
        <v>3680268780</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3680268780</v>
      </c>
      <c r="D38" s="187">
        <v>3680268780</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164" t="s">
        <v>48</v>
      </c>
      <c r="C39" s="209">
        <f>C10+C22</f>
        <v>21195189726</v>
      </c>
      <c r="D39" s="209">
        <f t="shared" ref="D39:P39" si="1">D10+D22</f>
        <v>21257323794.170002</v>
      </c>
      <c r="E39" s="191">
        <f t="shared" si="1"/>
        <v>290306160.50999999</v>
      </c>
      <c r="F39" s="192">
        <f t="shared" si="1"/>
        <v>336428968.81999999</v>
      </c>
      <c r="G39" s="193">
        <f t="shared" si="1"/>
        <v>2562230927.3999996</v>
      </c>
      <c r="H39" s="192">
        <f t="shared" si="1"/>
        <v>315568147.15000004</v>
      </c>
      <c r="I39" s="192">
        <f t="shared" si="1"/>
        <v>316926151.16000003</v>
      </c>
      <c r="J39" s="193">
        <f t="shared" si="1"/>
        <v>2524383081.4100003</v>
      </c>
      <c r="K39" s="191">
        <f t="shared" si="1"/>
        <v>323785864.75</v>
      </c>
      <c r="L39" s="192">
        <f t="shared" si="1"/>
        <v>333288821.11999989</v>
      </c>
      <c r="M39" s="193">
        <f t="shared" si="1"/>
        <v>353032309.07000017</v>
      </c>
      <c r="N39" s="191">
        <f t="shared" si="1"/>
        <v>319687272.19999999</v>
      </c>
      <c r="O39" s="192">
        <f t="shared" si="1"/>
        <v>3290105483.8899999</v>
      </c>
      <c r="P39" s="193">
        <f t="shared" si="1"/>
        <v>1904568335.1399999</v>
      </c>
      <c r="Q39" s="192">
        <f t="shared" si="0"/>
        <v>12870311522.619999</v>
      </c>
      <c r="R39" s="25"/>
      <c r="S39" s="56"/>
    </row>
    <row r="40" spans="2:19" x14ac:dyDescent="0.25">
      <c r="B40" s="46"/>
      <c r="C40" s="64"/>
      <c r="D40" s="64"/>
      <c r="E40" s="64"/>
      <c r="F40" s="204"/>
      <c r="G40" s="204"/>
      <c r="H40" s="204"/>
      <c r="I40" s="204"/>
      <c r="J40" s="204"/>
      <c r="K40" s="204"/>
      <c r="L40" s="204"/>
      <c r="M40" s="204"/>
      <c r="N40" s="204"/>
      <c r="O40" s="204"/>
      <c r="P40" s="204"/>
      <c r="Q40" s="64"/>
    </row>
    <row r="41" spans="2:19" x14ac:dyDescent="0.25">
      <c r="B41" s="164" t="s">
        <v>49</v>
      </c>
      <c r="C41" s="210"/>
      <c r="D41" s="210"/>
      <c r="E41" s="61"/>
      <c r="F41" s="59"/>
      <c r="G41" s="60"/>
      <c r="H41" s="59"/>
      <c r="I41" s="59"/>
      <c r="J41" s="60"/>
      <c r="K41" s="61"/>
      <c r="L41" s="59"/>
      <c r="M41" s="60"/>
      <c r="N41" s="61"/>
      <c r="O41" s="59"/>
      <c r="P41" s="60"/>
      <c r="Q41" s="59"/>
      <c r="R41" s="25"/>
      <c r="S41" s="4"/>
    </row>
    <row r="42" spans="2:19" x14ac:dyDescent="0.25">
      <c r="B42" s="77" t="s">
        <v>50</v>
      </c>
      <c r="C42" s="74">
        <v>0</v>
      </c>
      <c r="D42" s="189">
        <v>44551800.829999998</v>
      </c>
      <c r="E42" s="74">
        <v>0</v>
      </c>
      <c r="F42" s="74">
        <v>0</v>
      </c>
      <c r="G42" s="74">
        <v>0</v>
      </c>
      <c r="H42" s="74">
        <v>0</v>
      </c>
      <c r="I42" s="74">
        <v>0</v>
      </c>
      <c r="J42" s="189">
        <v>6022925.1099999994</v>
      </c>
      <c r="K42" s="74">
        <v>0</v>
      </c>
      <c r="L42" s="189">
        <v>17349458.829999998</v>
      </c>
      <c r="M42" s="74">
        <v>0</v>
      </c>
      <c r="N42" s="189">
        <v>17349458.829999998</v>
      </c>
      <c r="O42" s="74">
        <v>0</v>
      </c>
      <c r="P42" s="74">
        <v>0</v>
      </c>
      <c r="Q42" s="189">
        <f>SUM(E42:P42)</f>
        <v>40721842.769999996</v>
      </c>
      <c r="S42" s="56"/>
    </row>
    <row r="43" spans="2:19" x14ac:dyDescent="0.25">
      <c r="B43" s="72" t="s">
        <v>54</v>
      </c>
      <c r="C43" s="69">
        <v>0</v>
      </c>
      <c r="D43" s="185">
        <v>44551800.829999998</v>
      </c>
      <c r="E43" s="69">
        <v>0</v>
      </c>
      <c r="F43" s="69">
        <v>0</v>
      </c>
      <c r="G43" s="69">
        <v>0</v>
      </c>
      <c r="H43" s="69">
        <v>0</v>
      </c>
      <c r="I43" s="69">
        <v>0</v>
      </c>
      <c r="J43" s="185">
        <v>6022925.1099999994</v>
      </c>
      <c r="K43" s="69">
        <v>0</v>
      </c>
      <c r="L43" s="185">
        <v>17349458.829999998</v>
      </c>
      <c r="M43" s="69">
        <v>0</v>
      </c>
      <c r="N43" s="185">
        <v>17349458.829999998</v>
      </c>
      <c r="O43" s="69">
        <v>0</v>
      </c>
      <c r="P43" s="69">
        <v>0</v>
      </c>
      <c r="Q43" s="185">
        <f t="shared" ref="Q43:Q48" si="2">SUM(E43:P43)</f>
        <v>40721842.769999996</v>
      </c>
    </row>
    <row r="44" spans="2:19" x14ac:dyDescent="0.25">
      <c r="B44" s="71" t="s">
        <v>55</v>
      </c>
      <c r="C44" s="68">
        <v>0</v>
      </c>
      <c r="D44" s="187">
        <v>44551800.829999998</v>
      </c>
      <c r="E44" s="68">
        <v>0</v>
      </c>
      <c r="F44" s="68">
        <v>0</v>
      </c>
      <c r="G44" s="68">
        <v>0</v>
      </c>
      <c r="H44" s="68">
        <v>0</v>
      </c>
      <c r="I44" s="68">
        <v>0</v>
      </c>
      <c r="J44" s="187">
        <v>6022925.1099999994</v>
      </c>
      <c r="K44" s="68">
        <v>0</v>
      </c>
      <c r="L44" s="187">
        <v>17349458.829999998</v>
      </c>
      <c r="M44" s="68">
        <v>0</v>
      </c>
      <c r="N44" s="187">
        <v>17349458.829999998</v>
      </c>
      <c r="O44" s="68">
        <v>0</v>
      </c>
      <c r="P44" s="68">
        <v>0</v>
      </c>
      <c r="Q44" s="187">
        <f t="shared" si="2"/>
        <v>40721842.769999996</v>
      </c>
    </row>
    <row r="45" spans="2:19" x14ac:dyDescent="0.25">
      <c r="B45" s="73" t="s">
        <v>67</v>
      </c>
      <c r="C45" s="68">
        <v>0</v>
      </c>
      <c r="D45" s="187">
        <v>9852342</v>
      </c>
      <c r="E45" s="68">
        <v>0</v>
      </c>
      <c r="F45" s="68">
        <v>0</v>
      </c>
      <c r="G45" s="68">
        <v>0</v>
      </c>
      <c r="H45" s="68">
        <v>0</v>
      </c>
      <c r="I45" s="68">
        <v>0</v>
      </c>
      <c r="J45" s="187">
        <v>6022925.1099999994</v>
      </c>
      <c r="K45" s="68">
        <v>0</v>
      </c>
      <c r="L45" s="68">
        <v>0</v>
      </c>
      <c r="M45" s="68">
        <v>0</v>
      </c>
      <c r="N45" s="68">
        <v>0</v>
      </c>
      <c r="O45" s="68">
        <v>0</v>
      </c>
      <c r="P45" s="68">
        <v>0</v>
      </c>
      <c r="Q45" s="187">
        <f t="shared" si="2"/>
        <v>6022925.1099999994</v>
      </c>
    </row>
    <row r="46" spans="2:19" x14ac:dyDescent="0.25">
      <c r="B46" s="66" t="s">
        <v>68</v>
      </c>
      <c r="C46" s="68">
        <v>0</v>
      </c>
      <c r="D46" s="187">
        <v>9852342</v>
      </c>
      <c r="E46" s="68">
        <v>0</v>
      </c>
      <c r="F46" s="68">
        <v>0</v>
      </c>
      <c r="G46" s="68">
        <v>0</v>
      </c>
      <c r="H46" s="68">
        <v>0</v>
      </c>
      <c r="I46" s="68">
        <v>0</v>
      </c>
      <c r="J46" s="187">
        <v>6022925.1099999994</v>
      </c>
      <c r="K46" s="68">
        <v>0</v>
      </c>
      <c r="L46" s="68">
        <v>0</v>
      </c>
      <c r="M46" s="68">
        <v>0</v>
      </c>
      <c r="N46" s="68">
        <v>0</v>
      </c>
      <c r="O46" s="68">
        <v>0</v>
      </c>
      <c r="P46" s="68">
        <v>0</v>
      </c>
      <c r="Q46" s="187">
        <f t="shared" si="2"/>
        <v>6022925.1099999994</v>
      </c>
    </row>
    <row r="47" spans="2:19" ht="15" customHeight="1" x14ac:dyDescent="0.25">
      <c r="B47" s="71" t="s">
        <v>76</v>
      </c>
      <c r="C47" s="68">
        <v>0</v>
      </c>
      <c r="D47" s="187">
        <v>34699458.829999998</v>
      </c>
      <c r="E47" s="68">
        <v>0</v>
      </c>
      <c r="F47" s="68">
        <v>0</v>
      </c>
      <c r="G47" s="68">
        <v>0</v>
      </c>
      <c r="H47" s="68">
        <v>0</v>
      </c>
      <c r="I47" s="68">
        <v>0</v>
      </c>
      <c r="J47" s="68">
        <v>0</v>
      </c>
      <c r="K47" s="68">
        <v>0</v>
      </c>
      <c r="L47" s="187">
        <v>17349458.829999998</v>
      </c>
      <c r="M47" s="68">
        <v>0</v>
      </c>
      <c r="N47" s="187">
        <v>17349458.829999998</v>
      </c>
      <c r="O47" s="68">
        <v>0</v>
      </c>
      <c r="P47" s="68">
        <v>0</v>
      </c>
      <c r="Q47" s="187">
        <f t="shared" si="2"/>
        <v>34698917.659999996</v>
      </c>
    </row>
    <row r="48" spans="2:19" x14ac:dyDescent="0.25">
      <c r="B48" s="73" t="s">
        <v>77</v>
      </c>
      <c r="C48" s="69">
        <v>0</v>
      </c>
      <c r="D48" s="211">
        <v>34699458.829999998</v>
      </c>
      <c r="E48" s="100">
        <v>0</v>
      </c>
      <c r="F48" s="100">
        <v>0</v>
      </c>
      <c r="G48" s="100">
        <v>0</v>
      </c>
      <c r="H48" s="100">
        <v>0</v>
      </c>
      <c r="I48" s="100">
        <v>0</v>
      </c>
      <c r="J48" s="100">
        <v>0</v>
      </c>
      <c r="K48" s="100">
        <v>0</v>
      </c>
      <c r="L48" s="211">
        <v>17349458.829999998</v>
      </c>
      <c r="M48" s="100">
        <v>0</v>
      </c>
      <c r="N48" s="211">
        <v>17349458.829999998</v>
      </c>
      <c r="O48" s="100">
        <v>0</v>
      </c>
      <c r="P48" s="100">
        <v>0</v>
      </c>
      <c r="Q48" s="211">
        <f t="shared" si="2"/>
        <v>34698917.659999996</v>
      </c>
    </row>
    <row r="49" spans="2:18" x14ac:dyDescent="0.25">
      <c r="B49" s="164" t="s">
        <v>69</v>
      </c>
      <c r="C49" s="210">
        <f>C42</f>
        <v>0</v>
      </c>
      <c r="D49" s="209">
        <f>D42</f>
        <v>44551800.829999998</v>
      </c>
      <c r="E49" s="61">
        <f t="shared" ref="E49:Q49" si="3">E42</f>
        <v>0</v>
      </c>
      <c r="F49" s="59">
        <f t="shared" si="3"/>
        <v>0</v>
      </c>
      <c r="G49" s="60">
        <f t="shared" si="3"/>
        <v>0</v>
      </c>
      <c r="H49" s="59">
        <f t="shared" si="3"/>
        <v>0</v>
      </c>
      <c r="I49" s="59">
        <f t="shared" si="3"/>
        <v>0</v>
      </c>
      <c r="J49" s="193">
        <f t="shared" si="3"/>
        <v>6022925.1099999994</v>
      </c>
      <c r="K49" s="61">
        <f t="shared" si="3"/>
        <v>0</v>
      </c>
      <c r="L49" s="192">
        <f t="shared" si="3"/>
        <v>17349458.829999998</v>
      </c>
      <c r="M49" s="60">
        <f t="shared" si="3"/>
        <v>0</v>
      </c>
      <c r="N49" s="191">
        <f t="shared" si="3"/>
        <v>17349458.829999998</v>
      </c>
      <c r="O49" s="59">
        <f t="shared" si="3"/>
        <v>0</v>
      </c>
      <c r="P49" s="60">
        <f t="shared" si="3"/>
        <v>0</v>
      </c>
      <c r="Q49" s="192">
        <f t="shared" si="3"/>
        <v>40721842.769999996</v>
      </c>
      <c r="R49" s="25"/>
    </row>
    <row r="50" spans="2:18" x14ac:dyDescent="0.25">
      <c r="B50" s="46"/>
      <c r="C50" s="68"/>
      <c r="D50" s="68"/>
      <c r="E50" s="64"/>
      <c r="F50" s="64"/>
      <c r="G50" s="64"/>
      <c r="H50" s="64"/>
      <c r="I50" s="64"/>
      <c r="J50" s="64"/>
      <c r="K50" s="64"/>
      <c r="L50" s="64"/>
      <c r="M50" s="64"/>
      <c r="N50" s="64"/>
      <c r="O50" s="64"/>
      <c r="P50" s="64"/>
      <c r="Q50" s="64"/>
    </row>
    <row r="51" spans="2:18" x14ac:dyDescent="0.25">
      <c r="B51" s="164" t="s">
        <v>70</v>
      </c>
      <c r="C51" s="209">
        <f>C39+C49</f>
        <v>21195189726</v>
      </c>
      <c r="D51" s="209">
        <f t="shared" ref="D51:Q51" si="4">D39+D49</f>
        <v>21301875595.000004</v>
      </c>
      <c r="E51" s="191">
        <f t="shared" si="4"/>
        <v>290306160.50999999</v>
      </c>
      <c r="F51" s="192">
        <f t="shared" si="4"/>
        <v>336428968.81999999</v>
      </c>
      <c r="G51" s="193">
        <f t="shared" si="4"/>
        <v>2562230927.3999996</v>
      </c>
      <c r="H51" s="192">
        <f t="shared" si="4"/>
        <v>315568147.15000004</v>
      </c>
      <c r="I51" s="192">
        <f t="shared" si="4"/>
        <v>316926151.16000003</v>
      </c>
      <c r="J51" s="193">
        <f t="shared" si="4"/>
        <v>2530406006.5200005</v>
      </c>
      <c r="K51" s="191">
        <f t="shared" si="4"/>
        <v>323785864.75</v>
      </c>
      <c r="L51" s="192">
        <f t="shared" si="4"/>
        <v>350638279.94999987</v>
      </c>
      <c r="M51" s="193">
        <f t="shared" si="4"/>
        <v>353032309.07000017</v>
      </c>
      <c r="N51" s="191">
        <f t="shared" si="4"/>
        <v>337036731.02999997</v>
      </c>
      <c r="O51" s="192">
        <f t="shared" si="4"/>
        <v>3290105483.8899999</v>
      </c>
      <c r="P51" s="193">
        <f t="shared" si="4"/>
        <v>1904568335.1399999</v>
      </c>
      <c r="Q51" s="192">
        <f t="shared" si="4"/>
        <v>12911033365.389999</v>
      </c>
      <c r="R51" s="25"/>
    </row>
    <row r="52" spans="2:18" x14ac:dyDescent="0.25">
      <c r="B52" s="12" t="s">
        <v>78</v>
      </c>
      <c r="C52" s="57"/>
      <c r="D52" s="57"/>
      <c r="E52" s="6"/>
      <c r="F52" s="6"/>
      <c r="G52" s="6"/>
      <c r="H52" s="6"/>
      <c r="I52" s="6"/>
      <c r="J52" s="6"/>
      <c r="K52" s="6"/>
      <c r="L52" s="6"/>
      <c r="M52" s="6"/>
      <c r="N52" s="6"/>
      <c r="O52" s="6"/>
      <c r="P52" s="6"/>
      <c r="Q52" s="57"/>
    </row>
    <row r="53" spans="2:18" x14ac:dyDescent="0.25">
      <c r="B53" s="12" t="s">
        <v>79</v>
      </c>
      <c r="C53" s="57"/>
      <c r="D53" s="57"/>
      <c r="E53" s="5"/>
      <c r="F53" s="57"/>
    </row>
    <row r="54" spans="2:18" x14ac:dyDescent="0.25">
      <c r="B54" s="5"/>
      <c r="C54" s="57"/>
      <c r="D54" s="57"/>
      <c r="E54" s="5"/>
      <c r="F54" s="5"/>
    </row>
    <row r="56" spans="2:18" x14ac:dyDescent="0.25">
      <c r="D56" s="3"/>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ignoredErrors>
    <ignoredError sqref="Q10:Q39 Q42:Q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E58"/>
  <sheetViews>
    <sheetView showGridLines="0" topLeftCell="A21" zoomScale="85" zoomScaleNormal="85" workbookViewId="0">
      <selection activeCell="Q10" sqref="Q10"/>
    </sheetView>
  </sheetViews>
  <sheetFormatPr defaultColWidth="11.42578125" defaultRowHeight="15" x14ac:dyDescent="0.25"/>
  <cols>
    <col min="1" max="1" width="9" customWidth="1"/>
    <col min="2" max="2" width="77.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28"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80</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18289035894</v>
      </c>
      <c r="D10" s="189">
        <v>15659808756.469997</v>
      </c>
      <c r="E10" s="189">
        <v>295393802.05000001</v>
      </c>
      <c r="F10" s="189">
        <v>75622410.300000012</v>
      </c>
      <c r="G10" s="189">
        <v>2383577346.2800002</v>
      </c>
      <c r="H10" s="189">
        <v>84007262.189999998</v>
      </c>
      <c r="I10" s="189">
        <v>82658338.209999979</v>
      </c>
      <c r="J10" s="189">
        <v>81284046.25999999</v>
      </c>
      <c r="K10" s="189">
        <v>92466800.159999996</v>
      </c>
      <c r="L10" s="189">
        <v>88671762.450000003</v>
      </c>
      <c r="M10" s="189">
        <v>4605566855.8699999</v>
      </c>
      <c r="N10" s="189">
        <v>100051646.05999999</v>
      </c>
      <c r="O10" s="189">
        <v>100966381.06999998</v>
      </c>
      <c r="P10" s="189">
        <v>2601836283.25</v>
      </c>
      <c r="Q10" s="189">
        <f>SUM(E10:P10)</f>
        <v>10592102934.15</v>
      </c>
      <c r="R10" s="23"/>
      <c r="S10" s="56"/>
    </row>
    <row r="11" spans="1:20" x14ac:dyDescent="0.25">
      <c r="B11" s="72" t="s">
        <v>24</v>
      </c>
      <c r="C11" s="185">
        <v>8299563190.999999</v>
      </c>
      <c r="D11" s="185">
        <v>5670207612.4699993</v>
      </c>
      <c r="E11" s="185">
        <v>294136426.05000001</v>
      </c>
      <c r="F11" s="185">
        <v>74302081.100000009</v>
      </c>
      <c r="G11" s="185">
        <v>109488446.88000001</v>
      </c>
      <c r="H11" s="185">
        <v>82729416.189999998</v>
      </c>
      <c r="I11" s="185">
        <v>81380492.209999979</v>
      </c>
      <c r="J11" s="185">
        <v>79998552.75999999</v>
      </c>
      <c r="K11" s="185">
        <v>91150424.159999996</v>
      </c>
      <c r="L11" s="185">
        <v>86920174.950000003</v>
      </c>
      <c r="M11" s="185">
        <v>108852427.19</v>
      </c>
      <c r="N11" s="185">
        <v>98280242.079999983</v>
      </c>
      <c r="O11" s="185">
        <v>99815411.069999978</v>
      </c>
      <c r="P11" s="185">
        <v>195379124.60000002</v>
      </c>
      <c r="Q11" s="185">
        <f t="shared" ref="Q11:Q40" si="0">SUM(E11:P11)</f>
        <v>1402433219.2399998</v>
      </c>
      <c r="R11" s="22"/>
      <c r="S11" s="56"/>
    </row>
    <row r="12" spans="1:20" x14ac:dyDescent="0.25">
      <c r="B12" s="71" t="s">
        <v>25</v>
      </c>
      <c r="C12" s="187">
        <v>5493340408</v>
      </c>
      <c r="D12" s="187">
        <v>2695706031.539999</v>
      </c>
      <c r="E12" s="187">
        <v>287288189.44999999</v>
      </c>
      <c r="F12" s="187">
        <v>57799942.940000005</v>
      </c>
      <c r="G12" s="187">
        <v>94948811.74000001</v>
      </c>
      <c r="H12" s="187">
        <v>58501449.219999999</v>
      </c>
      <c r="I12" s="187">
        <v>59349737.379999988</v>
      </c>
      <c r="J12" s="187">
        <v>57595235.329999998</v>
      </c>
      <c r="K12" s="187">
        <v>56609846.339999996</v>
      </c>
      <c r="L12" s="187">
        <v>64717893.349999994</v>
      </c>
      <c r="M12" s="187">
        <v>89073369.289999992</v>
      </c>
      <c r="N12" s="187">
        <v>62901124.299999997</v>
      </c>
      <c r="O12" s="187">
        <v>79971810.639999986</v>
      </c>
      <c r="P12" s="187">
        <v>118343796.66</v>
      </c>
      <c r="Q12" s="187">
        <f t="shared" si="0"/>
        <v>1087101206.6400001</v>
      </c>
      <c r="R12" s="46"/>
      <c r="S12" s="56"/>
      <c r="T12" s="56"/>
    </row>
    <row r="13" spans="1:20" x14ac:dyDescent="0.25">
      <c r="B13" s="71" t="s">
        <v>26</v>
      </c>
      <c r="C13" s="187">
        <v>2805792753</v>
      </c>
      <c r="D13" s="187">
        <v>2959854756.8800001</v>
      </c>
      <c r="E13" s="187">
        <v>6848236.6000000015</v>
      </c>
      <c r="F13" s="187">
        <v>16499212.180000002</v>
      </c>
      <c r="G13" s="187">
        <v>14539635.140000001</v>
      </c>
      <c r="H13" s="187">
        <v>24227966.969999999</v>
      </c>
      <c r="I13" s="187">
        <v>18494403.589999996</v>
      </c>
      <c r="J13" s="187">
        <v>22401717.43</v>
      </c>
      <c r="K13" s="187">
        <v>34540577.82</v>
      </c>
      <c r="L13" s="187">
        <v>22125437.160000004</v>
      </c>
      <c r="M13" s="187">
        <v>19779057.899999999</v>
      </c>
      <c r="N13" s="187">
        <v>35103362.789999992</v>
      </c>
      <c r="O13" s="187">
        <v>15917721.850000001</v>
      </c>
      <c r="P13" s="187">
        <v>77022427.940000013</v>
      </c>
      <c r="Q13" s="187">
        <f t="shared" si="0"/>
        <v>307499757.37</v>
      </c>
      <c r="R13" s="46"/>
      <c r="S13" s="56"/>
    </row>
    <row r="14" spans="1:20" ht="30" x14ac:dyDescent="0.25">
      <c r="B14" s="71" t="s">
        <v>27</v>
      </c>
      <c r="C14" s="187">
        <v>430030</v>
      </c>
      <c r="D14" s="187">
        <v>14646824.050000001</v>
      </c>
      <c r="E14" s="68">
        <v>0</v>
      </c>
      <c r="F14" s="187">
        <v>2925.98</v>
      </c>
      <c r="G14" s="68">
        <v>0</v>
      </c>
      <c r="H14" s="68">
        <v>0</v>
      </c>
      <c r="I14" s="187">
        <v>3536351.24</v>
      </c>
      <c r="J14" s="187">
        <v>1600</v>
      </c>
      <c r="K14" s="68">
        <v>0</v>
      </c>
      <c r="L14" s="187">
        <v>76844.44</v>
      </c>
      <c r="M14" s="68">
        <v>0</v>
      </c>
      <c r="N14" s="187">
        <v>275754.99</v>
      </c>
      <c r="O14" s="187">
        <v>3925878.5799999996</v>
      </c>
      <c r="P14" s="187">
        <v>12900</v>
      </c>
      <c r="Q14" s="187">
        <f t="shared" si="0"/>
        <v>7832255.2300000004</v>
      </c>
      <c r="R14" s="46"/>
      <c r="S14" s="56"/>
    </row>
    <row r="15" spans="1:20" x14ac:dyDescent="0.25">
      <c r="B15" s="72" t="s">
        <v>28</v>
      </c>
      <c r="C15" s="185">
        <v>748300000</v>
      </c>
      <c r="D15" s="185">
        <v>747974987</v>
      </c>
      <c r="E15" s="185">
        <v>1257376</v>
      </c>
      <c r="F15" s="185">
        <v>1257376</v>
      </c>
      <c r="G15" s="185">
        <v>1257376</v>
      </c>
      <c r="H15" s="185">
        <v>1277846</v>
      </c>
      <c r="I15" s="185">
        <v>1277846</v>
      </c>
      <c r="J15" s="185">
        <v>1285493.5</v>
      </c>
      <c r="K15" s="185">
        <v>1280376</v>
      </c>
      <c r="L15" s="185">
        <v>1275258.5</v>
      </c>
      <c r="M15" s="185">
        <v>1259906</v>
      </c>
      <c r="N15" s="185">
        <v>1259906</v>
      </c>
      <c r="O15" s="185">
        <v>1075970</v>
      </c>
      <c r="P15" s="185">
        <v>1210257</v>
      </c>
      <c r="Q15" s="185">
        <f t="shared" si="0"/>
        <v>14974987</v>
      </c>
      <c r="R15" s="22"/>
      <c r="S15" s="56"/>
    </row>
    <row r="16" spans="1:20" x14ac:dyDescent="0.25">
      <c r="B16" s="72" t="s">
        <v>29</v>
      </c>
      <c r="C16" s="185">
        <v>9240586203</v>
      </c>
      <c r="D16" s="185">
        <v>9241051157</v>
      </c>
      <c r="E16" s="69">
        <v>0</v>
      </c>
      <c r="F16" s="185">
        <v>62953.200000000004</v>
      </c>
      <c r="G16" s="185">
        <v>2272771523.3400002</v>
      </c>
      <c r="H16" s="69">
        <v>0</v>
      </c>
      <c r="I16" s="69">
        <v>0</v>
      </c>
      <c r="J16" s="69">
        <v>0</v>
      </c>
      <c r="K16" s="185">
        <v>36000</v>
      </c>
      <c r="L16" s="185">
        <v>476329</v>
      </c>
      <c r="M16" s="185">
        <v>4495454522.6800003</v>
      </c>
      <c r="N16" s="185">
        <v>511497.98000000004</v>
      </c>
      <c r="O16" s="185">
        <v>75000</v>
      </c>
      <c r="P16" s="185">
        <v>2405246901.6500001</v>
      </c>
      <c r="Q16" s="185">
        <f t="shared" si="0"/>
        <v>9174634727.8500004</v>
      </c>
      <c r="R16" s="22"/>
      <c r="S16" s="56"/>
    </row>
    <row r="17" spans="1:31" x14ac:dyDescent="0.25">
      <c r="B17" s="71" t="s">
        <v>30</v>
      </c>
      <c r="C17" s="187">
        <v>44763051</v>
      </c>
      <c r="D17" s="187">
        <v>45055505</v>
      </c>
      <c r="E17" s="68">
        <v>0</v>
      </c>
      <c r="F17" s="187">
        <v>62953.200000000004</v>
      </c>
      <c r="G17" s="68">
        <v>0</v>
      </c>
      <c r="H17" s="68">
        <v>0</v>
      </c>
      <c r="I17" s="68">
        <v>0</v>
      </c>
      <c r="J17" s="68">
        <v>0</v>
      </c>
      <c r="K17" s="187">
        <v>36000</v>
      </c>
      <c r="L17" s="68">
        <v>0</v>
      </c>
      <c r="M17" s="187">
        <v>50000</v>
      </c>
      <c r="N17" s="187">
        <v>46305.25</v>
      </c>
      <c r="O17" s="187">
        <v>25000</v>
      </c>
      <c r="P17" s="187">
        <v>72000</v>
      </c>
      <c r="Q17" s="187">
        <f t="shared" si="0"/>
        <v>292258.45</v>
      </c>
      <c r="R17" s="46"/>
      <c r="S17" s="56"/>
    </row>
    <row r="18" spans="1:31" x14ac:dyDescent="0.25">
      <c r="B18" s="71" t="s">
        <v>31</v>
      </c>
      <c r="C18" s="187">
        <v>9193663152</v>
      </c>
      <c r="D18" s="187">
        <v>9193713152</v>
      </c>
      <c r="E18" s="68">
        <v>0</v>
      </c>
      <c r="F18" s="68">
        <v>0</v>
      </c>
      <c r="G18" s="187">
        <v>2272771523.3400002</v>
      </c>
      <c r="H18" s="68">
        <v>0</v>
      </c>
      <c r="I18" s="68">
        <v>0</v>
      </c>
      <c r="J18" s="68">
        <v>0</v>
      </c>
      <c r="K18" s="68">
        <v>0</v>
      </c>
      <c r="L18" s="68">
        <v>0</v>
      </c>
      <c r="M18" s="187">
        <v>4495404522.6800003</v>
      </c>
      <c r="N18" s="68">
        <v>0</v>
      </c>
      <c r="O18" s="187">
        <v>50000</v>
      </c>
      <c r="P18" s="187">
        <v>2405027952.04</v>
      </c>
      <c r="Q18" s="187">
        <f t="shared" si="0"/>
        <v>9173253998.0600014</v>
      </c>
      <c r="R18" s="46"/>
      <c r="S18" s="56"/>
    </row>
    <row r="19" spans="1:31" x14ac:dyDescent="0.25">
      <c r="B19" s="71" t="s">
        <v>32</v>
      </c>
      <c r="C19" s="187">
        <v>1000000</v>
      </c>
      <c r="D19" s="187">
        <v>1122500</v>
      </c>
      <c r="E19" s="68">
        <v>0</v>
      </c>
      <c r="F19" s="68">
        <v>0</v>
      </c>
      <c r="G19" s="68">
        <v>0</v>
      </c>
      <c r="H19" s="68">
        <v>0</v>
      </c>
      <c r="I19" s="68">
        <v>0</v>
      </c>
      <c r="J19" s="68">
        <v>0</v>
      </c>
      <c r="K19" s="68">
        <v>0</v>
      </c>
      <c r="L19" s="187">
        <v>476329</v>
      </c>
      <c r="M19" s="68">
        <v>0</v>
      </c>
      <c r="N19" s="187">
        <v>465192.73</v>
      </c>
      <c r="O19" s="68">
        <v>0</v>
      </c>
      <c r="P19" s="187">
        <v>146949.60999999999</v>
      </c>
      <c r="Q19" s="187">
        <f t="shared" si="0"/>
        <v>1088471.3399999999</v>
      </c>
      <c r="R19" s="46"/>
      <c r="S19" s="56"/>
    </row>
    <row r="20" spans="1:31" x14ac:dyDescent="0.25">
      <c r="B20" s="71" t="s">
        <v>33</v>
      </c>
      <c r="C20" s="187">
        <v>1160000</v>
      </c>
      <c r="D20" s="187">
        <v>1160000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586500</v>
      </c>
      <c r="D21" s="185">
        <v>575000</v>
      </c>
      <c r="E21" s="69">
        <v>0</v>
      </c>
      <c r="F21" s="69">
        <v>0</v>
      </c>
      <c r="G21" s="185">
        <v>60000.06</v>
      </c>
      <c r="H21" s="69">
        <v>0</v>
      </c>
      <c r="I21" s="69">
        <v>0</v>
      </c>
      <c r="J21" s="69">
        <v>0</v>
      </c>
      <c r="K21" s="69">
        <v>0</v>
      </c>
      <c r="L21" s="69">
        <v>0</v>
      </c>
      <c r="M21" s="69">
        <v>0</v>
      </c>
      <c r="N21" s="69">
        <v>0</v>
      </c>
      <c r="O21" s="69">
        <v>0</v>
      </c>
      <c r="P21" s="69">
        <v>0</v>
      </c>
      <c r="Q21" s="185">
        <f t="shared" si="0"/>
        <v>60000.06</v>
      </c>
      <c r="R21" s="22"/>
      <c r="S21" s="56"/>
    </row>
    <row r="22" spans="1:31" x14ac:dyDescent="0.25">
      <c r="B22" s="77" t="s">
        <v>35</v>
      </c>
      <c r="C22" s="189">
        <v>4468023882</v>
      </c>
      <c r="D22" s="189">
        <v>4553035360.4700003</v>
      </c>
      <c r="E22" s="189">
        <v>772074.26</v>
      </c>
      <c r="F22" s="189">
        <v>3197272.85</v>
      </c>
      <c r="G22" s="189">
        <v>2015534.2800000003</v>
      </c>
      <c r="H22" s="189">
        <v>5094996.74</v>
      </c>
      <c r="I22" s="74">
        <v>0</v>
      </c>
      <c r="J22" s="189">
        <v>19438786.609999999</v>
      </c>
      <c r="K22" s="189">
        <v>4308604.54</v>
      </c>
      <c r="L22" s="189">
        <v>787220.37999999989</v>
      </c>
      <c r="M22" s="189">
        <v>7925586.25</v>
      </c>
      <c r="N22" s="189">
        <v>5587668.5800000001</v>
      </c>
      <c r="O22" s="189">
        <v>6805314.3200000003</v>
      </c>
      <c r="P22" s="189">
        <v>21633163.350000001</v>
      </c>
      <c r="Q22" s="189">
        <f t="shared" si="0"/>
        <v>77566222.159999996</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653240885</v>
      </c>
      <c r="D25" s="185">
        <v>720110492.96999991</v>
      </c>
      <c r="E25" s="185">
        <v>772074.26</v>
      </c>
      <c r="F25" s="185">
        <v>963074.52999999991</v>
      </c>
      <c r="G25" s="185">
        <v>1890775.83</v>
      </c>
      <c r="H25" s="185">
        <v>4573277.2</v>
      </c>
      <c r="I25" s="69">
        <v>0</v>
      </c>
      <c r="J25" s="185">
        <v>15184678.1</v>
      </c>
      <c r="K25" s="185">
        <v>3011191.98</v>
      </c>
      <c r="L25" s="185">
        <v>494640.08999999997</v>
      </c>
      <c r="M25" s="185">
        <v>4156323.07</v>
      </c>
      <c r="N25" s="185">
        <v>5438478.8200000003</v>
      </c>
      <c r="O25" s="185">
        <v>3902446.0300000003</v>
      </c>
      <c r="P25" s="185">
        <v>14557658.07</v>
      </c>
      <c r="Q25" s="185">
        <f t="shared" si="0"/>
        <v>54944617.980000004</v>
      </c>
      <c r="R25" s="22"/>
      <c r="S25" s="56"/>
    </row>
    <row r="26" spans="1:31" x14ac:dyDescent="0.25">
      <c r="B26" s="71" t="s">
        <v>37</v>
      </c>
      <c r="C26" s="187">
        <v>346669497</v>
      </c>
      <c r="D26" s="187">
        <v>361642315.37</v>
      </c>
      <c r="E26" s="68">
        <v>0</v>
      </c>
      <c r="F26" s="68">
        <v>0</v>
      </c>
      <c r="G26" s="68">
        <v>0</v>
      </c>
      <c r="H26" s="68">
        <v>0</v>
      </c>
      <c r="I26" s="68">
        <v>0</v>
      </c>
      <c r="J26" s="187">
        <v>4290242.55</v>
      </c>
      <c r="K26" s="187">
        <v>2860161.7</v>
      </c>
      <c r="L26" s="68">
        <v>0</v>
      </c>
      <c r="M26" s="68">
        <v>0</v>
      </c>
      <c r="N26" s="187">
        <v>2935639.46</v>
      </c>
      <c r="O26" s="68">
        <v>0</v>
      </c>
      <c r="P26" s="68">
        <v>0</v>
      </c>
      <c r="Q26" s="187">
        <f t="shared" si="0"/>
        <v>10086043.710000001</v>
      </c>
      <c r="R26" s="46"/>
      <c r="S26" s="56"/>
    </row>
    <row r="27" spans="1:31" x14ac:dyDescent="0.25">
      <c r="B27" s="71" t="s">
        <v>38</v>
      </c>
      <c r="C27" s="187">
        <v>279029405</v>
      </c>
      <c r="D27" s="187">
        <v>321685958.26999998</v>
      </c>
      <c r="E27" s="187">
        <v>772074.26</v>
      </c>
      <c r="F27" s="187">
        <v>653609.42999999993</v>
      </c>
      <c r="G27" s="187">
        <v>1890775.83</v>
      </c>
      <c r="H27" s="187">
        <v>3938581</v>
      </c>
      <c r="I27" s="68">
        <v>0</v>
      </c>
      <c r="J27" s="187">
        <v>9728739.3699999992</v>
      </c>
      <c r="K27" s="187">
        <v>151030.28</v>
      </c>
      <c r="L27" s="187">
        <v>494640.08999999997</v>
      </c>
      <c r="M27" s="187">
        <v>1352435.08</v>
      </c>
      <c r="N27" s="187">
        <v>2502839.3600000003</v>
      </c>
      <c r="O27" s="187">
        <v>2508255.4700000002</v>
      </c>
      <c r="P27" s="187">
        <v>8321777.4900000021</v>
      </c>
      <c r="Q27" s="187">
        <f t="shared" si="0"/>
        <v>32314757.660000004</v>
      </c>
      <c r="R27" s="46"/>
      <c r="S27" s="56"/>
    </row>
    <row r="28" spans="1:31" x14ac:dyDescent="0.25">
      <c r="B28" s="71" t="s">
        <v>39</v>
      </c>
      <c r="C28" s="187">
        <v>1111520</v>
      </c>
      <c r="D28" s="187">
        <v>1111520</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26430463</v>
      </c>
      <c r="D29" s="187">
        <v>35670699.329999998</v>
      </c>
      <c r="E29" s="68">
        <v>0</v>
      </c>
      <c r="F29" s="187">
        <v>309465.09999999998</v>
      </c>
      <c r="G29" s="68">
        <v>0</v>
      </c>
      <c r="H29" s="187">
        <v>634696.19999999995</v>
      </c>
      <c r="I29" s="68">
        <v>0</v>
      </c>
      <c r="J29" s="187">
        <v>1165696.1800000002</v>
      </c>
      <c r="K29" s="68">
        <v>0</v>
      </c>
      <c r="L29" s="68">
        <v>0</v>
      </c>
      <c r="M29" s="187">
        <v>2803887.9899999998</v>
      </c>
      <c r="N29" s="68">
        <v>0</v>
      </c>
      <c r="O29" s="187">
        <v>1394190.56</v>
      </c>
      <c r="P29" s="187">
        <v>6235880.5799999991</v>
      </c>
      <c r="Q29" s="187">
        <f t="shared" si="0"/>
        <v>12543816.609999999</v>
      </c>
      <c r="R29" s="46"/>
      <c r="S29" s="56"/>
    </row>
    <row r="30" spans="1:31" x14ac:dyDescent="0.25">
      <c r="B30" s="72" t="s">
        <v>41</v>
      </c>
      <c r="C30" s="185">
        <v>275000</v>
      </c>
      <c r="D30" s="185">
        <v>275000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220000</v>
      </c>
      <c r="D31" s="187">
        <v>220000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55000</v>
      </c>
      <c r="D32" s="187">
        <v>55000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5045095</v>
      </c>
      <c r="D33" s="185">
        <v>23186965.5</v>
      </c>
      <c r="E33" s="69">
        <v>0</v>
      </c>
      <c r="F33" s="185">
        <v>2234198.3200000003</v>
      </c>
      <c r="G33" s="185">
        <v>124758.45</v>
      </c>
      <c r="H33" s="185">
        <v>521719.54</v>
      </c>
      <c r="I33" s="69">
        <v>0</v>
      </c>
      <c r="J33" s="185">
        <v>4254108.51</v>
      </c>
      <c r="K33" s="185">
        <v>1297412.56</v>
      </c>
      <c r="L33" s="185">
        <v>292580.28999999998</v>
      </c>
      <c r="M33" s="185">
        <v>3769263.1799999997</v>
      </c>
      <c r="N33" s="185">
        <v>149189.76000000001</v>
      </c>
      <c r="O33" s="185">
        <v>2902868.2900000005</v>
      </c>
      <c r="P33" s="185">
        <v>7075505.2799999993</v>
      </c>
      <c r="Q33" s="185">
        <f t="shared" si="0"/>
        <v>22621604.18</v>
      </c>
      <c r="R33" s="22"/>
      <c r="S33" s="56"/>
    </row>
    <row r="34" spans="2:19" x14ac:dyDescent="0.25">
      <c r="B34" s="71" t="s">
        <v>45</v>
      </c>
      <c r="C34" s="187">
        <v>5045095</v>
      </c>
      <c r="D34" s="187">
        <v>23186965.5</v>
      </c>
      <c r="E34" s="68">
        <v>0</v>
      </c>
      <c r="F34" s="187">
        <v>2234198.3200000003</v>
      </c>
      <c r="G34" s="187">
        <v>124758.45</v>
      </c>
      <c r="H34" s="187">
        <v>521719.54</v>
      </c>
      <c r="I34" s="68">
        <v>0</v>
      </c>
      <c r="J34" s="187">
        <v>4254108.51</v>
      </c>
      <c r="K34" s="187">
        <v>1297412.56</v>
      </c>
      <c r="L34" s="187">
        <v>292580.28999999998</v>
      </c>
      <c r="M34" s="187">
        <v>3769263.1799999997</v>
      </c>
      <c r="N34" s="187">
        <v>149189.76000000001</v>
      </c>
      <c r="O34" s="187">
        <v>2902868.2900000005</v>
      </c>
      <c r="P34" s="187">
        <v>7075505.2799999993</v>
      </c>
      <c r="Q34" s="187">
        <f t="shared" si="0"/>
        <v>22621604.18</v>
      </c>
      <c r="R34" s="46"/>
      <c r="S34" s="56"/>
    </row>
    <row r="35" spans="2:19" x14ac:dyDescent="0.25">
      <c r="B35" s="72" t="s">
        <v>46</v>
      </c>
      <c r="C35" s="185">
        <v>592500</v>
      </c>
      <c r="D35" s="185">
        <v>592500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81</v>
      </c>
      <c r="C36" s="187">
        <v>592500</v>
      </c>
      <c r="D36" s="187">
        <v>592500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3807682406</v>
      </c>
      <c r="D37" s="185">
        <v>3807682406</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3634187818</v>
      </c>
      <c r="D38" s="187">
        <v>3634187818</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71" t="s">
        <v>82</v>
      </c>
      <c r="C39" s="187">
        <v>173494588</v>
      </c>
      <c r="D39" s="187">
        <v>173494588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48</v>
      </c>
      <c r="C40" s="209">
        <f>C10+C22</f>
        <v>22757059776</v>
      </c>
      <c r="D40" s="209">
        <f t="shared" ref="D40:P40" si="1">D10+D22</f>
        <v>20212844116.939999</v>
      </c>
      <c r="E40" s="191">
        <f t="shared" si="1"/>
        <v>296165876.31</v>
      </c>
      <c r="F40" s="192">
        <f t="shared" si="1"/>
        <v>78819683.150000006</v>
      </c>
      <c r="G40" s="193">
        <f t="shared" si="1"/>
        <v>2385592880.5600004</v>
      </c>
      <c r="H40" s="192">
        <f t="shared" si="1"/>
        <v>89102258.929999992</v>
      </c>
      <c r="I40" s="192">
        <f t="shared" si="1"/>
        <v>82658338.209999979</v>
      </c>
      <c r="J40" s="193">
        <f t="shared" si="1"/>
        <v>100722832.86999999</v>
      </c>
      <c r="K40" s="191">
        <f t="shared" si="1"/>
        <v>96775404.700000003</v>
      </c>
      <c r="L40" s="192">
        <f t="shared" si="1"/>
        <v>89458982.829999998</v>
      </c>
      <c r="M40" s="193">
        <f t="shared" si="1"/>
        <v>4613492442.1199999</v>
      </c>
      <c r="N40" s="191">
        <f t="shared" si="1"/>
        <v>105639314.63999999</v>
      </c>
      <c r="O40" s="192">
        <f t="shared" si="1"/>
        <v>107771695.38999999</v>
      </c>
      <c r="P40" s="193">
        <f t="shared" si="1"/>
        <v>2623469446.5999999</v>
      </c>
      <c r="Q40" s="192">
        <f t="shared" si="0"/>
        <v>10669669156.310001</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10000000</v>
      </c>
      <c r="D43" s="189">
        <v>39612646.82</v>
      </c>
      <c r="E43" s="74">
        <v>0</v>
      </c>
      <c r="F43" s="74">
        <v>0</v>
      </c>
      <c r="G43" s="74">
        <v>0</v>
      </c>
      <c r="H43" s="74">
        <v>0</v>
      </c>
      <c r="I43" s="74">
        <v>0</v>
      </c>
      <c r="J43" s="74">
        <v>0</v>
      </c>
      <c r="K43" s="74">
        <v>0</v>
      </c>
      <c r="L43" s="74">
        <v>0</v>
      </c>
      <c r="M43" s="189">
        <v>2734474.6</v>
      </c>
      <c r="N43" s="189">
        <v>174000</v>
      </c>
      <c r="O43" s="74">
        <v>0</v>
      </c>
      <c r="P43" s="189">
        <v>6962668.9600000009</v>
      </c>
      <c r="Q43" s="189">
        <f>SUM(E43:P43)</f>
        <v>9871143.5600000005</v>
      </c>
      <c r="S43" s="56"/>
    </row>
    <row r="44" spans="2:19" x14ac:dyDescent="0.25">
      <c r="B44" s="72" t="s">
        <v>54</v>
      </c>
      <c r="C44" s="185">
        <v>10000000</v>
      </c>
      <c r="D44" s="185">
        <v>39612646.82</v>
      </c>
      <c r="E44" s="69">
        <v>0</v>
      </c>
      <c r="F44" s="69">
        <v>0</v>
      </c>
      <c r="G44" s="69">
        <v>0</v>
      </c>
      <c r="H44" s="69">
        <v>0</v>
      </c>
      <c r="I44" s="69">
        <v>0</v>
      </c>
      <c r="J44" s="69">
        <v>0</v>
      </c>
      <c r="K44" s="69">
        <v>0</v>
      </c>
      <c r="L44" s="69">
        <v>0</v>
      </c>
      <c r="M44" s="185">
        <v>2734474.6</v>
      </c>
      <c r="N44" s="185">
        <v>174000</v>
      </c>
      <c r="O44" s="69">
        <v>0</v>
      </c>
      <c r="P44" s="185">
        <v>6962668.9600000009</v>
      </c>
      <c r="Q44" s="185">
        <f>SUM(E44:P44)</f>
        <v>9871143.5600000005</v>
      </c>
      <c r="S44" s="56"/>
    </row>
    <row r="45" spans="2:19" x14ac:dyDescent="0.25">
      <c r="B45" s="71" t="s">
        <v>55</v>
      </c>
      <c r="C45" s="187">
        <v>10000000</v>
      </c>
      <c r="D45" s="187">
        <v>39612646.82</v>
      </c>
      <c r="E45" s="68">
        <v>0</v>
      </c>
      <c r="F45" s="68">
        <v>0</v>
      </c>
      <c r="G45" s="68">
        <v>0</v>
      </c>
      <c r="H45" s="68">
        <v>0</v>
      </c>
      <c r="I45" s="68">
        <v>0</v>
      </c>
      <c r="J45" s="68">
        <v>0</v>
      </c>
      <c r="K45" s="68">
        <v>0</v>
      </c>
      <c r="L45" s="68">
        <v>0</v>
      </c>
      <c r="M45" s="187">
        <v>2734474.6</v>
      </c>
      <c r="N45" s="187">
        <v>174000</v>
      </c>
      <c r="O45" s="68">
        <v>0</v>
      </c>
      <c r="P45" s="187">
        <v>6962668.9600000009</v>
      </c>
      <c r="Q45" s="187">
        <f>SUM(E45:P45)</f>
        <v>9871143.5600000005</v>
      </c>
      <c r="S45" s="56"/>
    </row>
    <row r="46" spans="2:19" x14ac:dyDescent="0.25">
      <c r="B46" s="73" t="s">
        <v>67</v>
      </c>
      <c r="C46" s="187">
        <v>10000000</v>
      </c>
      <c r="D46" s="187">
        <v>39612646.82</v>
      </c>
      <c r="E46" s="68">
        <v>0</v>
      </c>
      <c r="F46" s="68">
        <v>0</v>
      </c>
      <c r="G46" s="68">
        <v>0</v>
      </c>
      <c r="H46" s="68">
        <v>0</v>
      </c>
      <c r="I46" s="68">
        <v>0</v>
      </c>
      <c r="J46" s="68">
        <v>0</v>
      </c>
      <c r="K46" s="68">
        <v>0</v>
      </c>
      <c r="L46" s="68">
        <v>0</v>
      </c>
      <c r="M46" s="187">
        <v>2734474.6</v>
      </c>
      <c r="N46" s="187">
        <v>174000</v>
      </c>
      <c r="O46" s="68">
        <v>0</v>
      </c>
      <c r="P46" s="187">
        <v>6962668.9600000009</v>
      </c>
      <c r="Q46" s="187">
        <f>SUM(E46:P46)</f>
        <v>9871143.5600000005</v>
      </c>
      <c r="S46" s="56"/>
    </row>
    <row r="47" spans="2:19" x14ac:dyDescent="0.25">
      <c r="B47" s="66" t="s">
        <v>68</v>
      </c>
      <c r="C47" s="187">
        <v>10000000</v>
      </c>
      <c r="D47" s="187">
        <v>39612646.82</v>
      </c>
      <c r="E47" s="68">
        <v>0</v>
      </c>
      <c r="F47" s="68">
        <v>0</v>
      </c>
      <c r="G47" s="68">
        <v>0</v>
      </c>
      <c r="H47" s="68">
        <v>0</v>
      </c>
      <c r="I47" s="68">
        <v>0</v>
      </c>
      <c r="J47" s="68">
        <v>0</v>
      </c>
      <c r="K47" s="68">
        <v>0</v>
      </c>
      <c r="L47" s="68">
        <v>0</v>
      </c>
      <c r="M47" s="187">
        <v>2734474.6</v>
      </c>
      <c r="N47" s="187">
        <v>174000</v>
      </c>
      <c r="O47" s="68">
        <v>0</v>
      </c>
      <c r="P47" s="187">
        <v>6962668.9600000009</v>
      </c>
      <c r="Q47" s="187">
        <f>SUM(E47:P47)</f>
        <v>9871143.5600000005</v>
      </c>
      <c r="S47" s="56"/>
    </row>
    <row r="48" spans="2:19" x14ac:dyDescent="0.25">
      <c r="B48" s="164" t="s">
        <v>69</v>
      </c>
      <c r="C48" s="209">
        <f>C43</f>
        <v>10000000</v>
      </c>
      <c r="D48" s="209">
        <f>D43</f>
        <v>39612646.82</v>
      </c>
      <c r="E48" s="61">
        <f t="shared" ref="E48:Q48" si="2">E43</f>
        <v>0</v>
      </c>
      <c r="F48" s="59">
        <f t="shared" si="2"/>
        <v>0</v>
      </c>
      <c r="G48" s="60">
        <f t="shared" si="2"/>
        <v>0</v>
      </c>
      <c r="H48" s="59">
        <f t="shared" si="2"/>
        <v>0</v>
      </c>
      <c r="I48" s="59">
        <f t="shared" si="2"/>
        <v>0</v>
      </c>
      <c r="J48" s="60">
        <f t="shared" si="2"/>
        <v>0</v>
      </c>
      <c r="K48" s="61">
        <f t="shared" si="2"/>
        <v>0</v>
      </c>
      <c r="L48" s="59">
        <f t="shared" si="2"/>
        <v>0</v>
      </c>
      <c r="M48" s="193">
        <f t="shared" si="2"/>
        <v>2734474.6</v>
      </c>
      <c r="N48" s="191">
        <f t="shared" si="2"/>
        <v>174000</v>
      </c>
      <c r="O48" s="59">
        <f t="shared" si="2"/>
        <v>0</v>
      </c>
      <c r="P48" s="193">
        <f t="shared" si="2"/>
        <v>6962668.9600000009</v>
      </c>
      <c r="Q48" s="192">
        <f t="shared" si="2"/>
        <v>9871143.5600000005</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22767059776</v>
      </c>
      <c r="D50" s="209">
        <f t="shared" si="3"/>
        <v>20252456763.759998</v>
      </c>
      <c r="E50" s="191">
        <f t="shared" si="3"/>
        <v>296165876.31</v>
      </c>
      <c r="F50" s="192">
        <f t="shared" si="3"/>
        <v>78819683.150000006</v>
      </c>
      <c r="G50" s="193">
        <f t="shared" si="3"/>
        <v>2385592880.5600004</v>
      </c>
      <c r="H50" s="192">
        <f t="shared" si="3"/>
        <v>89102258.929999992</v>
      </c>
      <c r="I50" s="192">
        <f t="shared" si="3"/>
        <v>82658338.209999979</v>
      </c>
      <c r="J50" s="193">
        <f t="shared" si="3"/>
        <v>100722832.86999999</v>
      </c>
      <c r="K50" s="191">
        <f t="shared" si="3"/>
        <v>96775404.700000003</v>
      </c>
      <c r="L50" s="192">
        <f t="shared" si="3"/>
        <v>89458982.829999998</v>
      </c>
      <c r="M50" s="193">
        <f t="shared" si="3"/>
        <v>4616226916.7200003</v>
      </c>
      <c r="N50" s="191">
        <f t="shared" si="3"/>
        <v>105813314.63999999</v>
      </c>
      <c r="O50" s="192">
        <f t="shared" si="3"/>
        <v>107771695.38999999</v>
      </c>
      <c r="P50" s="193">
        <f t="shared" si="3"/>
        <v>2630432115.5599999</v>
      </c>
      <c r="Q50" s="192">
        <f t="shared" si="3"/>
        <v>10679540299.870001</v>
      </c>
      <c r="R50" s="25"/>
    </row>
    <row r="51" spans="2:18" x14ac:dyDescent="0.25">
      <c r="B51" s="11" t="s">
        <v>83</v>
      </c>
      <c r="C51" s="10"/>
      <c r="D51" s="10"/>
      <c r="E51" s="6"/>
      <c r="F51" s="6"/>
      <c r="G51" s="6"/>
      <c r="H51" s="6"/>
      <c r="I51" s="6"/>
      <c r="J51" s="6"/>
      <c r="K51" s="98"/>
      <c r="L51" s="12"/>
      <c r="M51" s="12"/>
      <c r="N51" s="12"/>
      <c r="O51" s="12"/>
      <c r="P51" s="12"/>
      <c r="Q51" s="12"/>
    </row>
    <row r="52" spans="2:18" x14ac:dyDescent="0.25">
      <c r="B52" s="11" t="s">
        <v>79</v>
      </c>
      <c r="C52" s="10"/>
      <c r="D52" s="10"/>
      <c r="E52" s="5"/>
      <c r="F52" s="5"/>
      <c r="G52" s="5"/>
      <c r="H52" s="5"/>
      <c r="I52" s="5"/>
      <c r="J52" s="5"/>
      <c r="K52" s="11"/>
      <c r="L52" s="11"/>
      <c r="M52" s="11"/>
      <c r="N52" s="11"/>
      <c r="O52" s="11"/>
      <c r="P52" s="11"/>
      <c r="Q52" s="58"/>
    </row>
    <row r="53" spans="2:18" x14ac:dyDescent="0.25">
      <c r="B53" s="297" t="s">
        <v>84</v>
      </c>
      <c r="C53" s="297"/>
      <c r="D53" s="297"/>
      <c r="E53" s="297"/>
      <c r="F53" s="5"/>
      <c r="G53" s="5"/>
      <c r="H53" s="5"/>
      <c r="I53" s="88"/>
      <c r="J53" s="5"/>
      <c r="K53" s="6"/>
      <c r="L53" s="6"/>
      <c r="M53" s="6"/>
      <c r="N53" s="6"/>
      <c r="O53" s="6"/>
      <c r="P53" s="6"/>
      <c r="Q53" s="57"/>
    </row>
    <row r="54" spans="2:18" x14ac:dyDescent="0.25">
      <c r="B54" s="298" t="s">
        <v>85</v>
      </c>
      <c r="C54" s="298"/>
      <c r="D54" s="298"/>
      <c r="E54" s="298"/>
      <c r="F54" s="298"/>
      <c r="G54" s="298"/>
      <c r="H54" s="298"/>
      <c r="I54" s="298"/>
      <c r="J54" s="298"/>
    </row>
    <row r="55" spans="2:18" x14ac:dyDescent="0.25">
      <c r="B55" s="298"/>
      <c r="C55" s="298"/>
      <c r="D55" s="298"/>
      <c r="E55" s="298"/>
      <c r="F55" s="298"/>
      <c r="G55" s="298"/>
      <c r="H55" s="298"/>
      <c r="I55" s="298"/>
    </row>
    <row r="58" spans="2:18" x14ac:dyDescent="0.25">
      <c r="E58" s="3"/>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E55"/>
  <sheetViews>
    <sheetView showGridLines="0" topLeftCell="A18" zoomScale="85" zoomScaleNormal="85" workbookViewId="0">
      <selection activeCell="B41" sqref="B41"/>
    </sheetView>
  </sheetViews>
  <sheetFormatPr defaultColWidth="11.42578125" defaultRowHeight="15" x14ac:dyDescent="0.25"/>
  <cols>
    <col min="1" max="1" width="9" customWidth="1"/>
    <col min="2" max="2" width="79.14062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12"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86</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35951419468</v>
      </c>
      <c r="D10" s="189">
        <v>36141028212.729996</v>
      </c>
      <c r="E10" s="189">
        <v>64413396.54999999</v>
      </c>
      <c r="F10" s="189">
        <v>78356171.499999985</v>
      </c>
      <c r="G10" s="189">
        <v>115361691.52</v>
      </c>
      <c r="H10" s="189">
        <v>83112357.480000004</v>
      </c>
      <c r="I10" s="189">
        <v>93404544.120000005</v>
      </c>
      <c r="J10" s="189">
        <v>88237957.340000004</v>
      </c>
      <c r="K10" s="189">
        <v>4905298527.4099998</v>
      </c>
      <c r="L10" s="189">
        <v>88787250.350000009</v>
      </c>
      <c r="M10" s="189">
        <v>2516375028.1699996</v>
      </c>
      <c r="N10" s="189">
        <v>105109613.22000003</v>
      </c>
      <c r="O10" s="189">
        <v>128504800.5</v>
      </c>
      <c r="P10" s="189">
        <v>2698198309.79</v>
      </c>
      <c r="Q10" s="189">
        <f>SUM(E10:P10)</f>
        <v>10965159647.950001</v>
      </c>
      <c r="R10" s="23"/>
      <c r="S10" s="56"/>
    </row>
    <row r="11" spans="1:20" x14ac:dyDescent="0.25">
      <c r="B11" s="72" t="s">
        <v>24</v>
      </c>
      <c r="C11" s="185">
        <v>24767428355</v>
      </c>
      <c r="D11" s="185">
        <v>24894905361.73</v>
      </c>
      <c r="E11" s="185">
        <v>63174133.04999999</v>
      </c>
      <c r="F11" s="185">
        <v>77096322.999999985</v>
      </c>
      <c r="G11" s="185">
        <v>113735121.45999999</v>
      </c>
      <c r="H11" s="185">
        <v>81847156.480000004</v>
      </c>
      <c r="I11" s="185">
        <v>92159343.120000005</v>
      </c>
      <c r="J11" s="185">
        <v>86454531.340000004</v>
      </c>
      <c r="K11" s="185">
        <v>83342318.080000013</v>
      </c>
      <c r="L11" s="185">
        <v>87342783.390000015</v>
      </c>
      <c r="M11" s="185">
        <v>104251722.47</v>
      </c>
      <c r="N11" s="185">
        <v>103776352.22000003</v>
      </c>
      <c r="O11" s="185">
        <v>127221539.5</v>
      </c>
      <c r="P11" s="185">
        <v>184788938.46000001</v>
      </c>
      <c r="Q11" s="185">
        <f t="shared" ref="Q11:Q40" si="0">SUM(E11:P11)</f>
        <v>1205190262.5700002</v>
      </c>
      <c r="R11" s="22"/>
      <c r="S11" s="56"/>
    </row>
    <row r="12" spans="1:20" x14ac:dyDescent="0.25">
      <c r="B12" s="71" t="s">
        <v>25</v>
      </c>
      <c r="C12" s="187">
        <v>3597405794</v>
      </c>
      <c r="D12" s="187">
        <v>3601378717.7200003</v>
      </c>
      <c r="E12" s="187">
        <v>60864957.57</v>
      </c>
      <c r="F12" s="187">
        <v>61928552.140000001</v>
      </c>
      <c r="G12" s="187">
        <v>90094252.060000002</v>
      </c>
      <c r="H12" s="187">
        <v>66867199.730000012</v>
      </c>
      <c r="I12" s="187">
        <v>65040633.990000002</v>
      </c>
      <c r="J12" s="187">
        <v>63316739.039999992</v>
      </c>
      <c r="K12" s="187">
        <v>66403724.420000002</v>
      </c>
      <c r="L12" s="187">
        <v>65260632.93999999</v>
      </c>
      <c r="M12" s="187">
        <v>90333413.330000013</v>
      </c>
      <c r="N12" s="187">
        <v>76262493.180000007</v>
      </c>
      <c r="O12" s="187">
        <v>99136380.829999998</v>
      </c>
      <c r="P12" s="187">
        <v>116345332.54000001</v>
      </c>
      <c r="Q12" s="187">
        <f t="shared" si="0"/>
        <v>921854311.7700001</v>
      </c>
      <c r="R12" s="46"/>
      <c r="S12" s="56"/>
      <c r="T12" s="56"/>
    </row>
    <row r="13" spans="1:20" x14ac:dyDescent="0.25">
      <c r="B13" s="71" t="s">
        <v>26</v>
      </c>
      <c r="C13" s="187">
        <v>21152795962</v>
      </c>
      <c r="D13" s="187">
        <v>21276820365.189999</v>
      </c>
      <c r="E13" s="187">
        <v>2309175.4799999995</v>
      </c>
      <c r="F13" s="187">
        <v>15167770.859999998</v>
      </c>
      <c r="G13" s="187">
        <v>23339323.409999996</v>
      </c>
      <c r="H13" s="187">
        <v>14979956.750000002</v>
      </c>
      <c r="I13" s="187">
        <v>27118709.130000003</v>
      </c>
      <c r="J13" s="187">
        <v>23137792.300000001</v>
      </c>
      <c r="K13" s="187">
        <v>16938593.66</v>
      </c>
      <c r="L13" s="187">
        <v>22082150.449999999</v>
      </c>
      <c r="M13" s="187">
        <v>13918309.139999999</v>
      </c>
      <c r="N13" s="187">
        <v>27100023.859999996</v>
      </c>
      <c r="O13" s="187">
        <v>28085158.670000002</v>
      </c>
      <c r="P13" s="187">
        <v>67495342.00999999</v>
      </c>
      <c r="Q13" s="187">
        <f t="shared" si="0"/>
        <v>281672305.71999997</v>
      </c>
      <c r="R13" s="46"/>
      <c r="S13" s="56"/>
    </row>
    <row r="14" spans="1:20" ht="30" x14ac:dyDescent="0.25">
      <c r="B14" s="71" t="s">
        <v>27</v>
      </c>
      <c r="C14" s="187">
        <v>17226599</v>
      </c>
      <c r="D14" s="187">
        <v>16706278.820000002</v>
      </c>
      <c r="E14" s="68">
        <v>0</v>
      </c>
      <c r="F14" s="68">
        <v>0</v>
      </c>
      <c r="G14" s="187">
        <v>301545.99</v>
      </c>
      <c r="H14" s="68"/>
      <c r="I14" s="68"/>
      <c r="J14" s="68">
        <v>0</v>
      </c>
      <c r="K14" s="68"/>
      <c r="L14" s="68"/>
      <c r="M14" s="68"/>
      <c r="N14" s="187">
        <v>413835.18</v>
      </c>
      <c r="O14" s="68"/>
      <c r="P14" s="187">
        <v>948263.91</v>
      </c>
      <c r="Q14" s="187">
        <f t="shared" si="0"/>
        <v>1663645.08</v>
      </c>
      <c r="R14" s="46"/>
      <c r="S14" s="56"/>
    </row>
    <row r="15" spans="1:20" x14ac:dyDescent="0.25">
      <c r="B15" s="72" t="s">
        <v>28</v>
      </c>
      <c r="C15" s="185">
        <v>1494864512</v>
      </c>
      <c r="D15" s="185">
        <v>1454690622</v>
      </c>
      <c r="E15" s="185">
        <v>1239263.5</v>
      </c>
      <c r="F15" s="185">
        <v>1259848.5</v>
      </c>
      <c r="G15" s="185">
        <v>1264966</v>
      </c>
      <c r="H15" s="185">
        <v>1245201</v>
      </c>
      <c r="I15" s="185">
        <v>1245201</v>
      </c>
      <c r="J15" s="185">
        <v>1245201</v>
      </c>
      <c r="K15" s="185">
        <v>1274636</v>
      </c>
      <c r="L15" s="185">
        <v>1283261</v>
      </c>
      <c r="M15" s="185">
        <v>1283261</v>
      </c>
      <c r="N15" s="185">
        <v>1283261</v>
      </c>
      <c r="O15" s="185">
        <v>1283261</v>
      </c>
      <c r="P15" s="185">
        <v>1283261</v>
      </c>
      <c r="Q15" s="185">
        <f t="shared" si="0"/>
        <v>15190622</v>
      </c>
      <c r="R15" s="22"/>
      <c r="S15" s="56"/>
    </row>
    <row r="16" spans="1:20" x14ac:dyDescent="0.25">
      <c r="B16" s="72" t="s">
        <v>29</v>
      </c>
      <c r="C16" s="185">
        <v>9688626601</v>
      </c>
      <c r="D16" s="185">
        <v>9790982229</v>
      </c>
      <c r="E16" s="69">
        <v>0</v>
      </c>
      <c r="F16" s="69">
        <v>0</v>
      </c>
      <c r="G16" s="185">
        <v>361604.06</v>
      </c>
      <c r="H16" s="185">
        <v>20000</v>
      </c>
      <c r="I16" s="69">
        <v>0</v>
      </c>
      <c r="J16" s="185">
        <v>538225</v>
      </c>
      <c r="K16" s="185">
        <v>4820681573.3299999</v>
      </c>
      <c r="L16" s="185">
        <v>161205.96</v>
      </c>
      <c r="M16" s="185">
        <v>2410840044.6999998</v>
      </c>
      <c r="N16" s="185">
        <v>50000</v>
      </c>
      <c r="O16" s="69">
        <v>0</v>
      </c>
      <c r="P16" s="185">
        <v>2512126110.3299999</v>
      </c>
      <c r="Q16" s="185">
        <f t="shared" si="0"/>
        <v>9744778763.3800011</v>
      </c>
      <c r="R16" s="22"/>
      <c r="S16" s="56"/>
    </row>
    <row r="17" spans="1:31" x14ac:dyDescent="0.25">
      <c r="B17" s="71" t="s">
        <v>30</v>
      </c>
      <c r="C17" s="187">
        <v>40563449</v>
      </c>
      <c r="D17" s="187">
        <v>40697449</v>
      </c>
      <c r="E17" s="68">
        <v>0</v>
      </c>
      <c r="F17" s="68">
        <v>0</v>
      </c>
      <c r="G17" s="68">
        <v>0</v>
      </c>
      <c r="H17" s="187">
        <v>20000</v>
      </c>
      <c r="I17" s="68">
        <v>0</v>
      </c>
      <c r="J17" s="187">
        <v>44000</v>
      </c>
      <c r="K17" s="68">
        <v>0</v>
      </c>
      <c r="L17" s="187">
        <v>10000</v>
      </c>
      <c r="M17" s="68">
        <v>0</v>
      </c>
      <c r="N17" s="187">
        <v>50000</v>
      </c>
      <c r="O17" s="68">
        <v>0</v>
      </c>
      <c r="P17" s="187">
        <v>70000</v>
      </c>
      <c r="Q17" s="187">
        <f t="shared" si="0"/>
        <v>194000</v>
      </c>
      <c r="R17" s="46"/>
      <c r="S17" s="56"/>
    </row>
    <row r="18" spans="1:31" x14ac:dyDescent="0.25">
      <c r="B18" s="71" t="s">
        <v>31</v>
      </c>
      <c r="C18" s="187">
        <v>9643663152</v>
      </c>
      <c r="D18" s="187">
        <v>9745378476</v>
      </c>
      <c r="E18" s="68">
        <v>0</v>
      </c>
      <c r="F18" s="68">
        <v>0</v>
      </c>
      <c r="G18" s="68">
        <v>0</v>
      </c>
      <c r="H18" s="68">
        <v>0</v>
      </c>
      <c r="I18" s="68">
        <v>0</v>
      </c>
      <c r="J18" s="68">
        <v>0</v>
      </c>
      <c r="K18" s="187">
        <v>4820681573.3299999</v>
      </c>
      <c r="L18" s="68">
        <v>0</v>
      </c>
      <c r="M18" s="187">
        <v>2410340784.9899998</v>
      </c>
      <c r="N18" s="68">
        <v>0</v>
      </c>
      <c r="O18" s="68">
        <v>0</v>
      </c>
      <c r="P18" s="187">
        <v>2512056110.3299999</v>
      </c>
      <c r="Q18" s="187">
        <f t="shared" si="0"/>
        <v>9743078468.6499996</v>
      </c>
      <c r="R18" s="46"/>
      <c r="S18" s="56"/>
    </row>
    <row r="19" spans="1:31" x14ac:dyDescent="0.25">
      <c r="B19" s="71" t="s">
        <v>32</v>
      </c>
      <c r="C19" s="187">
        <v>2400000</v>
      </c>
      <c r="D19" s="187">
        <v>2906304</v>
      </c>
      <c r="E19" s="68">
        <v>0</v>
      </c>
      <c r="F19" s="68">
        <v>0</v>
      </c>
      <c r="G19" s="187">
        <v>361604.06</v>
      </c>
      <c r="H19" s="68">
        <v>0</v>
      </c>
      <c r="I19" s="68">
        <v>0</v>
      </c>
      <c r="J19" s="187">
        <v>494225</v>
      </c>
      <c r="K19" s="68">
        <v>0</v>
      </c>
      <c r="L19" s="187">
        <v>151205.96</v>
      </c>
      <c r="M19" s="187">
        <v>499259.71</v>
      </c>
      <c r="N19" s="68">
        <v>0</v>
      </c>
      <c r="O19" s="68">
        <v>0</v>
      </c>
      <c r="P19" s="68">
        <v>0</v>
      </c>
      <c r="Q19" s="187">
        <f t="shared" si="0"/>
        <v>1506294.73</v>
      </c>
      <c r="R19" s="46"/>
      <c r="S19" s="56"/>
    </row>
    <row r="20" spans="1:31" x14ac:dyDescent="0.25">
      <c r="B20" s="71" t="s">
        <v>33</v>
      </c>
      <c r="C20" s="187">
        <v>2000000</v>
      </c>
      <c r="D20" s="187">
        <v>2000000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500000</v>
      </c>
      <c r="D21" s="185">
        <v>450000</v>
      </c>
      <c r="E21" s="69">
        <v>0</v>
      </c>
      <c r="F21" s="69">
        <v>0</v>
      </c>
      <c r="G21" s="69">
        <v>0</v>
      </c>
      <c r="H21" s="69">
        <v>0</v>
      </c>
      <c r="I21" s="69">
        <v>0</v>
      </c>
      <c r="J21" s="69">
        <v>0</v>
      </c>
      <c r="K21" s="69">
        <v>0</v>
      </c>
      <c r="L21" s="69">
        <v>0</v>
      </c>
      <c r="M21" s="69">
        <v>0</v>
      </c>
      <c r="N21" s="69">
        <v>0</v>
      </c>
      <c r="O21" s="69">
        <v>0</v>
      </c>
      <c r="P21" s="69">
        <v>0</v>
      </c>
      <c r="Q21" s="69">
        <f t="shared" si="0"/>
        <v>0</v>
      </c>
      <c r="R21" s="22"/>
      <c r="S21" s="56"/>
    </row>
    <row r="22" spans="1:31" x14ac:dyDescent="0.25">
      <c r="B22" s="77" t="s">
        <v>35</v>
      </c>
      <c r="C22" s="189">
        <v>4838528728</v>
      </c>
      <c r="D22" s="189">
        <v>4912224280.21</v>
      </c>
      <c r="E22" s="74">
        <v>0</v>
      </c>
      <c r="F22" s="189">
        <v>2309434.4900000002</v>
      </c>
      <c r="G22" s="189">
        <v>3562398.6</v>
      </c>
      <c r="H22" s="189">
        <v>877519.4</v>
      </c>
      <c r="I22" s="189">
        <v>37485</v>
      </c>
      <c r="J22" s="189">
        <v>12229415.890000001</v>
      </c>
      <c r="K22" s="189">
        <v>2609795.4500000002</v>
      </c>
      <c r="L22" s="189">
        <v>12010096.27</v>
      </c>
      <c r="M22" s="189">
        <v>1611621.87</v>
      </c>
      <c r="N22" s="189">
        <v>4511139.8</v>
      </c>
      <c r="O22" s="189">
        <v>12228967.27</v>
      </c>
      <c r="P22" s="189">
        <v>28972093.66</v>
      </c>
      <c r="Q22" s="189">
        <f t="shared" si="0"/>
        <v>80959967.699999988</v>
      </c>
      <c r="R22" s="23"/>
      <c r="S22" s="56"/>
    </row>
    <row r="23" spans="1:31" x14ac:dyDescent="0.25">
      <c r="B23" s="72" t="s">
        <v>63</v>
      </c>
      <c r="C23" s="185">
        <v>25000000</v>
      </c>
      <c r="D23" s="185">
        <v>25000000</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25000000</v>
      </c>
      <c r="D24" s="187">
        <v>25000000</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554007594</v>
      </c>
      <c r="D25" s="185">
        <v>621295827.49000001</v>
      </c>
      <c r="E25" s="69">
        <v>0</v>
      </c>
      <c r="F25" s="185">
        <v>2309434.4900000002</v>
      </c>
      <c r="G25" s="185">
        <v>3562398.6</v>
      </c>
      <c r="H25" s="185">
        <v>877519.4</v>
      </c>
      <c r="I25" s="185">
        <v>37485</v>
      </c>
      <c r="J25" s="185">
        <v>11414400</v>
      </c>
      <c r="K25" s="185">
        <v>2155616.64</v>
      </c>
      <c r="L25" s="185">
        <v>9731037.7599999998</v>
      </c>
      <c r="M25" s="185">
        <v>1075265.27</v>
      </c>
      <c r="N25" s="185">
        <v>3715907.5999999996</v>
      </c>
      <c r="O25" s="185">
        <v>4108725.3600000003</v>
      </c>
      <c r="P25" s="185">
        <v>27134444.800000001</v>
      </c>
      <c r="Q25" s="185">
        <f t="shared" si="0"/>
        <v>66122234.920000002</v>
      </c>
      <c r="R25" s="22"/>
      <c r="S25" s="56"/>
    </row>
    <row r="26" spans="1:31" x14ac:dyDescent="0.25">
      <c r="B26" s="71" t="s">
        <v>37</v>
      </c>
      <c r="C26" s="187">
        <v>355340603</v>
      </c>
      <c r="D26" s="187">
        <v>364384384.70999998</v>
      </c>
      <c r="E26" s="68">
        <v>0</v>
      </c>
      <c r="F26" s="187">
        <v>1386836.52</v>
      </c>
      <c r="G26" s="68">
        <v>0</v>
      </c>
      <c r="H26" s="68">
        <v>0</v>
      </c>
      <c r="I26" s="68">
        <v>0</v>
      </c>
      <c r="J26" s="68">
        <v>0</v>
      </c>
      <c r="K26" s="68">
        <v>0</v>
      </c>
      <c r="L26" s="68">
        <v>0</v>
      </c>
      <c r="M26" s="68">
        <v>0</v>
      </c>
      <c r="N26" s="68">
        <v>0</v>
      </c>
      <c r="O26" s="68">
        <v>0</v>
      </c>
      <c r="P26" s="187">
        <v>879859.59</v>
      </c>
      <c r="Q26" s="187">
        <f t="shared" si="0"/>
        <v>2266696.11</v>
      </c>
      <c r="R26" s="46"/>
      <c r="S26" s="56"/>
    </row>
    <row r="27" spans="1:31" x14ac:dyDescent="0.25">
      <c r="B27" s="71" t="s">
        <v>38</v>
      </c>
      <c r="C27" s="187">
        <v>137108255</v>
      </c>
      <c r="D27" s="187">
        <v>217421889.16000003</v>
      </c>
      <c r="E27" s="68">
        <v>0</v>
      </c>
      <c r="F27" s="187">
        <v>922597.97</v>
      </c>
      <c r="G27" s="187">
        <v>3562398.6</v>
      </c>
      <c r="H27" s="187">
        <v>877519.4</v>
      </c>
      <c r="I27" s="187">
        <v>37485</v>
      </c>
      <c r="J27" s="187">
        <v>11414400</v>
      </c>
      <c r="K27" s="187">
        <v>2155616.64</v>
      </c>
      <c r="L27" s="187">
        <v>8922153.5199999996</v>
      </c>
      <c r="M27" s="187">
        <v>1075265.27</v>
      </c>
      <c r="N27" s="187">
        <v>3715907.5999999996</v>
      </c>
      <c r="O27" s="187">
        <v>4108725.3600000003</v>
      </c>
      <c r="P27" s="187">
        <v>24994010.5</v>
      </c>
      <c r="Q27" s="187">
        <f t="shared" si="0"/>
        <v>61786079.859999999</v>
      </c>
      <c r="R27" s="46"/>
      <c r="S27" s="56"/>
    </row>
    <row r="28" spans="1:31" x14ac:dyDescent="0.25">
      <c r="B28" s="71" t="s">
        <v>39</v>
      </c>
      <c r="C28" s="187">
        <v>7060736</v>
      </c>
      <c r="D28" s="187">
        <v>7074736</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54498000</v>
      </c>
      <c r="D29" s="187">
        <v>32414817.619999994</v>
      </c>
      <c r="E29" s="68">
        <v>0</v>
      </c>
      <c r="F29" s="68">
        <v>0</v>
      </c>
      <c r="G29" s="68">
        <v>0</v>
      </c>
      <c r="H29" s="68">
        <v>0</v>
      </c>
      <c r="I29" s="68">
        <v>0</v>
      </c>
      <c r="J29" s="68">
        <v>0</v>
      </c>
      <c r="K29" s="68">
        <v>0</v>
      </c>
      <c r="L29" s="187">
        <v>808884.24</v>
      </c>
      <c r="M29" s="68">
        <v>0</v>
      </c>
      <c r="N29" s="68">
        <v>0</v>
      </c>
      <c r="O29" s="68">
        <v>0</v>
      </c>
      <c r="P29" s="187">
        <v>1260574.71</v>
      </c>
      <c r="Q29" s="187">
        <f t="shared" si="0"/>
        <v>2069458.95</v>
      </c>
      <c r="R29" s="46"/>
      <c r="S29" s="56"/>
    </row>
    <row r="30" spans="1:31" x14ac:dyDescent="0.25">
      <c r="B30" s="72" t="s">
        <v>41</v>
      </c>
      <c r="C30" s="185">
        <v>302500</v>
      </c>
      <c r="D30" s="185">
        <v>342738</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242000</v>
      </c>
      <c r="D31" s="187">
        <v>282238</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60500</v>
      </c>
      <c r="D32" s="187">
        <v>60500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36595146</v>
      </c>
      <c r="D33" s="185">
        <v>42962226.720000006</v>
      </c>
      <c r="E33" s="69">
        <v>0</v>
      </c>
      <c r="F33" s="69">
        <v>0</v>
      </c>
      <c r="G33" s="69">
        <v>0</v>
      </c>
      <c r="H33" s="69">
        <v>0</v>
      </c>
      <c r="I33" s="69">
        <v>0</v>
      </c>
      <c r="J33" s="185">
        <v>815015.89000000013</v>
      </c>
      <c r="K33" s="185">
        <v>454178.81</v>
      </c>
      <c r="L33" s="185">
        <v>2279058.5099999998</v>
      </c>
      <c r="M33" s="185">
        <v>536356.6</v>
      </c>
      <c r="N33" s="185">
        <v>795232.2</v>
      </c>
      <c r="O33" s="185">
        <v>8120241.9100000011</v>
      </c>
      <c r="P33" s="185">
        <v>1837648.8599999999</v>
      </c>
      <c r="Q33" s="185">
        <f t="shared" si="0"/>
        <v>14837732.780000001</v>
      </c>
      <c r="R33" s="22"/>
      <c r="S33" s="56"/>
    </row>
    <row r="34" spans="2:19" x14ac:dyDescent="0.25">
      <c r="B34" s="71" t="s">
        <v>45</v>
      </c>
      <c r="C34" s="187">
        <v>36595146</v>
      </c>
      <c r="D34" s="187">
        <v>42962226.720000006</v>
      </c>
      <c r="E34" s="68">
        <v>0</v>
      </c>
      <c r="F34" s="68">
        <v>0</v>
      </c>
      <c r="G34" s="68">
        <v>0</v>
      </c>
      <c r="H34" s="68">
        <v>0</v>
      </c>
      <c r="I34" s="68">
        <v>0</v>
      </c>
      <c r="J34" s="187">
        <v>815015.89000000013</v>
      </c>
      <c r="K34" s="187">
        <v>454178.81</v>
      </c>
      <c r="L34" s="187">
        <v>2279058.5099999998</v>
      </c>
      <c r="M34" s="187">
        <v>536356.6</v>
      </c>
      <c r="N34" s="187">
        <v>795232.2</v>
      </c>
      <c r="O34" s="187">
        <v>8120241.9100000011</v>
      </c>
      <c r="P34" s="187">
        <v>1837648.8599999999</v>
      </c>
      <c r="Q34" s="187">
        <f t="shared" si="0"/>
        <v>14837732.780000001</v>
      </c>
      <c r="R34" s="46"/>
      <c r="S34" s="56"/>
    </row>
    <row r="35" spans="2:19" x14ac:dyDescent="0.25">
      <c r="B35" s="72" t="s">
        <v>46</v>
      </c>
      <c r="C35" s="185">
        <v>648000</v>
      </c>
      <c r="D35" s="185">
        <v>648000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120000</v>
      </c>
      <c r="D36" s="187">
        <v>120000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1" t="s">
        <v>81</v>
      </c>
      <c r="C37" s="187">
        <v>528000</v>
      </c>
      <c r="D37" s="187">
        <v>528000</v>
      </c>
      <c r="E37" s="68">
        <v>0</v>
      </c>
      <c r="F37" s="68">
        <v>0</v>
      </c>
      <c r="G37" s="68">
        <v>0</v>
      </c>
      <c r="H37" s="68">
        <v>0</v>
      </c>
      <c r="I37" s="68">
        <v>0</v>
      </c>
      <c r="J37" s="68">
        <v>0</v>
      </c>
      <c r="K37" s="68">
        <v>0</v>
      </c>
      <c r="L37" s="68">
        <v>0</v>
      </c>
      <c r="M37" s="68">
        <v>0</v>
      </c>
      <c r="N37" s="68">
        <v>0</v>
      </c>
      <c r="O37" s="68">
        <v>0</v>
      </c>
      <c r="P37" s="68">
        <v>0</v>
      </c>
      <c r="Q37" s="68">
        <f t="shared" si="0"/>
        <v>0</v>
      </c>
      <c r="R37" s="46"/>
      <c r="S37" s="56"/>
    </row>
    <row r="38" spans="2:19" x14ac:dyDescent="0.25">
      <c r="B38" s="72" t="s">
        <v>65</v>
      </c>
      <c r="C38" s="185">
        <v>4221975488</v>
      </c>
      <c r="D38" s="185">
        <v>4221975488</v>
      </c>
      <c r="E38" s="69">
        <v>0</v>
      </c>
      <c r="F38" s="69">
        <v>0</v>
      </c>
      <c r="G38" s="69">
        <v>0</v>
      </c>
      <c r="H38" s="69">
        <v>0</v>
      </c>
      <c r="I38" s="69">
        <v>0</v>
      </c>
      <c r="J38" s="69">
        <v>0</v>
      </c>
      <c r="K38" s="69">
        <v>0</v>
      </c>
      <c r="L38" s="69">
        <v>0</v>
      </c>
      <c r="M38" s="69">
        <v>0</v>
      </c>
      <c r="N38" s="69">
        <v>0</v>
      </c>
      <c r="O38" s="69">
        <v>0</v>
      </c>
      <c r="P38" s="69">
        <v>0</v>
      </c>
      <c r="Q38" s="69">
        <f t="shared" si="0"/>
        <v>0</v>
      </c>
      <c r="R38" s="22"/>
      <c r="S38" s="56"/>
    </row>
    <row r="39" spans="2:19" x14ac:dyDescent="0.25">
      <c r="B39" s="71" t="s">
        <v>66</v>
      </c>
      <c r="C39" s="187">
        <v>4221975488</v>
      </c>
      <c r="D39" s="187">
        <v>4221975488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87</v>
      </c>
      <c r="C40" s="209">
        <f>C10+C22</f>
        <v>40789948196</v>
      </c>
      <c r="D40" s="209">
        <f t="shared" ref="D40:P40" si="1">D10+D22</f>
        <v>41053252492.939995</v>
      </c>
      <c r="E40" s="191">
        <f t="shared" si="1"/>
        <v>64413396.54999999</v>
      </c>
      <c r="F40" s="192">
        <f t="shared" si="1"/>
        <v>80665605.98999998</v>
      </c>
      <c r="G40" s="193">
        <f t="shared" si="1"/>
        <v>118924090.11999999</v>
      </c>
      <c r="H40" s="192">
        <f t="shared" si="1"/>
        <v>83989876.88000001</v>
      </c>
      <c r="I40" s="192">
        <f t="shared" si="1"/>
        <v>93442029.120000005</v>
      </c>
      <c r="J40" s="193">
        <f t="shared" si="1"/>
        <v>100467373.23</v>
      </c>
      <c r="K40" s="191">
        <f t="shared" si="1"/>
        <v>4907908322.8599997</v>
      </c>
      <c r="L40" s="192">
        <f t="shared" si="1"/>
        <v>100797346.62</v>
      </c>
      <c r="M40" s="193">
        <f t="shared" si="1"/>
        <v>2517986650.0399995</v>
      </c>
      <c r="N40" s="191">
        <f t="shared" si="1"/>
        <v>109620753.02000003</v>
      </c>
      <c r="O40" s="192">
        <f t="shared" si="1"/>
        <v>140733767.77000001</v>
      </c>
      <c r="P40" s="193">
        <f t="shared" si="1"/>
        <v>2727170403.4499998</v>
      </c>
      <c r="Q40" s="192">
        <f t="shared" si="0"/>
        <v>11046119615.650002</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2004809791</v>
      </c>
      <c r="D43" s="189">
        <v>2016475885</v>
      </c>
      <c r="E43" s="74">
        <v>0</v>
      </c>
      <c r="F43" s="74">
        <v>0</v>
      </c>
      <c r="G43" s="189">
        <v>2950000</v>
      </c>
      <c r="H43" s="74">
        <v>0</v>
      </c>
      <c r="I43" s="74">
        <v>0</v>
      </c>
      <c r="J43" s="74">
        <v>0</v>
      </c>
      <c r="K43" s="74">
        <v>0</v>
      </c>
      <c r="L43" s="74">
        <v>0</v>
      </c>
      <c r="M43" s="74">
        <v>0</v>
      </c>
      <c r="N43" s="189">
        <v>6893371.0499999998</v>
      </c>
      <c r="O43" s="74">
        <v>0</v>
      </c>
      <c r="P43" s="74">
        <v>0</v>
      </c>
      <c r="Q43" s="189">
        <f>SUM(E43:P43)</f>
        <v>9843371.0500000007</v>
      </c>
      <c r="S43" s="56"/>
    </row>
    <row r="44" spans="2:19" x14ac:dyDescent="0.25">
      <c r="B44" s="72" t="s">
        <v>54</v>
      </c>
      <c r="C44" s="185">
        <v>1610643403</v>
      </c>
      <c r="D44" s="185">
        <v>1610643403</v>
      </c>
      <c r="E44" s="69">
        <v>0</v>
      </c>
      <c r="F44" s="69">
        <v>0</v>
      </c>
      <c r="G44" s="69">
        <v>0</v>
      </c>
      <c r="H44" s="69">
        <v>0</v>
      </c>
      <c r="I44" s="69">
        <v>0</v>
      </c>
      <c r="J44" s="69">
        <v>0</v>
      </c>
      <c r="K44" s="69">
        <v>0</v>
      </c>
      <c r="L44" s="69">
        <v>0</v>
      </c>
      <c r="M44" s="69">
        <v>0</v>
      </c>
      <c r="N44" s="69">
        <v>0</v>
      </c>
      <c r="O44" s="69">
        <v>0</v>
      </c>
      <c r="P44" s="69">
        <v>0</v>
      </c>
      <c r="Q44" s="69">
        <f>SUM(E44:P44)</f>
        <v>0</v>
      </c>
    </row>
    <row r="45" spans="2:19" x14ac:dyDescent="0.25">
      <c r="B45" s="71" t="s">
        <v>55</v>
      </c>
      <c r="C45" s="187">
        <v>1610643403</v>
      </c>
      <c r="D45" s="187">
        <v>1610643403</v>
      </c>
      <c r="E45" s="68">
        <v>0</v>
      </c>
      <c r="F45" s="68">
        <v>0</v>
      </c>
      <c r="G45" s="68">
        <v>0</v>
      </c>
      <c r="H45" s="68">
        <v>0</v>
      </c>
      <c r="I45" s="68">
        <v>0</v>
      </c>
      <c r="J45" s="68">
        <v>0</v>
      </c>
      <c r="K45" s="68">
        <v>0</v>
      </c>
      <c r="L45" s="68">
        <v>0</v>
      </c>
      <c r="M45" s="68">
        <v>0</v>
      </c>
      <c r="N45" s="68">
        <v>0</v>
      </c>
      <c r="O45" s="68">
        <v>0</v>
      </c>
      <c r="P45" s="68">
        <v>0</v>
      </c>
      <c r="Q45" s="68">
        <f>SUM(E45:P45)</f>
        <v>0</v>
      </c>
    </row>
    <row r="46" spans="2:19" x14ac:dyDescent="0.25">
      <c r="B46" s="73" t="s">
        <v>67</v>
      </c>
      <c r="C46" s="187">
        <v>394166388</v>
      </c>
      <c r="D46" s="187">
        <v>405832482</v>
      </c>
      <c r="E46" s="68">
        <v>0</v>
      </c>
      <c r="F46" s="68">
        <v>0</v>
      </c>
      <c r="G46" s="187">
        <v>2950000</v>
      </c>
      <c r="H46" s="68">
        <v>0</v>
      </c>
      <c r="I46" s="68">
        <v>0</v>
      </c>
      <c r="J46" s="68">
        <v>0</v>
      </c>
      <c r="K46" s="68">
        <v>0</v>
      </c>
      <c r="L46" s="68">
        <v>0</v>
      </c>
      <c r="M46" s="68">
        <v>0</v>
      </c>
      <c r="N46" s="187">
        <v>6893371.0499999998</v>
      </c>
      <c r="O46" s="68">
        <v>0</v>
      </c>
      <c r="P46" s="68">
        <v>0</v>
      </c>
      <c r="Q46" s="187">
        <f>SUM(E46:P46)</f>
        <v>9843371.0500000007</v>
      </c>
      <c r="S46" s="56"/>
    </row>
    <row r="47" spans="2:19" x14ac:dyDescent="0.25">
      <c r="B47" s="66" t="s">
        <v>68</v>
      </c>
      <c r="C47" s="187">
        <v>394166388</v>
      </c>
      <c r="D47" s="187">
        <v>405832482</v>
      </c>
      <c r="E47" s="68">
        <v>0</v>
      </c>
      <c r="F47" s="68">
        <v>0</v>
      </c>
      <c r="G47" s="187">
        <v>2950000</v>
      </c>
      <c r="H47" s="68">
        <v>0</v>
      </c>
      <c r="I47" s="68">
        <v>0</v>
      </c>
      <c r="J47" s="68">
        <v>0</v>
      </c>
      <c r="K47" s="68">
        <v>0</v>
      </c>
      <c r="L47" s="68">
        <v>0</v>
      </c>
      <c r="M47" s="68">
        <v>0</v>
      </c>
      <c r="N47" s="187">
        <v>6893371.0499999998</v>
      </c>
      <c r="O47" s="68">
        <v>0</v>
      </c>
      <c r="P47" s="68">
        <v>0</v>
      </c>
      <c r="Q47" s="187">
        <f>SUM(E47:P47)</f>
        <v>9843371.0500000007</v>
      </c>
      <c r="S47" s="56"/>
    </row>
    <row r="48" spans="2:19" x14ac:dyDescent="0.25">
      <c r="B48" s="164" t="s">
        <v>69</v>
      </c>
      <c r="C48" s="209">
        <f>C43</f>
        <v>2004809791</v>
      </c>
      <c r="D48" s="209">
        <f>D43</f>
        <v>2016475885</v>
      </c>
      <c r="E48" s="61">
        <f t="shared" ref="E48:Q48" si="2">E43</f>
        <v>0</v>
      </c>
      <c r="F48" s="59">
        <f t="shared" si="2"/>
        <v>0</v>
      </c>
      <c r="G48" s="193">
        <f t="shared" si="2"/>
        <v>2950000</v>
      </c>
      <c r="H48" s="59">
        <f t="shared" si="2"/>
        <v>0</v>
      </c>
      <c r="I48" s="59">
        <f t="shared" si="2"/>
        <v>0</v>
      </c>
      <c r="J48" s="60">
        <f t="shared" si="2"/>
        <v>0</v>
      </c>
      <c r="K48" s="61">
        <f t="shared" si="2"/>
        <v>0</v>
      </c>
      <c r="L48" s="59">
        <f t="shared" si="2"/>
        <v>0</v>
      </c>
      <c r="M48" s="60">
        <f t="shared" si="2"/>
        <v>0</v>
      </c>
      <c r="N48" s="191">
        <f t="shared" si="2"/>
        <v>6893371.0499999998</v>
      </c>
      <c r="O48" s="59">
        <f t="shared" si="2"/>
        <v>0</v>
      </c>
      <c r="P48" s="60">
        <f t="shared" si="2"/>
        <v>0</v>
      </c>
      <c r="Q48" s="192">
        <f t="shared" si="2"/>
        <v>9843371.0500000007</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42794757987</v>
      </c>
      <c r="D50" s="209">
        <f t="shared" si="3"/>
        <v>43069728377.939995</v>
      </c>
      <c r="E50" s="191">
        <f t="shared" si="3"/>
        <v>64413396.54999999</v>
      </c>
      <c r="F50" s="192">
        <f t="shared" si="3"/>
        <v>80665605.98999998</v>
      </c>
      <c r="G50" s="193">
        <f t="shared" si="3"/>
        <v>121874090.11999999</v>
      </c>
      <c r="H50" s="192">
        <f t="shared" si="3"/>
        <v>83989876.88000001</v>
      </c>
      <c r="I50" s="192">
        <f t="shared" si="3"/>
        <v>93442029.120000005</v>
      </c>
      <c r="J50" s="193">
        <f t="shared" si="3"/>
        <v>100467373.23</v>
      </c>
      <c r="K50" s="191">
        <f t="shared" si="3"/>
        <v>4907908322.8599997</v>
      </c>
      <c r="L50" s="192">
        <f t="shared" si="3"/>
        <v>100797346.62</v>
      </c>
      <c r="M50" s="193">
        <f t="shared" si="3"/>
        <v>2517986650.0399995</v>
      </c>
      <c r="N50" s="191">
        <f t="shared" si="3"/>
        <v>116514124.07000002</v>
      </c>
      <c r="O50" s="192">
        <f t="shared" si="3"/>
        <v>140733767.77000001</v>
      </c>
      <c r="P50" s="193">
        <f t="shared" si="3"/>
        <v>2727170403.4499998</v>
      </c>
      <c r="Q50" s="192">
        <f t="shared" si="3"/>
        <v>11055962986.700001</v>
      </c>
      <c r="R50" s="25"/>
    </row>
    <row r="51" spans="2:18" x14ac:dyDescent="0.25">
      <c r="B51" s="11" t="s">
        <v>88</v>
      </c>
      <c r="C51" s="10"/>
      <c r="D51" s="10"/>
      <c r="E51" s="6"/>
      <c r="F51" s="6"/>
      <c r="G51" s="6"/>
      <c r="H51" s="6"/>
      <c r="I51" s="6"/>
      <c r="J51" s="6"/>
      <c r="K51" s="12"/>
      <c r="L51" s="12"/>
      <c r="M51" s="12"/>
      <c r="N51" s="12"/>
      <c r="O51" s="12"/>
      <c r="P51" s="12"/>
      <c r="Q51" s="12"/>
    </row>
    <row r="52" spans="2:18" x14ac:dyDescent="0.25">
      <c r="B52" s="11" t="s">
        <v>79</v>
      </c>
      <c r="C52" s="10"/>
      <c r="D52" s="3"/>
      <c r="E52" s="5"/>
      <c r="F52" s="5"/>
      <c r="G52" s="5"/>
      <c r="H52" s="5"/>
      <c r="I52" s="5"/>
      <c r="J52" s="5"/>
      <c r="K52" s="11"/>
      <c r="L52" s="11"/>
      <c r="M52" s="11"/>
      <c r="N52" s="11"/>
      <c r="O52" s="11"/>
      <c r="P52" s="11"/>
      <c r="Q52" s="58"/>
    </row>
    <row r="53" spans="2:18" x14ac:dyDescent="0.25">
      <c r="B53" s="297"/>
      <c r="C53" s="297"/>
      <c r="D53" s="297"/>
      <c r="E53" s="297"/>
      <c r="F53" s="5"/>
      <c r="G53" s="5"/>
      <c r="H53" s="5"/>
      <c r="I53" s="88"/>
      <c r="J53" s="5"/>
      <c r="K53" s="6"/>
      <c r="L53" s="6"/>
      <c r="M53" s="6"/>
      <c r="N53" s="6"/>
      <c r="O53" s="6"/>
      <c r="P53" s="6"/>
      <c r="Q53" s="57"/>
    </row>
    <row r="54" spans="2:18" x14ac:dyDescent="0.25">
      <c r="B54" s="298"/>
      <c r="C54" s="298"/>
      <c r="D54" s="298"/>
      <c r="E54" s="298"/>
      <c r="F54" s="298"/>
      <c r="G54" s="298"/>
      <c r="H54" s="298"/>
      <c r="I54" s="298"/>
      <c r="J54" s="298"/>
    </row>
    <row r="55" spans="2:18" x14ac:dyDescent="0.25">
      <c r="B55" s="298"/>
      <c r="C55" s="298"/>
      <c r="D55" s="298"/>
      <c r="E55" s="298"/>
      <c r="F55" s="298"/>
      <c r="G55" s="298"/>
      <c r="H55" s="298"/>
      <c r="I55" s="298"/>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AE61"/>
  <sheetViews>
    <sheetView showGridLines="0" zoomScale="80" zoomScaleNormal="80" workbookViewId="0">
      <selection activeCell="B8" sqref="B8:B9"/>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89</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5">
        <v>45456866603</v>
      </c>
      <c r="D10" s="190">
        <v>45570638925.840004</v>
      </c>
      <c r="E10" s="190">
        <v>77376169.479999989</v>
      </c>
      <c r="F10" s="190">
        <v>85076404.050000012</v>
      </c>
      <c r="G10" s="190">
        <v>2728902120.0999999</v>
      </c>
      <c r="H10" s="190">
        <v>987786650.29000008</v>
      </c>
      <c r="I10" s="190">
        <v>89640231.75999999</v>
      </c>
      <c r="J10" s="190">
        <v>1845496603.26</v>
      </c>
      <c r="K10" s="190">
        <v>97905702.769999981</v>
      </c>
      <c r="L10" s="190">
        <v>1835379854.7</v>
      </c>
      <c r="M10" s="190">
        <v>1099838529.1300001</v>
      </c>
      <c r="N10" s="190">
        <v>279418093.26999998</v>
      </c>
      <c r="O10" s="190">
        <v>1897737023.05</v>
      </c>
      <c r="P10" s="190">
        <v>1045860940.9000001</v>
      </c>
      <c r="Q10" s="190">
        <f>SUM(E10:P10)</f>
        <v>12070418322.76</v>
      </c>
      <c r="R10" s="23"/>
      <c r="S10" s="56"/>
    </row>
    <row r="11" spans="1:20" x14ac:dyDescent="0.25">
      <c r="B11" s="72" t="s">
        <v>24</v>
      </c>
      <c r="C11" s="186">
        <v>33230839701.999996</v>
      </c>
      <c r="D11" s="186">
        <v>33341164024.840008</v>
      </c>
      <c r="E11" s="186">
        <v>76092908.479999989</v>
      </c>
      <c r="F11" s="186">
        <v>83783616.900000006</v>
      </c>
      <c r="G11" s="186">
        <v>116901977.21999998</v>
      </c>
      <c r="H11" s="186">
        <v>115226913.81999999</v>
      </c>
      <c r="I11" s="186">
        <v>87996064.159999996</v>
      </c>
      <c r="J11" s="186">
        <v>103643245</v>
      </c>
      <c r="K11" s="186">
        <v>96158535.169999987</v>
      </c>
      <c r="L11" s="186">
        <v>93496496.099999994</v>
      </c>
      <c r="M11" s="186">
        <v>228085766.19999999</v>
      </c>
      <c r="N11" s="186">
        <v>277754925.66999996</v>
      </c>
      <c r="O11" s="186">
        <v>155289538.60999998</v>
      </c>
      <c r="P11" s="186">
        <v>174137177.63</v>
      </c>
      <c r="Q11" s="186">
        <f t="shared" ref="Q11:Q38" si="0">SUM(E11:P11)</f>
        <v>1608567164.9599996</v>
      </c>
      <c r="R11" s="22"/>
      <c r="S11" s="56"/>
    </row>
    <row r="12" spans="1:20" x14ac:dyDescent="0.25">
      <c r="B12" s="71" t="s">
        <v>25</v>
      </c>
      <c r="C12" s="188">
        <v>4090799267</v>
      </c>
      <c r="D12" s="188">
        <v>4137462707.750001</v>
      </c>
      <c r="E12" s="188">
        <v>65669353.32</v>
      </c>
      <c r="F12" s="188">
        <v>64956590.950000003</v>
      </c>
      <c r="G12" s="188">
        <v>88174748.709999993</v>
      </c>
      <c r="H12" s="188">
        <v>74226840.799999997</v>
      </c>
      <c r="I12" s="188">
        <v>67128913.200000003</v>
      </c>
      <c r="J12" s="188">
        <v>75708641.379999995</v>
      </c>
      <c r="K12" s="188">
        <v>74929192.769999981</v>
      </c>
      <c r="L12" s="188">
        <v>68941927.50999999</v>
      </c>
      <c r="M12" s="188">
        <v>190417352.80999997</v>
      </c>
      <c r="N12" s="188">
        <v>166052922.44999996</v>
      </c>
      <c r="O12" s="188">
        <v>106036115.22</v>
      </c>
      <c r="P12" s="188">
        <v>123345158.37</v>
      </c>
      <c r="Q12" s="188">
        <f t="shared" si="0"/>
        <v>1165587757.4899998</v>
      </c>
      <c r="R12" s="46"/>
      <c r="S12" s="56"/>
      <c r="T12" s="56"/>
    </row>
    <row r="13" spans="1:20" x14ac:dyDescent="0.25">
      <c r="B13" s="71" t="s">
        <v>26</v>
      </c>
      <c r="C13" s="188">
        <v>29109680230</v>
      </c>
      <c r="D13" s="188">
        <v>29165310161.210003</v>
      </c>
      <c r="E13" s="188">
        <v>10423555.16</v>
      </c>
      <c r="F13" s="188">
        <v>18827025.950000003</v>
      </c>
      <c r="G13" s="188">
        <v>28727228.509999994</v>
      </c>
      <c r="H13" s="188">
        <v>40997073.019999988</v>
      </c>
      <c r="I13" s="188">
        <v>20867150.959999997</v>
      </c>
      <c r="J13" s="188">
        <v>27934603.619999997</v>
      </c>
      <c r="K13" s="188">
        <v>21214842.400000002</v>
      </c>
      <c r="L13" s="188">
        <v>24554568.590000004</v>
      </c>
      <c r="M13" s="188">
        <v>37668413.390000001</v>
      </c>
      <c r="N13" s="188">
        <v>111685771.76000002</v>
      </c>
      <c r="O13" s="188">
        <v>49253423.389999986</v>
      </c>
      <c r="P13" s="188">
        <v>50789374.859999999</v>
      </c>
      <c r="Q13" s="188">
        <f t="shared" si="0"/>
        <v>442943031.61000001</v>
      </c>
      <c r="R13" s="46"/>
      <c r="S13" s="56"/>
    </row>
    <row r="14" spans="1:20" ht="30" x14ac:dyDescent="0.25">
      <c r="B14" s="71" t="s">
        <v>27</v>
      </c>
      <c r="C14" s="188">
        <v>30360205</v>
      </c>
      <c r="D14" s="188">
        <v>38391155.879999995</v>
      </c>
      <c r="E14" s="67">
        <v>0</v>
      </c>
      <c r="F14" s="67">
        <v>0</v>
      </c>
      <c r="G14" s="67">
        <v>0</v>
      </c>
      <c r="H14" s="188">
        <v>3000</v>
      </c>
      <c r="I14" s="67">
        <v>0</v>
      </c>
      <c r="J14" s="67">
        <v>0</v>
      </c>
      <c r="K14" s="188">
        <v>14500</v>
      </c>
      <c r="L14" s="67">
        <v>0</v>
      </c>
      <c r="M14" s="67">
        <v>0</v>
      </c>
      <c r="N14" s="188">
        <v>16231.46</v>
      </c>
      <c r="O14" s="67">
        <v>0</v>
      </c>
      <c r="P14" s="188">
        <v>2644.4</v>
      </c>
      <c r="Q14" s="188">
        <f t="shared" si="0"/>
        <v>36375.86</v>
      </c>
      <c r="R14" s="46"/>
      <c r="S14" s="56"/>
    </row>
    <row r="15" spans="1:20" x14ac:dyDescent="0.25">
      <c r="B15" s="72" t="s">
        <v>28</v>
      </c>
      <c r="C15" s="186">
        <v>1731300827</v>
      </c>
      <c r="D15" s="186">
        <v>1734379827</v>
      </c>
      <c r="E15" s="186">
        <v>1283261</v>
      </c>
      <c r="F15" s="186">
        <v>1283261</v>
      </c>
      <c r="G15" s="186">
        <v>1283261</v>
      </c>
      <c r="H15" s="186">
        <v>1634167.6</v>
      </c>
      <c r="I15" s="186">
        <v>1634167.6</v>
      </c>
      <c r="J15" s="186">
        <v>1626167.6</v>
      </c>
      <c r="K15" s="186">
        <v>1626167.6</v>
      </c>
      <c r="L15" s="186">
        <v>1626167.6</v>
      </c>
      <c r="M15" s="186">
        <v>1626167.6</v>
      </c>
      <c r="N15" s="186">
        <v>1618167.6</v>
      </c>
      <c r="O15" s="186">
        <v>1610167.6</v>
      </c>
      <c r="P15" s="186">
        <v>1610167.6</v>
      </c>
      <c r="Q15" s="186">
        <f t="shared" si="0"/>
        <v>18461291.399999999</v>
      </c>
      <c r="R15" s="22"/>
      <c r="S15" s="56"/>
    </row>
    <row r="16" spans="1:20" x14ac:dyDescent="0.25">
      <c r="B16" s="72" t="s">
        <v>29</v>
      </c>
      <c r="C16" s="186">
        <v>10494326674</v>
      </c>
      <c r="D16" s="186">
        <v>10494695674</v>
      </c>
      <c r="E16" s="70">
        <v>0</v>
      </c>
      <c r="F16" s="186">
        <v>9526.15</v>
      </c>
      <c r="G16" s="186">
        <v>2610716881.8799996</v>
      </c>
      <c r="H16" s="186">
        <v>870925568.87000012</v>
      </c>
      <c r="I16" s="186">
        <v>10000</v>
      </c>
      <c r="J16" s="186">
        <v>1740227190.6600001</v>
      </c>
      <c r="K16" s="186">
        <v>121000</v>
      </c>
      <c r="L16" s="186">
        <v>1740257191</v>
      </c>
      <c r="M16" s="186">
        <v>870126595.33000004</v>
      </c>
      <c r="N16" s="186">
        <v>45000</v>
      </c>
      <c r="O16" s="186">
        <v>1740837316.8399999</v>
      </c>
      <c r="P16" s="186">
        <v>870113595.67000008</v>
      </c>
      <c r="Q16" s="186">
        <f t="shared" si="0"/>
        <v>10443389866.4</v>
      </c>
      <c r="R16" s="22"/>
      <c r="S16" s="56"/>
    </row>
    <row r="17" spans="1:31" x14ac:dyDescent="0.25">
      <c r="B17" s="71" t="s">
        <v>30</v>
      </c>
      <c r="C17" s="188">
        <v>45793522</v>
      </c>
      <c r="D17" s="188">
        <v>46249522</v>
      </c>
      <c r="E17" s="67">
        <v>0</v>
      </c>
      <c r="F17" s="67">
        <v>0</v>
      </c>
      <c r="G17" s="67">
        <v>0</v>
      </c>
      <c r="H17" s="188">
        <v>150000</v>
      </c>
      <c r="I17" s="188">
        <v>10000</v>
      </c>
      <c r="J17" s="67">
        <v>0</v>
      </c>
      <c r="K17" s="188">
        <v>121000</v>
      </c>
      <c r="L17" s="188">
        <v>30000</v>
      </c>
      <c r="M17" s="188">
        <v>13000</v>
      </c>
      <c r="N17" s="188">
        <v>45000</v>
      </c>
      <c r="O17" s="188">
        <v>64000</v>
      </c>
      <c r="P17" s="67">
        <v>0</v>
      </c>
      <c r="Q17" s="188">
        <f t="shared" si="0"/>
        <v>433000</v>
      </c>
      <c r="R17" s="46"/>
      <c r="S17" s="56"/>
    </row>
    <row r="18" spans="1:31" x14ac:dyDescent="0.25">
      <c r="B18" s="71" t="s">
        <v>31</v>
      </c>
      <c r="C18" s="188">
        <v>10443363152</v>
      </c>
      <c r="D18" s="188">
        <v>10443363152</v>
      </c>
      <c r="E18" s="67">
        <v>0</v>
      </c>
      <c r="F18" s="67">
        <v>0</v>
      </c>
      <c r="G18" s="188">
        <v>2610340786.3199997</v>
      </c>
      <c r="H18" s="188">
        <v>870113595.67000008</v>
      </c>
      <c r="I18" s="67">
        <v>0</v>
      </c>
      <c r="J18" s="188">
        <v>1740227190.6600001</v>
      </c>
      <c r="K18" s="67">
        <v>0</v>
      </c>
      <c r="L18" s="188">
        <v>1740227191</v>
      </c>
      <c r="M18" s="188">
        <v>870113595.33000004</v>
      </c>
      <c r="N18" s="67">
        <v>0</v>
      </c>
      <c r="O18" s="188">
        <v>1740227191</v>
      </c>
      <c r="P18" s="188">
        <v>870113595.67000008</v>
      </c>
      <c r="Q18" s="188">
        <f t="shared" si="0"/>
        <v>10441363145.65</v>
      </c>
      <c r="R18" s="46"/>
      <c r="S18" s="56"/>
    </row>
    <row r="19" spans="1:31" x14ac:dyDescent="0.25">
      <c r="B19" s="71" t="s">
        <v>32</v>
      </c>
      <c r="C19" s="188">
        <v>3170000</v>
      </c>
      <c r="D19" s="188">
        <v>3083000</v>
      </c>
      <c r="E19" s="67">
        <v>0</v>
      </c>
      <c r="F19" s="188">
        <v>9526.15</v>
      </c>
      <c r="G19" s="188">
        <v>376095.56</v>
      </c>
      <c r="H19" s="188">
        <v>661973.19999999995</v>
      </c>
      <c r="I19" s="67">
        <v>0</v>
      </c>
      <c r="J19" s="67">
        <v>0</v>
      </c>
      <c r="K19" s="67">
        <v>0</v>
      </c>
      <c r="L19" s="67">
        <v>0</v>
      </c>
      <c r="M19" s="67">
        <v>0</v>
      </c>
      <c r="N19" s="67">
        <v>0</v>
      </c>
      <c r="O19" s="188">
        <v>546125.84</v>
      </c>
      <c r="P19" s="67">
        <v>0</v>
      </c>
      <c r="Q19" s="188">
        <f t="shared" si="0"/>
        <v>1593720.75</v>
      </c>
      <c r="R19" s="46"/>
      <c r="S19" s="56"/>
    </row>
    <row r="20" spans="1:31" x14ac:dyDescent="0.25">
      <c r="B20" s="71" t="s">
        <v>33</v>
      </c>
      <c r="C20" s="188">
        <v>2000000</v>
      </c>
      <c r="D20" s="188">
        <v>2000000</v>
      </c>
      <c r="E20" s="67">
        <v>0</v>
      </c>
      <c r="F20" s="67">
        <v>0</v>
      </c>
      <c r="G20" s="67">
        <v>0</v>
      </c>
      <c r="H20" s="67">
        <v>0</v>
      </c>
      <c r="I20" s="67">
        <v>0</v>
      </c>
      <c r="J20" s="67">
        <v>0</v>
      </c>
      <c r="K20" s="67">
        <v>0</v>
      </c>
      <c r="L20" s="67">
        <v>0</v>
      </c>
      <c r="M20" s="67">
        <v>0</v>
      </c>
      <c r="N20" s="67">
        <v>0</v>
      </c>
      <c r="O20" s="67">
        <v>0</v>
      </c>
      <c r="P20" s="67">
        <v>0</v>
      </c>
      <c r="Q20" s="67">
        <f t="shared" si="0"/>
        <v>0</v>
      </c>
      <c r="R20" s="46"/>
      <c r="S20" s="56"/>
    </row>
    <row r="21" spans="1:31" x14ac:dyDescent="0.25">
      <c r="B21" s="72" t="s">
        <v>34</v>
      </c>
      <c r="C21" s="186">
        <v>399400</v>
      </c>
      <c r="D21" s="186">
        <v>399400</v>
      </c>
      <c r="E21" s="70">
        <v>0</v>
      </c>
      <c r="F21" s="70">
        <v>0</v>
      </c>
      <c r="G21" s="70">
        <v>0</v>
      </c>
      <c r="H21" s="70">
        <v>0</v>
      </c>
      <c r="I21" s="70">
        <v>0</v>
      </c>
      <c r="J21" s="70">
        <v>0</v>
      </c>
      <c r="K21" s="70">
        <v>0</v>
      </c>
      <c r="L21" s="70">
        <v>0</v>
      </c>
      <c r="M21" s="70">
        <v>0</v>
      </c>
      <c r="N21" s="70">
        <v>0</v>
      </c>
      <c r="O21" s="70">
        <v>0</v>
      </c>
      <c r="P21" s="70">
        <v>0</v>
      </c>
      <c r="Q21" s="70">
        <f t="shared" si="0"/>
        <v>0</v>
      </c>
      <c r="R21" s="22"/>
      <c r="S21" s="56"/>
    </row>
    <row r="22" spans="1:31" x14ac:dyDescent="0.25">
      <c r="B22" s="77" t="s">
        <v>35</v>
      </c>
      <c r="C22" s="190">
        <v>4751063850</v>
      </c>
      <c r="D22" s="190">
        <v>4845417052.0900002</v>
      </c>
      <c r="E22" s="190">
        <v>422121.4</v>
      </c>
      <c r="F22" s="190">
        <v>8739453.8100000005</v>
      </c>
      <c r="G22" s="190">
        <v>1625751.25</v>
      </c>
      <c r="H22" s="190">
        <v>3935334.07</v>
      </c>
      <c r="I22" s="190">
        <v>3225766.3899999997</v>
      </c>
      <c r="J22" s="190">
        <v>9972681.7000000011</v>
      </c>
      <c r="K22" s="190">
        <v>14110369.25</v>
      </c>
      <c r="L22" s="190">
        <v>5220001.3599999994</v>
      </c>
      <c r="M22" s="190">
        <v>260145.64</v>
      </c>
      <c r="N22" s="190">
        <v>15036316.68</v>
      </c>
      <c r="O22" s="190">
        <v>9521887.870000001</v>
      </c>
      <c r="P22" s="190">
        <v>27631946.720000006</v>
      </c>
      <c r="Q22" s="190">
        <f t="shared" si="0"/>
        <v>99701776.140000015</v>
      </c>
      <c r="R22" s="23"/>
      <c r="S22" s="56"/>
    </row>
    <row r="23" spans="1:31" x14ac:dyDescent="0.25">
      <c r="B23" s="72" t="s">
        <v>36</v>
      </c>
      <c r="C23" s="186">
        <v>406695886</v>
      </c>
      <c r="D23" s="186">
        <v>480798677.41000003</v>
      </c>
      <c r="E23" s="186">
        <v>422121.4</v>
      </c>
      <c r="F23" s="186">
        <v>5314503.8100000005</v>
      </c>
      <c r="G23" s="186">
        <v>730738.37</v>
      </c>
      <c r="H23" s="186">
        <v>2370837.34</v>
      </c>
      <c r="I23" s="186">
        <v>2911172.6999999997</v>
      </c>
      <c r="J23" s="186">
        <v>9736254.2200000007</v>
      </c>
      <c r="K23" s="186">
        <v>5695901.120000001</v>
      </c>
      <c r="L23" s="186">
        <v>3451548.05</v>
      </c>
      <c r="M23" s="186">
        <v>260145.64</v>
      </c>
      <c r="N23" s="186">
        <v>13943432.9</v>
      </c>
      <c r="O23" s="186">
        <v>9459937.870000001</v>
      </c>
      <c r="P23" s="186">
        <v>21505302.430000003</v>
      </c>
      <c r="Q23" s="186">
        <f t="shared" si="0"/>
        <v>75801895.850000009</v>
      </c>
      <c r="R23" s="22"/>
      <c r="S23" s="56"/>
    </row>
    <row r="24" spans="1:31" x14ac:dyDescent="0.25">
      <c r="B24" s="71" t="s">
        <v>37</v>
      </c>
      <c r="C24" s="188">
        <v>207020761</v>
      </c>
      <c r="D24" s="188">
        <v>216448051.22</v>
      </c>
      <c r="E24" s="67">
        <v>0</v>
      </c>
      <c r="F24" s="188">
        <v>58056</v>
      </c>
      <c r="G24" s="67">
        <v>0</v>
      </c>
      <c r="H24" s="188">
        <v>511171.9</v>
      </c>
      <c r="I24" s="67">
        <v>0</v>
      </c>
      <c r="J24" s="188">
        <v>239443.89</v>
      </c>
      <c r="K24" s="67">
        <v>0</v>
      </c>
      <c r="L24" s="67">
        <v>0</v>
      </c>
      <c r="M24" s="67">
        <v>0</v>
      </c>
      <c r="N24" s="67">
        <v>0</v>
      </c>
      <c r="O24" s="188">
        <v>1135681.98</v>
      </c>
      <c r="P24" s="188">
        <v>143255.92000000001</v>
      </c>
      <c r="Q24" s="188">
        <f t="shared" si="0"/>
        <v>2087609.69</v>
      </c>
      <c r="R24" s="46"/>
      <c r="S24" s="56"/>
    </row>
    <row r="25" spans="1:31" x14ac:dyDescent="0.25">
      <c r="B25" s="71" t="s">
        <v>38</v>
      </c>
      <c r="C25" s="188">
        <v>164153467</v>
      </c>
      <c r="D25" s="188">
        <v>220416486.88999999</v>
      </c>
      <c r="E25" s="188">
        <v>422121.4</v>
      </c>
      <c r="F25" s="188">
        <v>5256447.8100000005</v>
      </c>
      <c r="G25" s="188">
        <v>730738.37</v>
      </c>
      <c r="H25" s="188">
        <v>1859665.44</v>
      </c>
      <c r="I25" s="188">
        <v>2911172.6999999997</v>
      </c>
      <c r="J25" s="188">
        <v>8461190.8200000003</v>
      </c>
      <c r="K25" s="188">
        <v>5695901.120000001</v>
      </c>
      <c r="L25" s="188">
        <v>1965943.59</v>
      </c>
      <c r="M25" s="188">
        <v>260145.64</v>
      </c>
      <c r="N25" s="188">
        <v>7390147.9500000002</v>
      </c>
      <c r="O25" s="188">
        <v>8324255.8899999997</v>
      </c>
      <c r="P25" s="188">
        <v>20218856.690000001</v>
      </c>
      <c r="Q25" s="188">
        <f t="shared" si="0"/>
        <v>63496587.420000002</v>
      </c>
      <c r="R25" s="46"/>
      <c r="S25" s="56"/>
    </row>
    <row r="26" spans="1:31" x14ac:dyDescent="0.25">
      <c r="B26" s="71" t="s">
        <v>39</v>
      </c>
      <c r="C26" s="188">
        <v>1602956</v>
      </c>
      <c r="D26" s="188">
        <v>1602956</v>
      </c>
      <c r="E26" s="67">
        <v>0</v>
      </c>
      <c r="F26" s="67">
        <v>0</v>
      </c>
      <c r="G26" s="67">
        <v>0</v>
      </c>
      <c r="H26" s="67">
        <v>0</v>
      </c>
      <c r="I26" s="67">
        <v>0</v>
      </c>
      <c r="J26" s="67">
        <v>0</v>
      </c>
      <c r="K26" s="67">
        <v>0</v>
      </c>
      <c r="L26" s="67">
        <v>0</v>
      </c>
      <c r="M26" s="67">
        <v>0</v>
      </c>
      <c r="N26" s="67">
        <v>0</v>
      </c>
      <c r="O26" s="67">
        <v>0</v>
      </c>
      <c r="P26" s="67">
        <v>0</v>
      </c>
      <c r="Q26" s="67">
        <f t="shared" si="0"/>
        <v>0</v>
      </c>
      <c r="R26" s="46"/>
      <c r="S26" s="56"/>
    </row>
    <row r="27" spans="1:31" x14ac:dyDescent="0.25">
      <c r="B27" s="71" t="s">
        <v>40</v>
      </c>
      <c r="C27" s="188">
        <v>33918702</v>
      </c>
      <c r="D27" s="188">
        <v>42331183.299999997</v>
      </c>
      <c r="E27" s="67">
        <v>0</v>
      </c>
      <c r="F27" s="67">
        <v>0</v>
      </c>
      <c r="G27" s="67">
        <v>0</v>
      </c>
      <c r="H27" s="67">
        <v>0</v>
      </c>
      <c r="I27" s="67">
        <v>0</v>
      </c>
      <c r="J27" s="188">
        <v>1035619.5100000001</v>
      </c>
      <c r="K27" s="67">
        <v>0</v>
      </c>
      <c r="L27" s="188">
        <v>1485604.46</v>
      </c>
      <c r="M27" s="67">
        <v>0</v>
      </c>
      <c r="N27" s="188">
        <v>6553284.9500000002</v>
      </c>
      <c r="O27" s="67">
        <v>0</v>
      </c>
      <c r="P27" s="188">
        <v>1143189.82</v>
      </c>
      <c r="Q27" s="188">
        <f t="shared" si="0"/>
        <v>10217698.74</v>
      </c>
      <c r="R27" s="46"/>
      <c r="S27" s="56"/>
    </row>
    <row r="28" spans="1:31" x14ac:dyDescent="0.25">
      <c r="B28" s="72" t="s">
        <v>41</v>
      </c>
      <c r="C28" s="186">
        <v>302500</v>
      </c>
      <c r="D28" s="186">
        <v>302500</v>
      </c>
      <c r="E28" s="70">
        <v>0</v>
      </c>
      <c r="F28" s="70">
        <v>0</v>
      </c>
      <c r="G28" s="70">
        <v>0</v>
      </c>
      <c r="H28" s="70">
        <v>0</v>
      </c>
      <c r="I28" s="70">
        <v>0</v>
      </c>
      <c r="J28" s="70">
        <v>0</v>
      </c>
      <c r="K28" s="70">
        <v>0</v>
      </c>
      <c r="L28" s="70">
        <v>0</v>
      </c>
      <c r="M28" s="70">
        <v>0</v>
      </c>
      <c r="N28" s="70">
        <v>0</v>
      </c>
      <c r="O28" s="70">
        <v>0</v>
      </c>
      <c r="P28" s="70">
        <v>0</v>
      </c>
      <c r="Q28" s="70">
        <f t="shared" si="0"/>
        <v>0</v>
      </c>
      <c r="R28" s="22"/>
      <c r="S28" s="56"/>
    </row>
    <row r="29" spans="1:31" s="8" customFormat="1" x14ac:dyDescent="0.25">
      <c r="A29"/>
      <c r="B29" s="71" t="s">
        <v>74</v>
      </c>
      <c r="C29" s="188">
        <v>242000</v>
      </c>
      <c r="D29" s="188">
        <v>242000</v>
      </c>
      <c r="E29" s="67">
        <v>0</v>
      </c>
      <c r="F29" s="67">
        <v>0</v>
      </c>
      <c r="G29" s="67">
        <v>0</v>
      </c>
      <c r="H29" s="67">
        <v>0</v>
      </c>
      <c r="I29" s="67">
        <v>0</v>
      </c>
      <c r="J29" s="67">
        <v>0</v>
      </c>
      <c r="K29" s="67">
        <v>0</v>
      </c>
      <c r="L29" s="67">
        <v>0</v>
      </c>
      <c r="M29" s="67">
        <v>0</v>
      </c>
      <c r="N29" s="67">
        <v>0</v>
      </c>
      <c r="O29" s="67">
        <v>0</v>
      </c>
      <c r="P29" s="67">
        <v>0</v>
      </c>
      <c r="Q29" s="67">
        <f t="shared" si="0"/>
        <v>0</v>
      </c>
      <c r="R29" s="46"/>
      <c r="S29" s="56"/>
      <c r="T29"/>
      <c r="U29"/>
      <c r="V29"/>
      <c r="W29"/>
      <c r="X29"/>
      <c r="Y29"/>
      <c r="Z29"/>
      <c r="AA29"/>
      <c r="AB29"/>
      <c r="AC29"/>
      <c r="AD29"/>
      <c r="AE29"/>
    </row>
    <row r="30" spans="1:31" x14ac:dyDescent="0.25">
      <c r="B30" s="71" t="s">
        <v>43</v>
      </c>
      <c r="C30" s="188">
        <v>60500</v>
      </c>
      <c r="D30" s="188">
        <v>60500</v>
      </c>
      <c r="E30" s="67">
        <v>0</v>
      </c>
      <c r="F30" s="67">
        <v>0</v>
      </c>
      <c r="G30" s="67">
        <v>0</v>
      </c>
      <c r="H30" s="67">
        <v>0</v>
      </c>
      <c r="I30" s="67">
        <v>0</v>
      </c>
      <c r="J30" s="67">
        <v>0</v>
      </c>
      <c r="K30" s="67">
        <v>0</v>
      </c>
      <c r="L30" s="67">
        <v>0</v>
      </c>
      <c r="M30" s="67">
        <v>0</v>
      </c>
      <c r="N30" s="67">
        <v>0</v>
      </c>
      <c r="O30" s="67">
        <v>0</v>
      </c>
      <c r="P30" s="67">
        <v>0</v>
      </c>
      <c r="Q30" s="67">
        <f t="shared" si="0"/>
        <v>0</v>
      </c>
      <c r="R30" s="46"/>
      <c r="S30" s="56"/>
    </row>
    <row r="31" spans="1:31" x14ac:dyDescent="0.25">
      <c r="B31" s="72" t="s">
        <v>44</v>
      </c>
      <c r="C31" s="186">
        <v>27442760</v>
      </c>
      <c r="D31" s="186">
        <v>47693170.680000007</v>
      </c>
      <c r="E31" s="70">
        <v>0</v>
      </c>
      <c r="F31" s="186">
        <v>3424950</v>
      </c>
      <c r="G31" s="186">
        <v>895012.88000000012</v>
      </c>
      <c r="H31" s="186">
        <v>1564496.73</v>
      </c>
      <c r="I31" s="186">
        <v>314593.69</v>
      </c>
      <c r="J31" s="186">
        <v>236427.48</v>
      </c>
      <c r="K31" s="186">
        <v>8414468.129999999</v>
      </c>
      <c r="L31" s="186">
        <v>1768453.31</v>
      </c>
      <c r="M31" s="70">
        <v>0</v>
      </c>
      <c r="N31" s="186">
        <v>1092883.78</v>
      </c>
      <c r="O31" s="186">
        <v>61950</v>
      </c>
      <c r="P31" s="186">
        <v>6126644.290000001</v>
      </c>
      <c r="Q31" s="186">
        <f t="shared" si="0"/>
        <v>23899880.289999999</v>
      </c>
      <c r="R31" s="22"/>
      <c r="S31" s="56"/>
    </row>
    <row r="32" spans="1:31" x14ac:dyDescent="0.25">
      <c r="B32" s="71" t="s">
        <v>90</v>
      </c>
      <c r="C32" s="188">
        <v>16286159.999999998</v>
      </c>
      <c r="D32" s="188">
        <v>16286159.999999998</v>
      </c>
      <c r="E32" s="67">
        <v>0</v>
      </c>
      <c r="F32" s="67">
        <v>0</v>
      </c>
      <c r="G32" s="67">
        <v>0</v>
      </c>
      <c r="H32" s="67">
        <v>0</v>
      </c>
      <c r="I32" s="67">
        <v>0</v>
      </c>
      <c r="J32" s="67">
        <v>0</v>
      </c>
      <c r="K32" s="67">
        <v>0</v>
      </c>
      <c r="L32" s="67">
        <v>0</v>
      </c>
      <c r="M32" s="67">
        <v>0</v>
      </c>
      <c r="N32" s="67">
        <v>0</v>
      </c>
      <c r="O32" s="67">
        <v>0</v>
      </c>
      <c r="P32" s="67">
        <v>0</v>
      </c>
      <c r="Q32" s="67">
        <f t="shared" si="0"/>
        <v>0</v>
      </c>
      <c r="R32" s="46"/>
      <c r="S32" s="56"/>
    </row>
    <row r="33" spans="1:19" x14ac:dyDescent="0.25">
      <c r="B33" s="71" t="s">
        <v>45</v>
      </c>
      <c r="C33" s="188">
        <v>11156600</v>
      </c>
      <c r="D33" s="188">
        <v>31407010.680000003</v>
      </c>
      <c r="E33" s="67">
        <v>0</v>
      </c>
      <c r="F33" s="188">
        <v>3424950</v>
      </c>
      <c r="G33" s="188">
        <v>895012.88000000012</v>
      </c>
      <c r="H33" s="188">
        <v>1564496.73</v>
      </c>
      <c r="I33" s="188">
        <v>314593.69</v>
      </c>
      <c r="J33" s="188">
        <v>236427.48</v>
      </c>
      <c r="K33" s="188">
        <v>8414468.129999999</v>
      </c>
      <c r="L33" s="188">
        <v>1768453.31</v>
      </c>
      <c r="M33" s="67">
        <v>0</v>
      </c>
      <c r="N33" s="188">
        <v>1092883.78</v>
      </c>
      <c r="O33" s="188">
        <v>61950</v>
      </c>
      <c r="P33" s="188">
        <v>6126644.290000001</v>
      </c>
      <c r="Q33" s="188">
        <f t="shared" si="0"/>
        <v>23899880.289999999</v>
      </c>
      <c r="R33" s="46"/>
      <c r="S33" s="56"/>
    </row>
    <row r="34" spans="1:19" x14ac:dyDescent="0.25">
      <c r="B34" s="72" t="s">
        <v>46</v>
      </c>
      <c r="C34" s="186">
        <v>585000</v>
      </c>
      <c r="D34" s="186">
        <v>585000</v>
      </c>
      <c r="E34" s="70">
        <v>0</v>
      </c>
      <c r="F34" s="70">
        <v>0</v>
      </c>
      <c r="G34" s="70">
        <v>0</v>
      </c>
      <c r="H34" s="70">
        <v>0</v>
      </c>
      <c r="I34" s="70">
        <v>0</v>
      </c>
      <c r="J34" s="70">
        <v>0</v>
      </c>
      <c r="K34" s="70">
        <v>0</v>
      </c>
      <c r="L34" s="70">
        <v>0</v>
      </c>
      <c r="M34" s="70">
        <v>0</v>
      </c>
      <c r="N34" s="70">
        <v>0</v>
      </c>
      <c r="O34" s="70">
        <v>0</v>
      </c>
      <c r="P34" s="70">
        <v>0</v>
      </c>
      <c r="Q34" s="70">
        <f t="shared" si="0"/>
        <v>0</v>
      </c>
      <c r="R34" s="22"/>
      <c r="S34" s="56"/>
    </row>
    <row r="35" spans="1:19" x14ac:dyDescent="0.25">
      <c r="B35" s="71" t="s">
        <v>81</v>
      </c>
      <c r="C35" s="188">
        <v>585000</v>
      </c>
      <c r="D35" s="188">
        <v>585000</v>
      </c>
      <c r="E35" s="67">
        <v>0</v>
      </c>
      <c r="F35" s="67">
        <v>0</v>
      </c>
      <c r="G35" s="67">
        <v>0</v>
      </c>
      <c r="H35" s="67">
        <v>0</v>
      </c>
      <c r="I35" s="67">
        <v>0</v>
      </c>
      <c r="J35" s="67">
        <v>0</v>
      </c>
      <c r="K35" s="67">
        <v>0</v>
      </c>
      <c r="L35" s="67">
        <v>0</v>
      </c>
      <c r="M35" s="67">
        <v>0</v>
      </c>
      <c r="N35" s="67">
        <v>0</v>
      </c>
      <c r="O35" s="67">
        <v>0</v>
      </c>
      <c r="P35" s="67">
        <v>0</v>
      </c>
      <c r="Q35" s="67">
        <f t="shared" si="0"/>
        <v>0</v>
      </c>
      <c r="R35" s="46"/>
      <c r="S35" s="56"/>
    </row>
    <row r="36" spans="1:19" x14ac:dyDescent="0.25">
      <c r="B36" s="72" t="s">
        <v>65</v>
      </c>
      <c r="C36" s="186">
        <v>4316037704</v>
      </c>
      <c r="D36" s="186">
        <v>4316037704</v>
      </c>
      <c r="E36" s="70">
        <v>0</v>
      </c>
      <c r="F36" s="70">
        <v>0</v>
      </c>
      <c r="G36" s="70">
        <v>0</v>
      </c>
      <c r="H36" s="70">
        <v>0</v>
      </c>
      <c r="I36" s="70">
        <v>0</v>
      </c>
      <c r="J36" s="70">
        <v>0</v>
      </c>
      <c r="K36" s="70">
        <v>0</v>
      </c>
      <c r="L36" s="70">
        <v>0</v>
      </c>
      <c r="M36" s="70">
        <v>0</v>
      </c>
      <c r="N36" s="70">
        <v>0</v>
      </c>
      <c r="O36" s="70">
        <v>0</v>
      </c>
      <c r="P36" s="70">
        <v>0</v>
      </c>
      <c r="Q36" s="70">
        <f t="shared" si="0"/>
        <v>0</v>
      </c>
      <c r="R36" s="22"/>
      <c r="S36" s="56"/>
    </row>
    <row r="37" spans="1:19" x14ac:dyDescent="0.25">
      <c r="B37" s="71" t="s">
        <v>66</v>
      </c>
      <c r="C37" s="188">
        <v>4316037704</v>
      </c>
      <c r="D37" s="188">
        <v>4316037704</v>
      </c>
      <c r="E37" s="67">
        <v>0</v>
      </c>
      <c r="F37" s="67">
        <v>0</v>
      </c>
      <c r="G37" s="67">
        <v>0</v>
      </c>
      <c r="H37" s="67">
        <v>0</v>
      </c>
      <c r="I37" s="67">
        <v>0</v>
      </c>
      <c r="J37" s="67">
        <v>0</v>
      </c>
      <c r="K37" s="67">
        <v>0</v>
      </c>
      <c r="L37" s="67">
        <v>0</v>
      </c>
      <c r="M37" s="67">
        <v>0</v>
      </c>
      <c r="N37" s="67">
        <v>0</v>
      </c>
      <c r="O37" s="67">
        <v>0</v>
      </c>
      <c r="P37" s="67">
        <v>0</v>
      </c>
      <c r="Q37" s="67">
        <f t="shared" si="0"/>
        <v>0</v>
      </c>
      <c r="R37" s="46"/>
      <c r="S37" s="56"/>
    </row>
    <row r="38" spans="1:19" x14ac:dyDescent="0.25">
      <c r="B38" s="164" t="s">
        <v>87</v>
      </c>
      <c r="C38" s="206">
        <f>C10+C22</f>
        <v>50207930453</v>
      </c>
      <c r="D38" s="206">
        <f t="shared" ref="D38:P38" si="1">D10+D22</f>
        <v>50416055977.930008</v>
      </c>
      <c r="E38" s="194">
        <f t="shared" si="1"/>
        <v>77798290.879999995</v>
      </c>
      <c r="F38" s="195">
        <f t="shared" si="1"/>
        <v>93815857.860000014</v>
      </c>
      <c r="G38" s="196">
        <f t="shared" si="1"/>
        <v>2730527871.3499999</v>
      </c>
      <c r="H38" s="195">
        <f t="shared" si="1"/>
        <v>991721984.36000013</v>
      </c>
      <c r="I38" s="195">
        <f t="shared" si="1"/>
        <v>92865998.149999991</v>
      </c>
      <c r="J38" s="196">
        <f t="shared" si="1"/>
        <v>1855469284.96</v>
      </c>
      <c r="K38" s="194">
        <f t="shared" si="1"/>
        <v>112016072.01999998</v>
      </c>
      <c r="L38" s="195">
        <f t="shared" si="1"/>
        <v>1840599856.0599999</v>
      </c>
      <c r="M38" s="196">
        <f t="shared" si="1"/>
        <v>1100098674.7700002</v>
      </c>
      <c r="N38" s="194">
        <f t="shared" si="1"/>
        <v>294454409.94999999</v>
      </c>
      <c r="O38" s="195">
        <f t="shared" si="1"/>
        <v>1907258910.9199998</v>
      </c>
      <c r="P38" s="196">
        <f t="shared" si="1"/>
        <v>1073492887.6200001</v>
      </c>
      <c r="Q38" s="195">
        <f t="shared" si="0"/>
        <v>12170120098.900002</v>
      </c>
      <c r="R38" s="25"/>
      <c r="S38" s="56"/>
    </row>
    <row r="39" spans="1:19" x14ac:dyDescent="0.25">
      <c r="B39" s="46"/>
      <c r="C39" s="63"/>
      <c r="D39" s="63"/>
      <c r="E39" s="63"/>
      <c r="F39" s="78"/>
      <c r="G39" s="78"/>
      <c r="H39" s="78"/>
      <c r="I39" s="78"/>
      <c r="J39" s="78"/>
      <c r="K39" s="78"/>
      <c r="L39" s="78"/>
      <c r="M39" s="78"/>
      <c r="N39" s="78"/>
      <c r="O39" s="78"/>
      <c r="P39" s="78"/>
      <c r="Q39" s="63"/>
    </row>
    <row r="40" spans="1:19" x14ac:dyDescent="0.25">
      <c r="B40" s="164" t="s">
        <v>49</v>
      </c>
      <c r="C40" s="207"/>
      <c r="D40" s="207"/>
      <c r="E40" s="197"/>
      <c r="F40" s="198"/>
      <c r="G40" s="199"/>
      <c r="H40" s="198"/>
      <c r="I40" s="198"/>
      <c r="J40" s="199"/>
      <c r="K40" s="197"/>
      <c r="L40" s="198"/>
      <c r="M40" s="199"/>
      <c r="N40" s="197"/>
      <c r="O40" s="198"/>
      <c r="P40" s="199"/>
      <c r="Q40" s="198"/>
      <c r="R40" s="25"/>
      <c r="S40" s="4"/>
    </row>
    <row r="41" spans="1:19" x14ac:dyDescent="0.25">
      <c r="B41" s="77" t="s">
        <v>50</v>
      </c>
      <c r="C41" s="190">
        <v>603947550</v>
      </c>
      <c r="D41" s="190">
        <v>604147550</v>
      </c>
      <c r="E41" s="75">
        <v>0</v>
      </c>
      <c r="F41" s="75">
        <v>0</v>
      </c>
      <c r="G41" s="75">
        <v>0</v>
      </c>
      <c r="H41" s="75">
        <v>0</v>
      </c>
      <c r="I41" s="75">
        <v>0</v>
      </c>
      <c r="J41" s="75">
        <v>0</v>
      </c>
      <c r="K41" s="75">
        <v>0</v>
      </c>
      <c r="L41" s="75">
        <v>0</v>
      </c>
      <c r="M41" s="75">
        <v>0</v>
      </c>
      <c r="N41" s="75">
        <v>0</v>
      </c>
      <c r="O41" s="75">
        <v>0</v>
      </c>
      <c r="P41" s="75">
        <v>0</v>
      </c>
      <c r="Q41" s="75">
        <f>SUM(E41:P41)</f>
        <v>0</v>
      </c>
      <c r="S41" s="56"/>
    </row>
    <row r="42" spans="1:19" x14ac:dyDescent="0.25">
      <c r="B42" s="22" t="s">
        <v>51</v>
      </c>
      <c r="C42" s="200">
        <v>568353533</v>
      </c>
      <c r="D42" s="200">
        <v>568553533</v>
      </c>
      <c r="E42" s="201">
        <v>0</v>
      </c>
      <c r="F42" s="201">
        <v>0</v>
      </c>
      <c r="G42" s="201">
        <v>0</v>
      </c>
      <c r="H42" s="201">
        <v>0</v>
      </c>
      <c r="I42" s="201">
        <v>0</v>
      </c>
      <c r="J42" s="201">
        <v>0</v>
      </c>
      <c r="K42" s="201">
        <v>0</v>
      </c>
      <c r="L42" s="201">
        <v>0</v>
      </c>
      <c r="M42" s="201">
        <v>0</v>
      </c>
      <c r="N42" s="201">
        <v>0</v>
      </c>
      <c r="O42" s="201">
        <v>0</v>
      </c>
      <c r="P42" s="201">
        <v>0</v>
      </c>
      <c r="Q42" s="201">
        <f t="shared" ref="Q42:Q51" si="2">SUM(E42:P42)</f>
        <v>0</v>
      </c>
      <c r="S42" s="56"/>
    </row>
    <row r="43" spans="1:19" s="9" customFormat="1" x14ac:dyDescent="0.25">
      <c r="A43"/>
      <c r="B43" s="49" t="s">
        <v>52</v>
      </c>
      <c r="C43" s="202">
        <v>568353533</v>
      </c>
      <c r="D43" s="202">
        <v>568553533</v>
      </c>
      <c r="E43" s="201">
        <v>0</v>
      </c>
      <c r="F43" s="201">
        <v>0</v>
      </c>
      <c r="G43" s="201">
        <v>0</v>
      </c>
      <c r="H43" s="201">
        <v>0</v>
      </c>
      <c r="I43" s="201">
        <v>0</v>
      </c>
      <c r="J43" s="201">
        <v>0</v>
      </c>
      <c r="K43" s="201">
        <v>0</v>
      </c>
      <c r="L43" s="201">
        <v>0</v>
      </c>
      <c r="M43" s="201">
        <v>0</v>
      </c>
      <c r="N43" s="201">
        <v>0</v>
      </c>
      <c r="O43" s="201">
        <v>0</v>
      </c>
      <c r="P43" s="201">
        <v>0</v>
      </c>
      <c r="Q43" s="201">
        <f t="shared" si="2"/>
        <v>0</v>
      </c>
      <c r="S43" s="97"/>
    </row>
    <row r="44" spans="1:19" x14ac:dyDescent="0.25">
      <c r="B44" s="48" t="s">
        <v>91</v>
      </c>
      <c r="C44" s="203">
        <v>0</v>
      </c>
      <c r="D44" s="200">
        <v>200000</v>
      </c>
      <c r="E44" s="201">
        <v>0</v>
      </c>
      <c r="F44" s="201">
        <v>0</v>
      </c>
      <c r="G44" s="201">
        <v>0</v>
      </c>
      <c r="H44" s="201">
        <v>0</v>
      </c>
      <c r="I44" s="201">
        <v>0</v>
      </c>
      <c r="J44" s="201">
        <v>0</v>
      </c>
      <c r="K44" s="201">
        <v>0</v>
      </c>
      <c r="L44" s="201">
        <v>0</v>
      </c>
      <c r="M44" s="201">
        <v>0</v>
      </c>
      <c r="N44" s="201">
        <v>0</v>
      </c>
      <c r="O44" s="201">
        <v>0</v>
      </c>
      <c r="P44" s="201">
        <v>0</v>
      </c>
      <c r="Q44" s="201">
        <f t="shared" si="2"/>
        <v>0</v>
      </c>
      <c r="S44" s="56"/>
    </row>
    <row r="45" spans="1:19" x14ac:dyDescent="0.25">
      <c r="B45" s="93" t="s">
        <v>92</v>
      </c>
      <c r="C45" s="203">
        <v>0</v>
      </c>
      <c r="D45" s="200">
        <v>200000</v>
      </c>
      <c r="E45" s="201">
        <v>0</v>
      </c>
      <c r="F45" s="201">
        <v>0</v>
      </c>
      <c r="G45" s="201">
        <v>0</v>
      </c>
      <c r="H45" s="201">
        <v>0</v>
      </c>
      <c r="I45" s="201">
        <v>0</v>
      </c>
      <c r="J45" s="201">
        <v>0</v>
      </c>
      <c r="K45" s="201">
        <v>0</v>
      </c>
      <c r="L45" s="201">
        <v>0</v>
      </c>
      <c r="M45" s="201">
        <v>0</v>
      </c>
      <c r="N45" s="201">
        <v>0</v>
      </c>
      <c r="O45" s="201">
        <v>0</v>
      </c>
      <c r="P45" s="201">
        <v>0</v>
      </c>
      <c r="Q45" s="201">
        <f t="shared" si="2"/>
        <v>0</v>
      </c>
      <c r="S45" s="56"/>
    </row>
    <row r="46" spans="1:19" x14ac:dyDescent="0.25">
      <c r="B46" s="48" t="s">
        <v>93</v>
      </c>
      <c r="C46" s="200">
        <v>568353533</v>
      </c>
      <c r="D46" s="200">
        <v>568353533</v>
      </c>
      <c r="E46" s="201">
        <v>0</v>
      </c>
      <c r="F46" s="201">
        <v>0</v>
      </c>
      <c r="G46" s="201">
        <v>0</v>
      </c>
      <c r="H46" s="201">
        <v>0</v>
      </c>
      <c r="I46" s="201">
        <v>0</v>
      </c>
      <c r="J46" s="201">
        <v>0</v>
      </c>
      <c r="K46" s="201">
        <v>0</v>
      </c>
      <c r="L46" s="201">
        <v>0</v>
      </c>
      <c r="M46" s="201">
        <v>0</v>
      </c>
      <c r="N46" s="201">
        <v>0</v>
      </c>
      <c r="O46" s="201">
        <v>0</v>
      </c>
      <c r="P46" s="201">
        <v>0</v>
      </c>
      <c r="Q46" s="201">
        <f t="shared" si="2"/>
        <v>0</v>
      </c>
      <c r="S46" s="56"/>
    </row>
    <row r="47" spans="1:19" x14ac:dyDescent="0.25">
      <c r="B47" s="93" t="s">
        <v>94</v>
      </c>
      <c r="C47" s="200">
        <v>568353533</v>
      </c>
      <c r="D47" s="200">
        <v>568353533</v>
      </c>
      <c r="E47" s="201">
        <v>0</v>
      </c>
      <c r="F47" s="201">
        <v>0</v>
      </c>
      <c r="G47" s="201">
        <v>0</v>
      </c>
      <c r="H47" s="201">
        <v>0</v>
      </c>
      <c r="I47" s="201">
        <v>0</v>
      </c>
      <c r="J47" s="201">
        <v>0</v>
      </c>
      <c r="K47" s="201">
        <v>0</v>
      </c>
      <c r="L47" s="201">
        <v>0</v>
      </c>
      <c r="M47" s="201">
        <v>0</v>
      </c>
      <c r="N47" s="201">
        <v>0</v>
      </c>
      <c r="O47" s="201">
        <v>0</v>
      </c>
      <c r="P47" s="201">
        <v>0</v>
      </c>
      <c r="Q47" s="201">
        <f t="shared" si="2"/>
        <v>0</v>
      </c>
      <c r="S47" s="56"/>
    </row>
    <row r="48" spans="1:19" x14ac:dyDescent="0.25">
      <c r="B48" s="22" t="s">
        <v>54</v>
      </c>
      <c r="C48" s="200">
        <v>25594017</v>
      </c>
      <c r="D48" s="200">
        <v>25594017</v>
      </c>
      <c r="E48" s="201">
        <v>0</v>
      </c>
      <c r="F48" s="201">
        <v>0</v>
      </c>
      <c r="G48" s="201">
        <v>0</v>
      </c>
      <c r="H48" s="201">
        <v>0</v>
      </c>
      <c r="I48" s="201">
        <v>0</v>
      </c>
      <c r="J48" s="201">
        <v>0</v>
      </c>
      <c r="K48" s="201">
        <v>0</v>
      </c>
      <c r="L48" s="201">
        <v>0</v>
      </c>
      <c r="M48" s="201">
        <v>0</v>
      </c>
      <c r="N48" s="201">
        <v>0</v>
      </c>
      <c r="O48" s="201">
        <v>0</v>
      </c>
      <c r="P48" s="201">
        <v>0</v>
      </c>
      <c r="Q48" s="201">
        <f t="shared" si="2"/>
        <v>0</v>
      </c>
      <c r="S48" s="56"/>
    </row>
    <row r="49" spans="1:19" s="9" customFormat="1" x14ac:dyDescent="0.25">
      <c r="A49"/>
      <c r="B49" s="49" t="s">
        <v>55</v>
      </c>
      <c r="C49" s="202">
        <v>25594017</v>
      </c>
      <c r="D49" s="202">
        <v>25594017</v>
      </c>
      <c r="E49" s="201">
        <v>0</v>
      </c>
      <c r="F49" s="201">
        <v>0</v>
      </c>
      <c r="G49" s="201">
        <v>0</v>
      </c>
      <c r="H49" s="201">
        <v>0</v>
      </c>
      <c r="I49" s="201">
        <v>0</v>
      </c>
      <c r="J49" s="201">
        <v>0</v>
      </c>
      <c r="K49" s="201">
        <v>0</v>
      </c>
      <c r="L49" s="201">
        <v>0</v>
      </c>
      <c r="M49" s="201">
        <v>0</v>
      </c>
      <c r="N49" s="201">
        <v>0</v>
      </c>
      <c r="O49" s="201">
        <v>0</v>
      </c>
      <c r="P49" s="201">
        <v>0</v>
      </c>
      <c r="Q49" s="201">
        <f t="shared" si="2"/>
        <v>0</v>
      </c>
      <c r="S49" s="97"/>
    </row>
    <row r="50" spans="1:19" x14ac:dyDescent="0.25">
      <c r="B50" s="48" t="s">
        <v>67</v>
      </c>
      <c r="C50" s="200">
        <v>25594017</v>
      </c>
      <c r="D50" s="200">
        <v>25594017</v>
      </c>
      <c r="E50" s="201">
        <v>0</v>
      </c>
      <c r="F50" s="201">
        <v>0</v>
      </c>
      <c r="G50" s="201">
        <v>0</v>
      </c>
      <c r="H50" s="201">
        <v>0</v>
      </c>
      <c r="I50" s="201">
        <v>0</v>
      </c>
      <c r="J50" s="201">
        <v>0</v>
      </c>
      <c r="K50" s="201">
        <v>0</v>
      </c>
      <c r="L50" s="201">
        <v>0</v>
      </c>
      <c r="M50" s="201">
        <v>0</v>
      </c>
      <c r="N50" s="201">
        <v>0</v>
      </c>
      <c r="O50" s="201">
        <v>0</v>
      </c>
      <c r="P50" s="201">
        <v>0</v>
      </c>
      <c r="Q50" s="201">
        <f t="shared" si="2"/>
        <v>0</v>
      </c>
      <c r="S50" s="56"/>
    </row>
    <row r="51" spans="1:19" x14ac:dyDescent="0.25">
      <c r="B51" s="93" t="s">
        <v>68</v>
      </c>
      <c r="C51" s="200">
        <v>25594017</v>
      </c>
      <c r="D51" s="200">
        <v>25594017</v>
      </c>
      <c r="E51" s="201">
        <v>0</v>
      </c>
      <c r="F51" s="201">
        <v>0</v>
      </c>
      <c r="G51" s="201">
        <v>0</v>
      </c>
      <c r="H51" s="201">
        <v>0</v>
      </c>
      <c r="I51" s="201">
        <v>0</v>
      </c>
      <c r="J51" s="201">
        <v>0</v>
      </c>
      <c r="K51" s="201">
        <v>0</v>
      </c>
      <c r="L51" s="201">
        <v>0</v>
      </c>
      <c r="M51" s="201">
        <v>0</v>
      </c>
      <c r="N51" s="201">
        <v>0</v>
      </c>
      <c r="O51" s="201">
        <v>0</v>
      </c>
      <c r="P51" s="201">
        <v>0</v>
      </c>
      <c r="Q51" s="201">
        <f t="shared" si="2"/>
        <v>0</v>
      </c>
      <c r="S51" s="56"/>
    </row>
    <row r="52" spans="1:19" x14ac:dyDescent="0.25">
      <c r="B52" s="164" t="s">
        <v>69</v>
      </c>
      <c r="C52" s="206">
        <f>C41</f>
        <v>603947550</v>
      </c>
      <c r="D52" s="206">
        <f>D41</f>
        <v>604147550</v>
      </c>
      <c r="E52" s="197">
        <f t="shared" ref="E52:Q52" si="3">E41</f>
        <v>0</v>
      </c>
      <c r="F52" s="198">
        <f t="shared" si="3"/>
        <v>0</v>
      </c>
      <c r="G52" s="199">
        <f t="shared" si="3"/>
        <v>0</v>
      </c>
      <c r="H52" s="198">
        <f t="shared" si="3"/>
        <v>0</v>
      </c>
      <c r="I52" s="198">
        <f t="shared" si="3"/>
        <v>0</v>
      </c>
      <c r="J52" s="199">
        <f t="shared" si="3"/>
        <v>0</v>
      </c>
      <c r="K52" s="197">
        <f t="shared" si="3"/>
        <v>0</v>
      </c>
      <c r="L52" s="198">
        <f t="shared" si="3"/>
        <v>0</v>
      </c>
      <c r="M52" s="199">
        <f t="shared" si="3"/>
        <v>0</v>
      </c>
      <c r="N52" s="197">
        <f t="shared" si="3"/>
        <v>0</v>
      </c>
      <c r="O52" s="198">
        <f t="shared" si="3"/>
        <v>0</v>
      </c>
      <c r="P52" s="199">
        <f t="shared" si="3"/>
        <v>0</v>
      </c>
      <c r="Q52" s="198">
        <f t="shared" si="3"/>
        <v>0</v>
      </c>
      <c r="R52" s="25"/>
    </row>
    <row r="53" spans="1:19" x14ac:dyDescent="0.25">
      <c r="B53" s="46"/>
      <c r="C53" s="67"/>
      <c r="D53" s="67"/>
      <c r="E53" s="63"/>
      <c r="F53" s="63"/>
      <c r="G53" s="63"/>
      <c r="H53" s="63"/>
      <c r="I53" s="63"/>
      <c r="J53" s="63"/>
      <c r="K53" s="63"/>
      <c r="L53" s="63"/>
      <c r="M53" s="63"/>
      <c r="N53" s="63"/>
      <c r="O53" s="63"/>
      <c r="P53" s="63"/>
      <c r="Q53" s="63"/>
    </row>
    <row r="54" spans="1:19" x14ac:dyDescent="0.25">
      <c r="B54" s="164" t="s">
        <v>70</v>
      </c>
      <c r="C54" s="206">
        <f t="shared" ref="C54:Q54" si="4">C38+C52</f>
        <v>50811878003</v>
      </c>
      <c r="D54" s="206">
        <f t="shared" si="4"/>
        <v>51020203527.930008</v>
      </c>
      <c r="E54" s="194">
        <f t="shared" si="4"/>
        <v>77798290.879999995</v>
      </c>
      <c r="F54" s="195">
        <f t="shared" si="4"/>
        <v>93815857.860000014</v>
      </c>
      <c r="G54" s="196">
        <f t="shared" si="4"/>
        <v>2730527871.3499999</v>
      </c>
      <c r="H54" s="195">
        <f t="shared" si="4"/>
        <v>991721984.36000013</v>
      </c>
      <c r="I54" s="195">
        <f t="shared" si="4"/>
        <v>92865998.149999991</v>
      </c>
      <c r="J54" s="196">
        <f t="shared" si="4"/>
        <v>1855469284.96</v>
      </c>
      <c r="K54" s="194">
        <f t="shared" si="4"/>
        <v>112016072.01999998</v>
      </c>
      <c r="L54" s="195">
        <f t="shared" si="4"/>
        <v>1840599856.0599999</v>
      </c>
      <c r="M54" s="196">
        <f t="shared" si="4"/>
        <v>1100098674.7700002</v>
      </c>
      <c r="N54" s="194">
        <f t="shared" si="4"/>
        <v>294454409.94999999</v>
      </c>
      <c r="O54" s="195">
        <f t="shared" si="4"/>
        <v>1907258910.9199998</v>
      </c>
      <c r="P54" s="196">
        <f t="shared" si="4"/>
        <v>1073492887.6200001</v>
      </c>
      <c r="Q54" s="195">
        <f t="shared" si="4"/>
        <v>12170120098.900002</v>
      </c>
      <c r="R54" s="25"/>
    </row>
    <row r="55" spans="1:19" x14ac:dyDescent="0.25">
      <c r="B55" s="11" t="s">
        <v>95</v>
      </c>
      <c r="C55" s="10"/>
      <c r="D55" s="10"/>
      <c r="E55" s="6"/>
      <c r="F55" s="6"/>
      <c r="G55" s="6"/>
      <c r="H55" s="6"/>
      <c r="I55" s="6"/>
      <c r="J55" s="6"/>
      <c r="K55" s="12"/>
      <c r="L55" s="12"/>
      <c r="M55" s="12"/>
      <c r="N55" s="12"/>
      <c r="O55" s="12"/>
      <c r="P55" s="12"/>
      <c r="Q55" s="12"/>
    </row>
    <row r="56" spans="1:19" x14ac:dyDescent="0.25">
      <c r="B56" s="11" t="s">
        <v>79</v>
      </c>
      <c r="C56" s="10"/>
      <c r="D56" s="10"/>
      <c r="E56" s="5"/>
      <c r="F56" s="5"/>
      <c r="G56" s="5"/>
      <c r="H56" s="5"/>
      <c r="I56" s="5"/>
      <c r="J56" s="5"/>
      <c r="K56" s="11"/>
      <c r="L56" s="11"/>
      <c r="M56" s="11"/>
      <c r="N56" s="11"/>
      <c r="O56" s="11"/>
      <c r="P56" s="11"/>
      <c r="Q56" s="58"/>
    </row>
    <row r="57" spans="1:19" x14ac:dyDescent="0.25">
      <c r="B57" s="297"/>
      <c r="C57" s="297"/>
      <c r="D57" s="297"/>
      <c r="E57" s="297"/>
      <c r="F57" s="5"/>
      <c r="G57" s="5"/>
      <c r="H57" s="5"/>
      <c r="I57" s="88"/>
      <c r="J57" s="5"/>
      <c r="K57" s="6"/>
      <c r="L57" s="6"/>
      <c r="M57" s="6"/>
      <c r="N57" s="6"/>
      <c r="O57" s="6"/>
      <c r="P57" s="6"/>
      <c r="Q57" s="57"/>
    </row>
    <row r="58" spans="1:19" x14ac:dyDescent="0.25">
      <c r="B58" s="298"/>
      <c r="C58" s="298"/>
      <c r="D58" s="298"/>
      <c r="E58" s="298"/>
      <c r="F58" s="298"/>
      <c r="G58" s="298"/>
      <c r="H58" s="298"/>
      <c r="I58" s="298"/>
      <c r="J58" s="298"/>
    </row>
    <row r="59" spans="1:19" x14ac:dyDescent="0.25">
      <c r="B59" s="298"/>
      <c r="C59" s="298"/>
      <c r="D59" s="298"/>
      <c r="E59" s="298"/>
      <c r="F59" s="298"/>
      <c r="G59" s="298"/>
      <c r="H59" s="298"/>
      <c r="I59" s="298"/>
    </row>
    <row r="61" spans="1:19" x14ac:dyDescent="0.25">
      <c r="E61" s="3"/>
    </row>
  </sheetData>
  <mergeCells count="11">
    <mergeCell ref="B57:E57"/>
    <mergeCell ref="B58:J58"/>
    <mergeCell ref="B59:I59"/>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41:Q51 Q10:Q3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5D5-0B8E-8248-8A15-9B473E783D01}">
  <sheetPr codeName="Hoja7"/>
  <dimension ref="A2:T59"/>
  <sheetViews>
    <sheetView showGridLines="0" zoomScale="85" zoomScaleNormal="85" workbookViewId="0">
      <selection activeCell="B8" sqref="B8:B9"/>
    </sheetView>
  </sheetViews>
  <sheetFormatPr defaultColWidth="11.42578125" defaultRowHeight="15" x14ac:dyDescent="0.25"/>
  <cols>
    <col min="1" max="1" width="5.85546875" customWidth="1"/>
    <col min="2" max="2" width="83.85546875" customWidth="1"/>
    <col min="3" max="3" width="16.7109375" style="56" customWidth="1"/>
    <col min="4" max="4" width="21.7109375" style="56" customWidth="1"/>
    <col min="5" max="5" width="18" customWidth="1"/>
    <col min="6" max="16" width="13" customWidth="1"/>
    <col min="17" max="17" width="13" style="56"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96</v>
      </c>
      <c r="C7" s="87"/>
      <c r="D7" s="87"/>
      <c r="F7" s="54"/>
      <c r="G7" s="54"/>
      <c r="H7" s="54"/>
      <c r="I7" s="54"/>
      <c r="J7" s="54"/>
      <c r="K7" s="54"/>
      <c r="L7" s="54"/>
      <c r="M7" s="54"/>
      <c r="N7" s="54"/>
      <c r="O7" s="54"/>
      <c r="P7" s="54"/>
      <c r="Q7" s="153" t="s">
        <v>73</v>
      </c>
    </row>
    <row r="8" spans="1:20" s="7" customFormat="1" x14ac:dyDescent="0.25">
      <c r="B8" s="276" t="s">
        <v>6</v>
      </c>
      <c r="C8" s="295" t="s">
        <v>97</v>
      </c>
      <c r="D8" s="295" t="s">
        <v>98</v>
      </c>
      <c r="E8" s="277" t="s">
        <v>62</v>
      </c>
      <c r="F8" s="277"/>
      <c r="G8" s="277"/>
      <c r="H8" s="277"/>
      <c r="I8" s="277"/>
      <c r="J8" s="277"/>
      <c r="K8" s="277"/>
      <c r="L8" s="277"/>
      <c r="M8" s="277"/>
      <c r="N8" s="277"/>
      <c r="O8" s="277"/>
      <c r="P8" s="277"/>
      <c r="Q8" s="278"/>
    </row>
    <row r="9" spans="1:20" s="7" customFormat="1" x14ac:dyDescent="0.25">
      <c r="B9" s="276"/>
      <c r="C9" s="296"/>
      <c r="D9" s="296"/>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84"/>
    </row>
    <row r="10" spans="1:20" x14ac:dyDescent="0.25">
      <c r="B10" s="77" t="s">
        <v>23</v>
      </c>
      <c r="C10" s="83">
        <v>46860.178668</v>
      </c>
      <c r="D10" s="120">
        <f>D11+D15+D16+D21</f>
        <v>47044900381.529991</v>
      </c>
      <c r="E10" s="106">
        <f>E11+E15+E16+E21</f>
        <v>81875523.950000003</v>
      </c>
      <c r="F10" s="106">
        <f t="shared" ref="F10:P10" si="0">F11+F15+F16+F21</f>
        <v>96354773.269999981</v>
      </c>
      <c r="G10" s="106">
        <f t="shared" si="0"/>
        <v>1994875386.3599999</v>
      </c>
      <c r="H10" s="106">
        <f t="shared" si="0"/>
        <v>58484013.57</v>
      </c>
      <c r="I10" s="106">
        <f t="shared" si="0"/>
        <v>113826643.53</v>
      </c>
      <c r="J10" s="106">
        <f t="shared" si="0"/>
        <v>3762120057.2999997</v>
      </c>
      <c r="K10" s="106">
        <f t="shared" si="0"/>
        <v>1011813666.6</v>
      </c>
      <c r="L10" s="106">
        <f t="shared" si="0"/>
        <v>994678842.8900001</v>
      </c>
      <c r="M10" s="106">
        <f t="shared" si="0"/>
        <v>995607655.01000011</v>
      </c>
      <c r="N10" s="106">
        <f t="shared" si="0"/>
        <v>76901514.959999993</v>
      </c>
      <c r="O10" s="106">
        <f t="shared" si="0"/>
        <v>1959215886.6200001</v>
      </c>
      <c r="P10" s="106">
        <f t="shared" si="0"/>
        <v>1090191781.5800002</v>
      </c>
      <c r="Q10" s="106">
        <f>SUM(E10:P10)</f>
        <v>12235945745.639999</v>
      </c>
      <c r="R10" s="23"/>
      <c r="S10" s="56"/>
    </row>
    <row r="11" spans="1:20" x14ac:dyDescent="0.25">
      <c r="B11" s="72" t="s">
        <v>24</v>
      </c>
      <c r="C11" s="81">
        <v>33811.758162999999</v>
      </c>
      <c r="D11" s="121">
        <f>SUM(D12:D14)</f>
        <v>33996020876.529991</v>
      </c>
      <c r="E11" s="107">
        <f>SUM(E12:E14)</f>
        <v>80255416.650000006</v>
      </c>
      <c r="F11" s="107">
        <f t="shared" ref="F11:M11" si="1">SUM(F12:F14)</f>
        <v>93991297.299999982</v>
      </c>
      <c r="G11" s="107">
        <f t="shared" si="1"/>
        <v>107190724.37</v>
      </c>
      <c r="H11" s="107">
        <f t="shared" si="1"/>
        <v>56881845.969999999</v>
      </c>
      <c r="I11" s="107">
        <f t="shared" si="1"/>
        <v>112240475.93000001</v>
      </c>
      <c r="J11" s="107">
        <f t="shared" si="1"/>
        <v>65148770.049999997</v>
      </c>
      <c r="K11" s="107">
        <f t="shared" si="1"/>
        <v>80121903.670000002</v>
      </c>
      <c r="L11" s="107">
        <f t="shared" si="1"/>
        <v>62810451.640000001</v>
      </c>
      <c r="M11" s="107">
        <f t="shared" si="1"/>
        <v>63925910.549999997</v>
      </c>
      <c r="N11" s="107">
        <f>SUM(N12:N14)</f>
        <v>75333366.159999996</v>
      </c>
      <c r="O11" s="107">
        <f>SUM(O12:O14)</f>
        <v>97379654.500000015</v>
      </c>
      <c r="P11" s="107">
        <f>SUM(P12:P14)</f>
        <v>157969145.12</v>
      </c>
      <c r="Q11" s="107">
        <f t="shared" ref="Q11:Q37" si="2">SUM(E11:P11)</f>
        <v>1053248961.9099998</v>
      </c>
      <c r="R11" s="22"/>
      <c r="S11" s="56"/>
    </row>
    <row r="12" spans="1:20" x14ac:dyDescent="0.25">
      <c r="B12" s="71" t="s">
        <v>25</v>
      </c>
      <c r="C12" s="80">
        <v>4258.7270289999997</v>
      </c>
      <c r="D12" s="122">
        <v>4328885358.7600002</v>
      </c>
      <c r="E12" s="105">
        <v>68569946.329999998</v>
      </c>
      <c r="F12" s="108">
        <v>70217623.069999993</v>
      </c>
      <c r="G12" s="108">
        <v>80604422.640000001</v>
      </c>
      <c r="H12" s="108">
        <v>41470155.090000004</v>
      </c>
      <c r="I12" s="108">
        <v>95576761.090000004</v>
      </c>
      <c r="J12" s="108">
        <v>49208791.119999997</v>
      </c>
      <c r="K12" s="108">
        <v>61801822.75</v>
      </c>
      <c r="L12" s="108">
        <v>47717392.899999999</v>
      </c>
      <c r="M12" s="108">
        <v>50035900.489999995</v>
      </c>
      <c r="N12" s="108">
        <v>56520526.770000003</v>
      </c>
      <c r="O12" s="108">
        <v>71524156.300000012</v>
      </c>
      <c r="P12" s="108">
        <v>115950057.59</v>
      </c>
      <c r="Q12" s="108">
        <f t="shared" si="2"/>
        <v>809197556.13999999</v>
      </c>
      <c r="R12" s="46"/>
      <c r="S12" s="56"/>
      <c r="T12" s="56"/>
    </row>
    <row r="13" spans="1:20" x14ac:dyDescent="0.25">
      <c r="B13" s="71" t="s">
        <v>26</v>
      </c>
      <c r="C13" s="80">
        <v>29523.917096000001</v>
      </c>
      <c r="D13" s="123">
        <v>29638015279.769993</v>
      </c>
      <c r="E13" s="108">
        <v>11685470.32</v>
      </c>
      <c r="F13" s="108">
        <v>23773674.229999993</v>
      </c>
      <c r="G13" s="108">
        <v>26586301.730000004</v>
      </c>
      <c r="H13" s="108">
        <v>15411690.879999997</v>
      </c>
      <c r="I13" s="108">
        <v>16663714.84</v>
      </c>
      <c r="J13" s="108">
        <v>15939978.93</v>
      </c>
      <c r="K13" s="108">
        <v>18320080.919999998</v>
      </c>
      <c r="L13" s="108">
        <v>15093058.739999998</v>
      </c>
      <c r="M13" s="108">
        <v>13890010.060000001</v>
      </c>
      <c r="N13" s="108">
        <v>18812839.390000001</v>
      </c>
      <c r="O13" s="108">
        <v>25855498.199999999</v>
      </c>
      <c r="P13" s="108">
        <v>42019087.530000001</v>
      </c>
      <c r="Q13" s="108">
        <f t="shared" si="2"/>
        <v>244051405.77000001</v>
      </c>
      <c r="R13" s="46"/>
      <c r="S13" s="56"/>
    </row>
    <row r="14" spans="1:20" ht="30" x14ac:dyDescent="0.25">
      <c r="B14" s="71" t="s">
        <v>27</v>
      </c>
      <c r="C14" s="80">
        <v>29.114038000000001</v>
      </c>
      <c r="D14" s="124">
        <v>29120238</v>
      </c>
      <c r="E14" s="109">
        <v>0</v>
      </c>
      <c r="F14" s="109">
        <v>0</v>
      </c>
      <c r="G14" s="109">
        <v>0</v>
      </c>
      <c r="H14" s="109">
        <v>0</v>
      </c>
      <c r="I14" s="109">
        <v>0</v>
      </c>
      <c r="J14" s="109">
        <v>0</v>
      </c>
      <c r="K14" s="109">
        <v>0</v>
      </c>
      <c r="L14" s="109">
        <v>0</v>
      </c>
      <c r="M14" s="109">
        <v>0</v>
      </c>
      <c r="N14" s="109">
        <v>0</v>
      </c>
      <c r="O14" s="109">
        <v>0</v>
      </c>
      <c r="P14" s="109">
        <v>0</v>
      </c>
      <c r="Q14" s="111">
        <f t="shared" si="2"/>
        <v>0</v>
      </c>
      <c r="R14" s="46"/>
      <c r="S14" s="56"/>
    </row>
    <row r="15" spans="1:20" x14ac:dyDescent="0.25">
      <c r="B15" s="72" t="s">
        <v>28</v>
      </c>
      <c r="C15" s="81">
        <v>1824.4718310000001</v>
      </c>
      <c r="D15" s="121">
        <v>1824471831</v>
      </c>
      <c r="E15" s="107">
        <v>1610167.6</v>
      </c>
      <c r="F15" s="107">
        <v>1610167.6</v>
      </c>
      <c r="G15" s="107">
        <v>1602167.6</v>
      </c>
      <c r="H15" s="107">
        <v>1602167.6</v>
      </c>
      <c r="I15" s="107">
        <v>1586167.6</v>
      </c>
      <c r="J15" s="107">
        <v>1586167.6</v>
      </c>
      <c r="K15" s="107">
        <v>1578167.6</v>
      </c>
      <c r="L15" s="107">
        <v>1578167.6</v>
      </c>
      <c r="M15" s="107">
        <v>1568148.8</v>
      </c>
      <c r="N15" s="107">
        <v>1568148.8</v>
      </c>
      <c r="O15" s="107">
        <v>1559040.8</v>
      </c>
      <c r="P15" s="107">
        <v>1559040.8</v>
      </c>
      <c r="Q15" s="107">
        <f t="shared" si="2"/>
        <v>19007720</v>
      </c>
      <c r="R15" s="22"/>
      <c r="S15" s="56"/>
    </row>
    <row r="16" spans="1:20" x14ac:dyDescent="0.25">
      <c r="B16" s="72" t="s">
        <v>29</v>
      </c>
      <c r="C16" s="81">
        <v>11223.770911</v>
      </c>
      <c r="D16" s="121">
        <f>SUM(D17:D20)</f>
        <v>11224229911</v>
      </c>
      <c r="E16" s="107">
        <f>SUM(E17:E20)</f>
        <v>9939.7000000000007</v>
      </c>
      <c r="F16" s="107">
        <f t="shared" ref="F16:L16" si="3">SUM(F17:F20)</f>
        <v>753308.37</v>
      </c>
      <c r="G16" s="107">
        <f t="shared" si="3"/>
        <v>1886082494.3899999</v>
      </c>
      <c r="H16" s="107">
        <f t="shared" si="3"/>
        <v>0</v>
      </c>
      <c r="I16" s="107">
        <f t="shared" si="3"/>
        <v>0</v>
      </c>
      <c r="J16" s="107">
        <f t="shared" si="3"/>
        <v>3695385119.6499996</v>
      </c>
      <c r="K16" s="107">
        <f t="shared" si="3"/>
        <v>930113595.33000004</v>
      </c>
      <c r="L16" s="107">
        <f t="shared" si="3"/>
        <v>930290223.6500001</v>
      </c>
      <c r="M16" s="107">
        <f>SUM(M17:M20)</f>
        <v>930113595.66000009</v>
      </c>
      <c r="N16" s="107">
        <f>SUM(N17:N20)</f>
        <v>0</v>
      </c>
      <c r="O16" s="107">
        <f>SUM(O17:O20)</f>
        <v>1860277191.3200002</v>
      </c>
      <c r="P16" s="107">
        <f>SUM(P17:P20)</f>
        <v>930663595.66000009</v>
      </c>
      <c r="Q16" s="107">
        <f t="shared" si="2"/>
        <v>11163689063.73</v>
      </c>
      <c r="R16" s="22"/>
      <c r="S16" s="56"/>
    </row>
    <row r="17" spans="2:19" x14ac:dyDescent="0.25">
      <c r="B17" s="71" t="s">
        <v>30</v>
      </c>
      <c r="C17" s="80">
        <v>53.494658000000001</v>
      </c>
      <c r="D17" s="123">
        <v>53838658</v>
      </c>
      <c r="E17" s="108">
        <v>0</v>
      </c>
      <c r="F17" s="108">
        <v>30000</v>
      </c>
      <c r="G17" s="108">
        <v>0</v>
      </c>
      <c r="H17" s="108">
        <v>0</v>
      </c>
      <c r="I17" s="108">
        <v>0</v>
      </c>
      <c r="J17" s="108">
        <v>0</v>
      </c>
      <c r="K17" s="108">
        <v>0</v>
      </c>
      <c r="L17" s="108">
        <v>0</v>
      </c>
      <c r="M17" s="108">
        <v>0</v>
      </c>
      <c r="N17" s="108">
        <v>0</v>
      </c>
      <c r="O17" s="108">
        <v>50000</v>
      </c>
      <c r="P17" s="108">
        <v>550000</v>
      </c>
      <c r="Q17" s="108">
        <f t="shared" si="2"/>
        <v>630000</v>
      </c>
      <c r="R17" s="46"/>
      <c r="S17" s="56"/>
    </row>
    <row r="18" spans="2:19" x14ac:dyDescent="0.25">
      <c r="B18" s="71" t="s">
        <v>31</v>
      </c>
      <c r="C18" s="80">
        <v>11164.05659</v>
      </c>
      <c r="D18" s="123">
        <v>11164056590</v>
      </c>
      <c r="E18" s="108">
        <v>0</v>
      </c>
      <c r="F18" s="108">
        <v>0</v>
      </c>
      <c r="G18" s="108">
        <v>1885296453.3199999</v>
      </c>
      <c r="H18" s="108">
        <v>0</v>
      </c>
      <c r="I18" s="108">
        <v>0</v>
      </c>
      <c r="J18" s="108">
        <v>3695385119.6499996</v>
      </c>
      <c r="K18" s="108">
        <v>930113595.33000004</v>
      </c>
      <c r="L18" s="108">
        <v>930113595.33000004</v>
      </c>
      <c r="M18" s="108">
        <v>930113595.66000009</v>
      </c>
      <c r="N18" s="108">
        <v>0</v>
      </c>
      <c r="O18" s="108">
        <v>1860227191.3200002</v>
      </c>
      <c r="P18" s="108">
        <v>930113595.66000009</v>
      </c>
      <c r="Q18" s="108">
        <f t="shared" si="2"/>
        <v>11161363146.269999</v>
      </c>
      <c r="R18" s="46"/>
      <c r="S18" s="56"/>
    </row>
    <row r="19" spans="2:19" x14ac:dyDescent="0.25">
      <c r="B19" s="71" t="s">
        <v>32</v>
      </c>
      <c r="C19" s="80">
        <v>4.3196630000000003</v>
      </c>
      <c r="D19" s="123">
        <v>4434663</v>
      </c>
      <c r="E19" s="108">
        <v>9939.7000000000007</v>
      </c>
      <c r="F19" s="108">
        <v>723308.37</v>
      </c>
      <c r="G19" s="108">
        <v>786041.07</v>
      </c>
      <c r="H19" s="108">
        <v>0</v>
      </c>
      <c r="I19" s="108">
        <v>0</v>
      </c>
      <c r="J19" s="108">
        <v>0</v>
      </c>
      <c r="K19" s="108">
        <v>0</v>
      </c>
      <c r="L19" s="108">
        <v>176628.32</v>
      </c>
      <c r="M19" s="108">
        <v>0</v>
      </c>
      <c r="N19" s="108">
        <v>0</v>
      </c>
      <c r="O19" s="108">
        <v>0</v>
      </c>
      <c r="P19" s="108">
        <v>0</v>
      </c>
      <c r="Q19" s="108">
        <f t="shared" si="2"/>
        <v>1695917.46</v>
      </c>
      <c r="R19" s="46"/>
      <c r="S19" s="56"/>
    </row>
    <row r="20" spans="2:19" x14ac:dyDescent="0.25">
      <c r="B20" s="71" t="s">
        <v>33</v>
      </c>
      <c r="C20" s="80">
        <v>1.9</v>
      </c>
      <c r="D20" s="123">
        <v>1900000</v>
      </c>
      <c r="E20" s="108">
        <v>0</v>
      </c>
      <c r="F20" s="108">
        <v>0</v>
      </c>
      <c r="G20" s="108">
        <v>0</v>
      </c>
      <c r="H20" s="108">
        <v>0</v>
      </c>
      <c r="I20" s="108">
        <v>0</v>
      </c>
      <c r="J20" s="108">
        <v>0</v>
      </c>
      <c r="K20" s="108">
        <v>0</v>
      </c>
      <c r="L20" s="108">
        <v>0</v>
      </c>
      <c r="M20" s="108">
        <v>0</v>
      </c>
      <c r="N20" s="108">
        <v>0</v>
      </c>
      <c r="O20" s="108">
        <v>0</v>
      </c>
      <c r="P20" s="108">
        <v>0</v>
      </c>
      <c r="Q20" s="108">
        <f t="shared" si="2"/>
        <v>0</v>
      </c>
      <c r="R20" s="46"/>
      <c r="S20" s="56"/>
    </row>
    <row r="21" spans="2:19" x14ac:dyDescent="0.25">
      <c r="B21" s="72" t="s">
        <v>34</v>
      </c>
      <c r="C21" s="81">
        <v>0.177763</v>
      </c>
      <c r="D21" s="121">
        <v>177763</v>
      </c>
      <c r="E21" s="107">
        <v>0</v>
      </c>
      <c r="F21" s="107">
        <v>0</v>
      </c>
      <c r="G21" s="107">
        <v>0</v>
      </c>
      <c r="H21" s="107">
        <v>0</v>
      </c>
      <c r="I21" s="107">
        <v>0</v>
      </c>
      <c r="J21" s="107">
        <v>0</v>
      </c>
      <c r="K21" s="107">
        <v>0</v>
      </c>
      <c r="L21" s="107">
        <v>0</v>
      </c>
      <c r="M21" s="107">
        <v>0</v>
      </c>
      <c r="N21" s="107">
        <v>0</v>
      </c>
      <c r="O21" s="107">
        <v>0</v>
      </c>
      <c r="P21" s="107">
        <v>0</v>
      </c>
      <c r="Q21" s="107">
        <f t="shared" si="2"/>
        <v>0</v>
      </c>
      <c r="R21" s="22"/>
      <c r="S21" s="56"/>
    </row>
    <row r="22" spans="2:19" x14ac:dyDescent="0.25">
      <c r="B22" s="77" t="s">
        <v>35</v>
      </c>
      <c r="C22" s="82">
        <v>4841.6554310000001</v>
      </c>
      <c r="D22" s="125">
        <f>D25+D30+D33+D35</f>
        <v>5190500958.9899998</v>
      </c>
      <c r="E22" s="110">
        <f>E25+E30+E33+E35</f>
        <v>180846.71</v>
      </c>
      <c r="F22" s="110">
        <f t="shared" ref="F22:P22" si="4">F25+F30+F33+F35</f>
        <v>1566720.01</v>
      </c>
      <c r="G22" s="110">
        <f t="shared" si="4"/>
        <v>40073897.160000004</v>
      </c>
      <c r="H22" s="110">
        <f t="shared" si="4"/>
        <v>6294121.8399999999</v>
      </c>
      <c r="I22" s="110">
        <f t="shared" si="4"/>
        <v>925725.54</v>
      </c>
      <c r="J22" s="110">
        <f t="shared" si="4"/>
        <v>3193739.2199999997</v>
      </c>
      <c r="K22" s="110">
        <f t="shared" si="4"/>
        <v>508921.99</v>
      </c>
      <c r="L22" s="110">
        <f t="shared" si="4"/>
        <v>321827</v>
      </c>
      <c r="M22" s="110">
        <f t="shared" si="4"/>
        <v>231750.67</v>
      </c>
      <c r="N22" s="110">
        <f t="shared" si="4"/>
        <v>3854724.59</v>
      </c>
      <c r="O22" s="110">
        <f t="shared" si="4"/>
        <v>9796653.3699999992</v>
      </c>
      <c r="P22" s="110">
        <f t="shared" si="4"/>
        <v>21857358.57</v>
      </c>
      <c r="Q22" s="110">
        <f t="shared" si="2"/>
        <v>88806286.670000002</v>
      </c>
      <c r="R22" s="23"/>
      <c r="S22" s="56"/>
    </row>
    <row r="23" spans="2:19" x14ac:dyDescent="0.25">
      <c r="B23" s="72" t="s">
        <v>63</v>
      </c>
      <c r="C23" s="81">
        <v>0</v>
      </c>
      <c r="D23" s="121">
        <f>D24</f>
        <v>38000</v>
      </c>
      <c r="E23" s="121">
        <f t="shared" ref="E23:P23" si="5">E24</f>
        <v>0</v>
      </c>
      <c r="F23" s="121">
        <f t="shared" si="5"/>
        <v>0</v>
      </c>
      <c r="G23" s="121">
        <f t="shared" si="5"/>
        <v>0</v>
      </c>
      <c r="H23" s="121">
        <f t="shared" si="5"/>
        <v>0</v>
      </c>
      <c r="I23" s="121">
        <f t="shared" si="5"/>
        <v>0</v>
      </c>
      <c r="J23" s="121">
        <f t="shared" si="5"/>
        <v>0</v>
      </c>
      <c r="K23" s="121">
        <f t="shared" si="5"/>
        <v>0</v>
      </c>
      <c r="L23" s="121">
        <f t="shared" si="5"/>
        <v>0</v>
      </c>
      <c r="M23" s="121">
        <f t="shared" si="5"/>
        <v>0</v>
      </c>
      <c r="N23" s="121">
        <f t="shared" si="5"/>
        <v>0</v>
      </c>
      <c r="O23" s="121">
        <f t="shared" si="5"/>
        <v>0</v>
      </c>
      <c r="P23" s="121">
        <f t="shared" si="5"/>
        <v>0</v>
      </c>
      <c r="Q23" s="107">
        <f t="shared" si="2"/>
        <v>0</v>
      </c>
      <c r="R23" s="22"/>
      <c r="S23" s="56"/>
    </row>
    <row r="24" spans="2:19" x14ac:dyDescent="0.25">
      <c r="B24" s="71" t="s">
        <v>99</v>
      </c>
      <c r="C24" s="80">
        <v>0</v>
      </c>
      <c r="D24" s="123">
        <v>38000</v>
      </c>
      <c r="E24" s="108">
        <v>0</v>
      </c>
      <c r="F24" s="108">
        <v>0</v>
      </c>
      <c r="G24" s="108">
        <v>0</v>
      </c>
      <c r="H24" s="108">
        <v>0</v>
      </c>
      <c r="I24" s="108">
        <v>0</v>
      </c>
      <c r="J24" s="108">
        <v>0</v>
      </c>
      <c r="K24" s="108">
        <v>0</v>
      </c>
      <c r="L24" s="108">
        <v>0</v>
      </c>
      <c r="M24" s="108">
        <v>0</v>
      </c>
      <c r="N24" s="108">
        <v>0</v>
      </c>
      <c r="O24" s="108">
        <v>0</v>
      </c>
      <c r="P24" s="108">
        <v>0</v>
      </c>
      <c r="Q24" s="108">
        <f t="shared" si="2"/>
        <v>0</v>
      </c>
      <c r="R24" s="46"/>
      <c r="S24" s="56"/>
    </row>
    <row r="25" spans="2:19" x14ac:dyDescent="0.25">
      <c r="B25" s="72" t="s">
        <v>36</v>
      </c>
      <c r="C25" s="81">
        <v>433.17592000000002</v>
      </c>
      <c r="D25" s="121">
        <f>SUM(D26:D29)</f>
        <v>687114737.20999992</v>
      </c>
      <c r="E25" s="107">
        <f>SUM(E26:E29)</f>
        <v>32332</v>
      </c>
      <c r="F25" s="107">
        <f t="shared" ref="F25:L25" si="6">SUM(F26:F29)</f>
        <v>171673</v>
      </c>
      <c r="G25" s="107">
        <f t="shared" si="6"/>
        <v>39919764.590000004</v>
      </c>
      <c r="H25" s="107">
        <f t="shared" si="6"/>
        <v>3845496.6900000004</v>
      </c>
      <c r="I25" s="107">
        <f t="shared" si="6"/>
        <v>747026.34</v>
      </c>
      <c r="J25" s="107">
        <f t="shared" si="6"/>
        <v>1933086.96</v>
      </c>
      <c r="K25" s="107">
        <f t="shared" si="6"/>
        <v>141316</v>
      </c>
      <c r="L25" s="107">
        <f t="shared" si="6"/>
        <v>0</v>
      </c>
      <c r="M25" s="107">
        <f>SUM(M26:M29)</f>
        <v>78520</v>
      </c>
      <c r="N25" s="107">
        <f>SUM(N26:N29)</f>
        <v>2835407.01</v>
      </c>
      <c r="O25" s="107">
        <f>SUM(O26:O29)</f>
        <v>9604023.0899999999</v>
      </c>
      <c r="P25" s="107">
        <f>SUM(P26:P29)</f>
        <v>15500538.49</v>
      </c>
      <c r="Q25" s="107">
        <f t="shared" si="2"/>
        <v>74809184.170000002</v>
      </c>
      <c r="R25" s="22"/>
      <c r="S25" s="56"/>
    </row>
    <row r="26" spans="2:19" x14ac:dyDescent="0.25">
      <c r="B26" s="71" t="s">
        <v>37</v>
      </c>
      <c r="C26" s="80">
        <v>227.28382099999999</v>
      </c>
      <c r="D26" s="123">
        <v>298492265</v>
      </c>
      <c r="E26" s="108">
        <v>0</v>
      </c>
      <c r="F26" s="108">
        <v>0</v>
      </c>
      <c r="G26" s="108">
        <v>0</v>
      </c>
      <c r="H26" s="108">
        <v>0</v>
      </c>
      <c r="I26" s="108"/>
      <c r="J26" s="108">
        <v>0</v>
      </c>
      <c r="K26" s="108">
        <v>0</v>
      </c>
      <c r="L26" s="108">
        <v>0</v>
      </c>
      <c r="M26" s="108">
        <v>0</v>
      </c>
      <c r="N26" s="108">
        <v>0</v>
      </c>
      <c r="O26" s="108">
        <v>2208443.4</v>
      </c>
      <c r="P26" s="108">
        <v>0</v>
      </c>
      <c r="Q26" s="108">
        <f t="shared" si="2"/>
        <v>2208443.4</v>
      </c>
      <c r="R26" s="46"/>
      <c r="S26" s="56"/>
    </row>
    <row r="27" spans="2:19" x14ac:dyDescent="0.25">
      <c r="B27" s="71" t="s">
        <v>38</v>
      </c>
      <c r="C27" s="80">
        <v>173.19223600000001</v>
      </c>
      <c r="D27" s="123">
        <v>323176897.77999997</v>
      </c>
      <c r="E27" s="108">
        <v>32332</v>
      </c>
      <c r="F27" s="108">
        <v>171673</v>
      </c>
      <c r="G27" s="108">
        <v>39887731.270000003</v>
      </c>
      <c r="H27" s="108">
        <v>3845496.6900000004</v>
      </c>
      <c r="I27" s="108">
        <v>747026.34</v>
      </c>
      <c r="J27" s="108">
        <v>1933086.96</v>
      </c>
      <c r="K27" s="108">
        <v>141316</v>
      </c>
      <c r="L27" s="108">
        <v>0</v>
      </c>
      <c r="M27" s="108">
        <v>78520</v>
      </c>
      <c r="N27" s="108">
        <v>1628800.02</v>
      </c>
      <c r="O27" s="108">
        <v>7395579.6899999995</v>
      </c>
      <c r="P27" s="108">
        <v>15500538.49</v>
      </c>
      <c r="Q27" s="108">
        <f t="shared" si="2"/>
        <v>71362100.460000008</v>
      </c>
      <c r="R27" s="46"/>
      <c r="S27" s="56"/>
    </row>
    <row r="28" spans="2:19" x14ac:dyDescent="0.25">
      <c r="B28" s="71" t="s">
        <v>39</v>
      </c>
      <c r="C28" s="80">
        <v>2.3131699999999999</v>
      </c>
      <c r="D28" s="123">
        <v>2313170</v>
      </c>
      <c r="E28" s="108">
        <v>0</v>
      </c>
      <c r="F28" s="108">
        <v>0</v>
      </c>
      <c r="G28" s="108">
        <v>0</v>
      </c>
      <c r="H28" s="108">
        <v>0</v>
      </c>
      <c r="I28" s="108">
        <v>0</v>
      </c>
      <c r="J28" s="108">
        <v>0</v>
      </c>
      <c r="K28" s="108">
        <v>0</v>
      </c>
      <c r="L28" s="108">
        <v>0</v>
      </c>
      <c r="M28" s="108">
        <v>0</v>
      </c>
      <c r="N28" s="108">
        <v>0</v>
      </c>
      <c r="O28" s="108">
        <v>0</v>
      </c>
      <c r="P28" s="108">
        <v>0</v>
      </c>
      <c r="Q28" s="108">
        <f t="shared" si="2"/>
        <v>0</v>
      </c>
      <c r="R28" s="46"/>
      <c r="S28" s="56"/>
    </row>
    <row r="29" spans="2:19" x14ac:dyDescent="0.25">
      <c r="B29" s="71" t="s">
        <v>40</v>
      </c>
      <c r="C29" s="80">
        <v>30.386693000000001</v>
      </c>
      <c r="D29" s="123">
        <v>63132404.43</v>
      </c>
      <c r="E29" s="108">
        <v>0</v>
      </c>
      <c r="F29" s="108">
        <v>0</v>
      </c>
      <c r="G29" s="108">
        <v>32033.32</v>
      </c>
      <c r="H29" s="108">
        <v>0</v>
      </c>
      <c r="I29" s="108">
        <v>0</v>
      </c>
      <c r="J29" s="108">
        <v>0</v>
      </c>
      <c r="K29" s="108">
        <v>0</v>
      </c>
      <c r="L29" s="108">
        <v>0</v>
      </c>
      <c r="M29" s="108">
        <v>0</v>
      </c>
      <c r="N29" s="108">
        <v>1206606.99</v>
      </c>
      <c r="O29" s="108">
        <v>0</v>
      </c>
      <c r="P29" s="108">
        <v>0</v>
      </c>
      <c r="Q29" s="108">
        <f t="shared" si="2"/>
        <v>1238640.31</v>
      </c>
      <c r="R29" s="46"/>
      <c r="S29" s="56"/>
    </row>
    <row r="30" spans="2:19" x14ac:dyDescent="0.25">
      <c r="B30" s="72" t="s">
        <v>44</v>
      </c>
      <c r="C30" s="81">
        <v>76.994058999999993</v>
      </c>
      <c r="D30" s="121">
        <f>D31+D32</f>
        <v>171900769.78</v>
      </c>
      <c r="E30" s="107">
        <f>E31+E32</f>
        <v>148514.71</v>
      </c>
      <c r="F30" s="107">
        <f t="shared" ref="F30:P30" si="7">F31+F32</f>
        <v>1395047.01</v>
      </c>
      <c r="G30" s="107">
        <f t="shared" si="7"/>
        <v>154132.57</v>
      </c>
      <c r="H30" s="107">
        <f t="shared" si="7"/>
        <v>2448625.15</v>
      </c>
      <c r="I30" s="107">
        <f t="shared" si="7"/>
        <v>178699.2</v>
      </c>
      <c r="J30" s="107">
        <f t="shared" si="7"/>
        <v>1260652.26</v>
      </c>
      <c r="K30" s="107">
        <f t="shared" si="7"/>
        <v>367605.99</v>
      </c>
      <c r="L30" s="107">
        <f t="shared" si="7"/>
        <v>321827</v>
      </c>
      <c r="M30" s="107">
        <f t="shared" si="7"/>
        <v>153230.67000000001</v>
      </c>
      <c r="N30" s="107">
        <f t="shared" si="7"/>
        <v>1019317.58</v>
      </c>
      <c r="O30" s="107">
        <f t="shared" si="7"/>
        <v>192630.28</v>
      </c>
      <c r="P30" s="107">
        <f t="shared" si="7"/>
        <v>6356820.0800000001</v>
      </c>
      <c r="Q30" s="107">
        <f t="shared" si="2"/>
        <v>13997102.5</v>
      </c>
      <c r="R30" s="22"/>
      <c r="S30" s="56"/>
    </row>
    <row r="31" spans="2:19" x14ac:dyDescent="0.25">
      <c r="B31" s="71" t="s">
        <v>90</v>
      </c>
      <c r="C31" s="80">
        <v>60</v>
      </c>
      <c r="D31" s="123">
        <v>104000000</v>
      </c>
      <c r="E31" s="108">
        <v>0</v>
      </c>
      <c r="F31" s="108">
        <v>0</v>
      </c>
      <c r="G31" s="108">
        <v>0</v>
      </c>
      <c r="H31" s="108">
        <v>0</v>
      </c>
      <c r="I31" s="108">
        <v>0</v>
      </c>
      <c r="J31" s="108">
        <v>0</v>
      </c>
      <c r="K31" s="108">
        <v>0</v>
      </c>
      <c r="L31" s="108">
        <v>0</v>
      </c>
      <c r="M31" s="108">
        <v>0</v>
      </c>
      <c r="N31" s="108">
        <v>0</v>
      </c>
      <c r="O31" s="108">
        <v>0</v>
      </c>
      <c r="P31" s="108">
        <v>0</v>
      </c>
      <c r="Q31" s="108">
        <f t="shared" si="2"/>
        <v>0</v>
      </c>
      <c r="R31" s="46"/>
      <c r="S31" s="56"/>
    </row>
    <row r="32" spans="2:19" x14ac:dyDescent="0.25">
      <c r="B32" s="71" t="s">
        <v>45</v>
      </c>
      <c r="C32" s="80">
        <v>16.994059</v>
      </c>
      <c r="D32" s="123">
        <v>67900769.780000001</v>
      </c>
      <c r="E32" s="108">
        <v>148514.71</v>
      </c>
      <c r="F32" s="108">
        <v>1395047.01</v>
      </c>
      <c r="G32" s="108">
        <v>154132.57</v>
      </c>
      <c r="H32" s="108">
        <v>2448625.15</v>
      </c>
      <c r="I32" s="108">
        <v>178699.2</v>
      </c>
      <c r="J32" s="108">
        <v>1260652.26</v>
      </c>
      <c r="K32" s="108">
        <v>367605.99</v>
      </c>
      <c r="L32" s="108">
        <v>321827</v>
      </c>
      <c r="M32" s="108">
        <v>153230.67000000001</v>
      </c>
      <c r="N32" s="108">
        <v>1019317.58</v>
      </c>
      <c r="O32" s="108">
        <v>192630.28</v>
      </c>
      <c r="P32" s="108">
        <v>6356820.0800000001</v>
      </c>
      <c r="Q32" s="108">
        <f t="shared" si="2"/>
        <v>13997102.5</v>
      </c>
      <c r="R32" s="46"/>
      <c r="S32" s="56"/>
    </row>
    <row r="33" spans="2:19" x14ac:dyDescent="0.25">
      <c r="B33" s="72" t="s">
        <v>46</v>
      </c>
      <c r="C33" s="81">
        <v>2.2229999999999999</v>
      </c>
      <c r="D33" s="121">
        <f>D34</f>
        <v>2223000</v>
      </c>
      <c r="E33" s="107">
        <f>E34</f>
        <v>0</v>
      </c>
      <c r="F33" s="107">
        <f t="shared" ref="F33:P33" si="8">F34</f>
        <v>0</v>
      </c>
      <c r="G33" s="107">
        <f t="shared" si="8"/>
        <v>0</v>
      </c>
      <c r="H33" s="107">
        <f t="shared" si="8"/>
        <v>0</v>
      </c>
      <c r="I33" s="107">
        <f t="shared" si="8"/>
        <v>0</v>
      </c>
      <c r="J33" s="107">
        <f t="shared" si="8"/>
        <v>0</v>
      </c>
      <c r="K33" s="107">
        <f t="shared" si="8"/>
        <v>0</v>
      </c>
      <c r="L33" s="107">
        <f t="shared" si="8"/>
        <v>0</v>
      </c>
      <c r="M33" s="107">
        <f t="shared" si="8"/>
        <v>0</v>
      </c>
      <c r="N33" s="107">
        <f t="shared" si="8"/>
        <v>0</v>
      </c>
      <c r="O33" s="107">
        <f t="shared" si="8"/>
        <v>0</v>
      </c>
      <c r="P33" s="107">
        <f t="shared" si="8"/>
        <v>0</v>
      </c>
      <c r="Q33" s="107">
        <f t="shared" si="2"/>
        <v>0</v>
      </c>
      <c r="R33" s="22"/>
      <c r="S33" s="56"/>
    </row>
    <row r="34" spans="2:19" x14ac:dyDescent="0.25">
      <c r="B34" s="71" t="s">
        <v>81</v>
      </c>
      <c r="C34" s="80">
        <v>2.2229999999999999</v>
      </c>
      <c r="D34" s="123">
        <v>2223000</v>
      </c>
      <c r="E34" s="108">
        <v>0</v>
      </c>
      <c r="F34" s="108">
        <v>0</v>
      </c>
      <c r="G34" s="108">
        <v>0</v>
      </c>
      <c r="H34" s="108">
        <v>0</v>
      </c>
      <c r="I34" s="108">
        <v>0</v>
      </c>
      <c r="J34" s="108">
        <v>0</v>
      </c>
      <c r="K34" s="108">
        <v>0</v>
      </c>
      <c r="L34" s="108">
        <v>0</v>
      </c>
      <c r="M34" s="108">
        <v>0</v>
      </c>
      <c r="N34" s="108">
        <v>0</v>
      </c>
      <c r="O34" s="108">
        <v>0</v>
      </c>
      <c r="P34" s="108">
        <v>0</v>
      </c>
      <c r="Q34" s="108">
        <f t="shared" si="2"/>
        <v>0</v>
      </c>
      <c r="R34" s="46"/>
      <c r="S34" s="56"/>
    </row>
    <row r="35" spans="2:19" x14ac:dyDescent="0.25">
      <c r="B35" s="72" t="s">
        <v>65</v>
      </c>
      <c r="C35" s="81">
        <v>4329.2624519999999</v>
      </c>
      <c r="D35" s="121">
        <f>D36+D37</f>
        <v>4329262452</v>
      </c>
      <c r="E35" s="107">
        <f>E36+E37</f>
        <v>0</v>
      </c>
      <c r="F35" s="107">
        <f t="shared" ref="F35:P35" si="9">F36+F37</f>
        <v>0</v>
      </c>
      <c r="G35" s="107">
        <f t="shared" si="9"/>
        <v>0</v>
      </c>
      <c r="H35" s="107">
        <f t="shared" si="9"/>
        <v>0</v>
      </c>
      <c r="I35" s="107">
        <f t="shared" si="9"/>
        <v>0</v>
      </c>
      <c r="J35" s="107">
        <f t="shared" si="9"/>
        <v>0</v>
      </c>
      <c r="K35" s="107">
        <f t="shared" si="9"/>
        <v>0</v>
      </c>
      <c r="L35" s="107">
        <f t="shared" si="9"/>
        <v>0</v>
      </c>
      <c r="M35" s="107">
        <f t="shared" si="9"/>
        <v>0</v>
      </c>
      <c r="N35" s="107">
        <f t="shared" si="9"/>
        <v>0</v>
      </c>
      <c r="O35" s="107">
        <f t="shared" si="9"/>
        <v>0</v>
      </c>
      <c r="P35" s="107">
        <f t="shared" si="9"/>
        <v>0</v>
      </c>
      <c r="Q35" s="107">
        <f t="shared" si="2"/>
        <v>0</v>
      </c>
      <c r="R35" s="22"/>
      <c r="S35" s="56"/>
    </row>
    <row r="36" spans="2:19" x14ac:dyDescent="0.25">
      <c r="B36" s="71" t="s">
        <v>66</v>
      </c>
      <c r="C36" s="80">
        <v>4309.2624519999999</v>
      </c>
      <c r="D36" s="123">
        <v>4309262452</v>
      </c>
      <c r="E36" s="108">
        <v>0</v>
      </c>
      <c r="F36" s="108">
        <v>0</v>
      </c>
      <c r="G36" s="108">
        <v>0</v>
      </c>
      <c r="H36" s="108">
        <v>0</v>
      </c>
      <c r="I36" s="108">
        <v>0</v>
      </c>
      <c r="J36" s="108">
        <v>0</v>
      </c>
      <c r="K36" s="108">
        <v>0</v>
      </c>
      <c r="L36" s="108">
        <v>0</v>
      </c>
      <c r="M36" s="108">
        <v>0</v>
      </c>
      <c r="N36" s="108">
        <v>0</v>
      </c>
      <c r="O36" s="108">
        <v>0</v>
      </c>
      <c r="P36" s="108">
        <v>0</v>
      </c>
      <c r="Q36" s="108">
        <f t="shared" si="2"/>
        <v>0</v>
      </c>
      <c r="R36" s="46"/>
      <c r="S36" s="56"/>
    </row>
    <row r="37" spans="2:19" x14ac:dyDescent="0.25">
      <c r="B37" s="71" t="s">
        <v>100</v>
      </c>
      <c r="C37" s="80">
        <v>20</v>
      </c>
      <c r="D37" s="123">
        <v>20000000</v>
      </c>
      <c r="E37" s="108">
        <v>0</v>
      </c>
      <c r="F37" s="108">
        <v>0</v>
      </c>
      <c r="G37" s="108">
        <v>0</v>
      </c>
      <c r="H37" s="108">
        <v>0</v>
      </c>
      <c r="I37" s="108">
        <v>0</v>
      </c>
      <c r="J37" s="108">
        <v>0</v>
      </c>
      <c r="K37" s="108">
        <v>0</v>
      </c>
      <c r="L37" s="108">
        <v>0</v>
      </c>
      <c r="M37" s="108">
        <v>0</v>
      </c>
      <c r="N37" s="108">
        <v>0</v>
      </c>
      <c r="O37" s="108">
        <v>0</v>
      </c>
      <c r="P37" s="108">
        <v>0</v>
      </c>
      <c r="Q37" s="108">
        <f t="shared" si="2"/>
        <v>0</v>
      </c>
      <c r="R37" s="46"/>
      <c r="S37" s="56"/>
    </row>
    <row r="38" spans="2:19" x14ac:dyDescent="0.25">
      <c r="B38" s="164" t="s">
        <v>87</v>
      </c>
      <c r="C38" s="62">
        <f>C10+C22</f>
        <v>51701.834099</v>
      </c>
      <c r="D38" s="127">
        <f>D10+D22</f>
        <v>52235401340.519989</v>
      </c>
      <c r="E38" s="116">
        <f>E10+E22</f>
        <v>82056370.659999996</v>
      </c>
      <c r="F38" s="116">
        <f t="shared" ref="F38:P38" si="10">F10+F22</f>
        <v>97921493.279999986</v>
      </c>
      <c r="G38" s="116">
        <f t="shared" si="10"/>
        <v>2034949283.52</v>
      </c>
      <c r="H38" s="116">
        <f t="shared" si="10"/>
        <v>64778135.409999996</v>
      </c>
      <c r="I38" s="116">
        <f t="shared" si="10"/>
        <v>114752369.07000001</v>
      </c>
      <c r="J38" s="116">
        <f t="shared" si="10"/>
        <v>3765313796.5199995</v>
      </c>
      <c r="K38" s="116">
        <f t="shared" si="10"/>
        <v>1012322588.59</v>
      </c>
      <c r="L38" s="116">
        <f t="shared" si="10"/>
        <v>995000669.8900001</v>
      </c>
      <c r="M38" s="116">
        <f t="shared" si="10"/>
        <v>995839405.68000007</v>
      </c>
      <c r="N38" s="116">
        <f t="shared" si="10"/>
        <v>80756239.549999997</v>
      </c>
      <c r="O38" s="116">
        <f t="shared" si="10"/>
        <v>1969012539.99</v>
      </c>
      <c r="P38" s="116">
        <f t="shared" si="10"/>
        <v>1112049140.1500001</v>
      </c>
      <c r="Q38" s="117">
        <f>SUM(E38:P38)</f>
        <v>12324752032.309998</v>
      </c>
      <c r="R38" s="25"/>
      <c r="S38" s="56"/>
    </row>
    <row r="39" spans="2:19" x14ac:dyDescent="0.25">
      <c r="B39" s="46"/>
      <c r="C39" s="79"/>
      <c r="D39" s="79"/>
      <c r="E39" s="79"/>
      <c r="F39" s="78"/>
      <c r="G39" s="78"/>
      <c r="H39" s="78"/>
      <c r="I39" s="78"/>
      <c r="J39" s="78"/>
      <c r="K39" s="78"/>
      <c r="L39" s="78"/>
      <c r="M39" s="78"/>
      <c r="N39" s="78"/>
      <c r="O39" s="78"/>
      <c r="P39" s="78"/>
      <c r="Q39" s="63"/>
    </row>
    <row r="40" spans="2:19" x14ac:dyDescent="0.25">
      <c r="B40" s="164"/>
      <c r="C40" s="62"/>
      <c r="D40" s="62"/>
      <c r="E40" s="118"/>
      <c r="F40" s="118"/>
      <c r="G40" s="118"/>
      <c r="H40" s="118"/>
      <c r="I40" s="118"/>
      <c r="J40" s="118"/>
      <c r="K40" s="118"/>
      <c r="L40" s="118"/>
      <c r="M40" s="118"/>
      <c r="N40" s="118"/>
      <c r="O40" s="118"/>
      <c r="P40" s="118"/>
      <c r="Q40" s="119"/>
      <c r="R40" s="25"/>
      <c r="S40" s="4"/>
    </row>
    <row r="41" spans="2:19" x14ac:dyDescent="0.25">
      <c r="B41" s="77" t="s">
        <v>50</v>
      </c>
      <c r="C41" s="76">
        <v>608.08210699999995</v>
      </c>
      <c r="D41" s="125">
        <f>D42+D46+D50</f>
        <v>608082107</v>
      </c>
      <c r="E41" s="74">
        <v>0</v>
      </c>
      <c r="F41" s="74">
        <v>0</v>
      </c>
      <c r="G41" s="74">
        <v>0</v>
      </c>
      <c r="H41" s="74">
        <v>0</v>
      </c>
      <c r="I41" s="74">
        <v>0</v>
      </c>
      <c r="J41" s="74">
        <v>0</v>
      </c>
      <c r="K41" s="74">
        <v>0</v>
      </c>
      <c r="L41" s="74">
        <v>0</v>
      </c>
      <c r="M41" s="74">
        <v>0</v>
      </c>
      <c r="N41" s="74">
        <v>0</v>
      </c>
      <c r="O41" s="74">
        <v>0</v>
      </c>
      <c r="P41" s="74">
        <v>0</v>
      </c>
      <c r="Q41" s="74">
        <f>SUM(E41:L41)</f>
        <v>0</v>
      </c>
      <c r="S41" s="56"/>
    </row>
    <row r="42" spans="2:19" s="9" customFormat="1" x14ac:dyDescent="0.25">
      <c r="B42" s="23" t="s">
        <v>51</v>
      </c>
      <c r="C42" s="94">
        <v>600</v>
      </c>
      <c r="D42" s="126">
        <f>D43</f>
        <v>600000000</v>
      </c>
      <c r="E42" s="95">
        <v>0</v>
      </c>
      <c r="F42" s="95">
        <v>0</v>
      </c>
      <c r="G42" s="95">
        <v>0</v>
      </c>
      <c r="H42" s="95">
        <v>0</v>
      </c>
      <c r="I42" s="95">
        <v>0</v>
      </c>
      <c r="J42" s="95">
        <v>0</v>
      </c>
      <c r="K42" s="95">
        <v>0</v>
      </c>
      <c r="L42" s="95">
        <v>0</v>
      </c>
      <c r="M42" s="95">
        <v>0</v>
      </c>
      <c r="N42" s="95">
        <v>0</v>
      </c>
      <c r="O42" s="95">
        <v>0</v>
      </c>
      <c r="P42" s="95">
        <v>0</v>
      </c>
      <c r="Q42" s="95">
        <v>0</v>
      </c>
      <c r="S42" s="97"/>
    </row>
    <row r="43" spans="2:19" x14ac:dyDescent="0.25">
      <c r="B43" s="22" t="s">
        <v>52</v>
      </c>
      <c r="C43" s="96">
        <v>600</v>
      </c>
      <c r="D43" s="128">
        <f>D44</f>
        <v>600000000</v>
      </c>
      <c r="E43" s="112">
        <v>0</v>
      </c>
      <c r="F43" s="112">
        <v>0</v>
      </c>
      <c r="G43" s="112">
        <v>0</v>
      </c>
      <c r="H43" s="112">
        <v>0</v>
      </c>
      <c r="I43" s="112">
        <v>0</v>
      </c>
      <c r="J43" s="112">
        <v>0</v>
      </c>
      <c r="K43" s="112">
        <v>0</v>
      </c>
      <c r="L43" s="112">
        <v>0</v>
      </c>
      <c r="M43" s="112">
        <v>0</v>
      </c>
      <c r="N43" s="112">
        <v>0</v>
      </c>
      <c r="O43" s="112">
        <v>0</v>
      </c>
      <c r="P43" s="112">
        <v>0</v>
      </c>
      <c r="Q43" s="112">
        <v>0</v>
      </c>
      <c r="S43" s="113"/>
    </row>
    <row r="44" spans="2:19" x14ac:dyDescent="0.25">
      <c r="B44" s="46" t="s">
        <v>93</v>
      </c>
      <c r="C44" s="96">
        <v>600</v>
      </c>
      <c r="D44" s="126">
        <f>D45</f>
        <v>600000000</v>
      </c>
      <c r="E44" s="95">
        <v>0</v>
      </c>
      <c r="F44" s="95">
        <v>0</v>
      </c>
      <c r="G44" s="95">
        <v>0</v>
      </c>
      <c r="H44" s="95">
        <v>0</v>
      </c>
      <c r="I44" s="95">
        <v>0</v>
      </c>
      <c r="J44" s="95">
        <v>0</v>
      </c>
      <c r="K44" s="95">
        <v>0</v>
      </c>
      <c r="L44" s="95">
        <v>0</v>
      </c>
      <c r="M44" s="95">
        <v>0</v>
      </c>
      <c r="N44" s="95">
        <v>0</v>
      </c>
      <c r="O44" s="95">
        <v>0</v>
      </c>
      <c r="P44" s="95">
        <v>0</v>
      </c>
      <c r="Q44" s="95">
        <v>0</v>
      </c>
      <c r="S44" s="56"/>
    </row>
    <row r="45" spans="2:19" x14ac:dyDescent="0.25">
      <c r="B45" s="48" t="s">
        <v>94</v>
      </c>
      <c r="C45" s="96">
        <v>600</v>
      </c>
      <c r="D45" s="126">
        <v>600000000</v>
      </c>
      <c r="E45" s="95">
        <v>0</v>
      </c>
      <c r="F45" s="95">
        <v>0</v>
      </c>
      <c r="G45" s="95">
        <v>0</v>
      </c>
      <c r="H45" s="95">
        <v>0</v>
      </c>
      <c r="I45" s="95">
        <v>0</v>
      </c>
      <c r="J45" s="95">
        <v>0</v>
      </c>
      <c r="K45" s="95">
        <v>0</v>
      </c>
      <c r="L45" s="95">
        <v>0</v>
      </c>
      <c r="M45" s="95">
        <v>0</v>
      </c>
      <c r="N45" s="95">
        <v>0</v>
      </c>
      <c r="O45" s="95">
        <v>0</v>
      </c>
      <c r="P45" s="95">
        <v>0</v>
      </c>
      <c r="Q45" s="95">
        <v>0</v>
      </c>
      <c r="S45" s="56"/>
    </row>
    <row r="46" spans="2:19" s="9" customFormat="1" x14ac:dyDescent="0.25">
      <c r="B46" s="23" t="s">
        <v>54</v>
      </c>
      <c r="C46" s="94">
        <v>2.9769230000000002</v>
      </c>
      <c r="D46" s="126">
        <f>D47</f>
        <v>2976923</v>
      </c>
      <c r="E46" s="95">
        <v>0</v>
      </c>
      <c r="F46" s="95">
        <v>0</v>
      </c>
      <c r="G46" s="95">
        <v>0</v>
      </c>
      <c r="H46" s="95">
        <v>0</v>
      </c>
      <c r="I46" s="95">
        <v>0</v>
      </c>
      <c r="J46" s="95">
        <v>0</v>
      </c>
      <c r="K46" s="95">
        <v>0</v>
      </c>
      <c r="L46" s="95">
        <v>0</v>
      </c>
      <c r="M46" s="95">
        <v>0</v>
      </c>
      <c r="N46" s="95">
        <v>0</v>
      </c>
      <c r="O46" s="95">
        <v>0</v>
      </c>
      <c r="P46" s="95">
        <v>0</v>
      </c>
      <c r="Q46" s="95">
        <v>0</v>
      </c>
      <c r="S46" s="97"/>
    </row>
    <row r="47" spans="2:19" x14ac:dyDescent="0.25">
      <c r="B47" s="22" t="s">
        <v>55</v>
      </c>
      <c r="C47" s="96">
        <v>2.9769230000000002</v>
      </c>
      <c r="D47" s="128">
        <f>D48</f>
        <v>2976923</v>
      </c>
      <c r="E47" s="112">
        <v>0</v>
      </c>
      <c r="F47" s="112">
        <v>0</v>
      </c>
      <c r="G47" s="112">
        <v>0</v>
      </c>
      <c r="H47" s="112">
        <v>0</v>
      </c>
      <c r="I47" s="112">
        <v>0</v>
      </c>
      <c r="J47" s="112">
        <v>0</v>
      </c>
      <c r="K47" s="112">
        <v>0</v>
      </c>
      <c r="L47" s="112">
        <v>0</v>
      </c>
      <c r="M47" s="112">
        <v>0</v>
      </c>
      <c r="N47" s="95">
        <v>0</v>
      </c>
      <c r="O47" s="95">
        <v>0</v>
      </c>
      <c r="P47" s="95">
        <v>0</v>
      </c>
      <c r="Q47" s="112">
        <v>0</v>
      </c>
      <c r="S47" s="113"/>
    </row>
    <row r="48" spans="2:19" x14ac:dyDescent="0.25">
      <c r="B48" s="46" t="s">
        <v>67</v>
      </c>
      <c r="C48" s="96">
        <v>2.9769230000000002</v>
      </c>
      <c r="D48" s="128">
        <f>D49</f>
        <v>2976923</v>
      </c>
      <c r="E48" s="112">
        <v>0</v>
      </c>
      <c r="F48" s="112">
        <v>0</v>
      </c>
      <c r="G48" s="112">
        <v>0</v>
      </c>
      <c r="H48" s="112">
        <v>0</v>
      </c>
      <c r="I48" s="112">
        <v>0</v>
      </c>
      <c r="J48" s="112">
        <v>0</v>
      </c>
      <c r="K48" s="112">
        <v>0</v>
      </c>
      <c r="L48" s="112">
        <v>0</v>
      </c>
      <c r="M48" s="112">
        <v>0</v>
      </c>
      <c r="N48" s="112">
        <v>0</v>
      </c>
      <c r="O48" s="112">
        <v>0</v>
      </c>
      <c r="P48" s="112">
        <v>0</v>
      </c>
      <c r="Q48" s="112">
        <v>0</v>
      </c>
      <c r="S48" s="56"/>
    </row>
    <row r="49" spans="1:19" s="9" customFormat="1" x14ac:dyDescent="0.25">
      <c r="A49"/>
      <c r="B49" s="48" t="s">
        <v>68</v>
      </c>
      <c r="C49" s="96">
        <v>2.9769230000000002</v>
      </c>
      <c r="D49" s="128">
        <v>2976923</v>
      </c>
      <c r="E49" s="112">
        <v>0</v>
      </c>
      <c r="F49" s="112">
        <v>0</v>
      </c>
      <c r="G49" s="112">
        <v>0</v>
      </c>
      <c r="H49" s="112">
        <v>0</v>
      </c>
      <c r="I49" s="112">
        <v>0</v>
      </c>
      <c r="J49" s="112">
        <v>0</v>
      </c>
      <c r="K49" s="112">
        <v>0</v>
      </c>
      <c r="L49" s="112">
        <v>0</v>
      </c>
      <c r="M49" s="112">
        <v>0</v>
      </c>
      <c r="N49" s="112">
        <v>0</v>
      </c>
      <c r="O49" s="112">
        <v>0</v>
      </c>
      <c r="P49" s="112">
        <v>0</v>
      </c>
      <c r="Q49" s="112">
        <v>0</v>
      </c>
      <c r="S49" s="97"/>
    </row>
    <row r="50" spans="1:19" s="9" customFormat="1" x14ac:dyDescent="0.25">
      <c r="B50" s="23" t="s">
        <v>101</v>
      </c>
      <c r="C50" s="94">
        <v>5.1051840000000004</v>
      </c>
      <c r="D50" s="126">
        <v>5105184</v>
      </c>
      <c r="E50" s="95">
        <v>0</v>
      </c>
      <c r="F50" s="95">
        <v>0</v>
      </c>
      <c r="G50" s="95">
        <v>0</v>
      </c>
      <c r="H50" s="95">
        <v>0</v>
      </c>
      <c r="I50" s="95">
        <v>0</v>
      </c>
      <c r="J50" s="95">
        <v>0</v>
      </c>
      <c r="K50" s="95">
        <v>0</v>
      </c>
      <c r="L50" s="95">
        <v>0</v>
      </c>
      <c r="M50" s="95">
        <v>0</v>
      </c>
      <c r="N50" s="95">
        <v>0</v>
      </c>
      <c r="O50" s="95">
        <v>0</v>
      </c>
      <c r="P50" s="95">
        <v>0</v>
      </c>
      <c r="Q50" s="95">
        <v>0</v>
      </c>
      <c r="S50" s="97"/>
    </row>
    <row r="51" spans="1:19" x14ac:dyDescent="0.25">
      <c r="B51" s="164" t="s">
        <v>56</v>
      </c>
      <c r="C51" s="62">
        <f t="shared" ref="C51:Q51" si="11">C41</f>
        <v>608.08210699999995</v>
      </c>
      <c r="D51" s="129">
        <f t="shared" si="11"/>
        <v>608082107</v>
      </c>
      <c r="E51" s="118">
        <f t="shared" si="11"/>
        <v>0</v>
      </c>
      <c r="F51" s="116">
        <f t="shared" si="11"/>
        <v>0</v>
      </c>
      <c r="G51" s="116">
        <f t="shared" si="11"/>
        <v>0</v>
      </c>
      <c r="H51" s="118">
        <f t="shared" si="11"/>
        <v>0</v>
      </c>
      <c r="I51" s="116">
        <f t="shared" si="11"/>
        <v>0</v>
      </c>
      <c r="J51" s="116">
        <f t="shared" si="11"/>
        <v>0</v>
      </c>
      <c r="K51" s="118">
        <f t="shared" si="11"/>
        <v>0</v>
      </c>
      <c r="L51" s="116">
        <f t="shared" si="11"/>
        <v>0</v>
      </c>
      <c r="M51" s="116">
        <f t="shared" si="11"/>
        <v>0</v>
      </c>
      <c r="N51" s="116">
        <f t="shared" si="11"/>
        <v>0</v>
      </c>
      <c r="O51" s="116">
        <f t="shared" si="11"/>
        <v>0</v>
      </c>
      <c r="P51" s="116">
        <f t="shared" si="11"/>
        <v>0</v>
      </c>
      <c r="Q51" s="119">
        <f t="shared" si="11"/>
        <v>0</v>
      </c>
      <c r="R51" s="25"/>
    </row>
    <row r="52" spans="1:19" x14ac:dyDescent="0.25">
      <c r="B52" s="46"/>
      <c r="C52" s="65"/>
      <c r="D52" s="123"/>
      <c r="E52" s="64"/>
      <c r="F52" s="63"/>
      <c r="G52" s="63"/>
      <c r="H52" s="63"/>
      <c r="I52" s="63"/>
      <c r="J52" s="63"/>
      <c r="K52" s="63"/>
      <c r="L52" s="63"/>
      <c r="M52" s="63"/>
      <c r="N52" s="63"/>
      <c r="O52" s="63"/>
      <c r="P52" s="63"/>
      <c r="Q52" s="63"/>
    </row>
    <row r="53" spans="1:19" x14ac:dyDescent="0.25">
      <c r="B53" s="164" t="s">
        <v>102</v>
      </c>
      <c r="C53" s="62">
        <f t="shared" ref="C53:P53" si="12">C38+C51</f>
        <v>52309.916206000002</v>
      </c>
      <c r="D53" s="129">
        <f t="shared" si="12"/>
        <v>52843483447.519989</v>
      </c>
      <c r="E53" s="116">
        <f t="shared" si="12"/>
        <v>82056370.659999996</v>
      </c>
      <c r="F53" s="116">
        <f t="shared" si="12"/>
        <v>97921493.279999986</v>
      </c>
      <c r="G53" s="116">
        <f t="shared" si="12"/>
        <v>2034949283.52</v>
      </c>
      <c r="H53" s="116">
        <f t="shared" si="12"/>
        <v>64778135.409999996</v>
      </c>
      <c r="I53" s="116">
        <f t="shared" si="12"/>
        <v>114752369.07000001</v>
      </c>
      <c r="J53" s="116">
        <f t="shared" si="12"/>
        <v>3765313796.5199995</v>
      </c>
      <c r="K53" s="116">
        <f t="shared" si="12"/>
        <v>1012322588.59</v>
      </c>
      <c r="L53" s="116">
        <f t="shared" si="12"/>
        <v>995000669.8900001</v>
      </c>
      <c r="M53" s="116">
        <f t="shared" si="12"/>
        <v>995839405.68000007</v>
      </c>
      <c r="N53" s="116">
        <f t="shared" si="12"/>
        <v>80756239.549999997</v>
      </c>
      <c r="O53" s="116">
        <f t="shared" si="12"/>
        <v>1969012539.99</v>
      </c>
      <c r="P53" s="116">
        <f t="shared" si="12"/>
        <v>1112049140.1500001</v>
      </c>
      <c r="Q53" s="117">
        <f>Q38+Q51</f>
        <v>12324752032.309998</v>
      </c>
      <c r="R53" s="25"/>
    </row>
    <row r="54" spans="1:19" x14ac:dyDescent="0.25">
      <c r="B54" s="299" t="s">
        <v>103</v>
      </c>
      <c r="C54" s="299"/>
      <c r="D54" s="89"/>
      <c r="E54" s="12"/>
      <c r="F54" s="11"/>
      <c r="G54" s="11"/>
      <c r="H54" s="11"/>
      <c r="I54" s="11"/>
      <c r="J54" s="11"/>
      <c r="K54" s="11"/>
      <c r="L54" s="11"/>
      <c r="M54" s="11"/>
      <c r="N54" s="11"/>
      <c r="O54" s="11"/>
      <c r="P54" s="11"/>
      <c r="Q54" s="58"/>
    </row>
    <row r="55" spans="1:19" x14ac:dyDescent="0.25">
      <c r="B55" s="299" t="s">
        <v>104</v>
      </c>
      <c r="C55" s="299"/>
      <c r="D55" s="299"/>
      <c r="E55" s="299"/>
      <c r="F55" s="5"/>
      <c r="G55" s="5"/>
      <c r="H55" s="5"/>
      <c r="I55" s="5"/>
      <c r="J55" s="5"/>
      <c r="K55" s="11"/>
      <c r="L55" s="11"/>
      <c r="M55" s="11"/>
      <c r="N55" s="11"/>
      <c r="O55" s="11"/>
      <c r="P55" s="11"/>
      <c r="Q55" s="58"/>
    </row>
    <row r="56" spans="1:19" x14ac:dyDescent="0.25">
      <c r="B56" s="102" t="s">
        <v>105</v>
      </c>
      <c r="C56" s="12"/>
      <c r="D56" s="12"/>
      <c r="E56" s="12"/>
      <c r="F56" s="5"/>
      <c r="G56" s="5"/>
      <c r="H56" s="5"/>
      <c r="I56" s="88"/>
      <c r="J56" s="5"/>
      <c r="K56" s="6"/>
      <c r="L56" s="6"/>
      <c r="M56" s="6"/>
      <c r="N56" s="6"/>
      <c r="O56" s="6"/>
      <c r="P56" s="6"/>
      <c r="Q56" s="57"/>
    </row>
    <row r="57" spans="1:19" x14ac:dyDescent="0.25">
      <c r="B57" s="102" t="s">
        <v>79</v>
      </c>
      <c r="C57" s="166"/>
      <c r="D57" s="166"/>
      <c r="E57" s="166"/>
      <c r="F57" s="166"/>
      <c r="G57" s="166"/>
      <c r="H57" s="166"/>
      <c r="I57" s="166"/>
      <c r="J57" s="166"/>
    </row>
    <row r="58" spans="1:19" x14ac:dyDescent="0.25">
      <c r="B58" s="166"/>
      <c r="C58" s="166"/>
      <c r="D58" s="166"/>
      <c r="E58" s="166"/>
      <c r="F58" s="166"/>
      <c r="G58" s="166"/>
      <c r="H58" s="166"/>
      <c r="I58" s="166"/>
    </row>
    <row r="59" spans="1:19" x14ac:dyDescent="0.25">
      <c r="B59" s="166"/>
      <c r="E59" s="3"/>
      <c r="H59" s="3"/>
    </row>
  </sheetData>
  <mergeCells count="10">
    <mergeCell ref="B54:C54"/>
    <mergeCell ref="B55:E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D11:Q37 Q4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F55-A44B-431F-9B7F-2A15D7860595}">
  <sheetPr codeName="Hoja8"/>
  <dimension ref="A2:AM81"/>
  <sheetViews>
    <sheetView showGridLines="0" zoomScale="106" zoomScaleNormal="106" workbookViewId="0">
      <selection activeCell="B8" sqref="B8:B9"/>
    </sheetView>
  </sheetViews>
  <sheetFormatPr defaultColWidth="11.42578125" defaultRowHeight="15" x14ac:dyDescent="0.25"/>
  <cols>
    <col min="1" max="1" width="7.42578125" customWidth="1"/>
    <col min="2" max="2" width="98.7109375" customWidth="1"/>
    <col min="3" max="3" width="19.85546875" style="131" customWidth="1"/>
    <col min="4" max="15" width="13.28515625" style="7" customWidth="1"/>
    <col min="16" max="16" width="13.28515625" style="131" customWidth="1"/>
    <col min="18" max="18" width="18.5703125" bestFit="1" customWidth="1"/>
    <col min="19" max="19" width="31.85546875" bestFit="1" customWidth="1"/>
    <col min="21" max="21" width="14.7109375" bestFit="1" customWidth="1"/>
    <col min="22" max="22" width="15.7109375" bestFit="1" customWidth="1"/>
    <col min="23" max="28" width="17.5703125" bestFit="1" customWidth="1"/>
    <col min="29" max="29" width="15.7109375" bestFit="1" customWidth="1"/>
    <col min="30" max="32" width="17.5703125" bestFit="1" customWidth="1"/>
  </cols>
  <sheetData>
    <row r="2" spans="1:39" ht="28.5" x14ac:dyDescent="0.25">
      <c r="B2" s="270" t="s">
        <v>0</v>
      </c>
      <c r="C2" s="271"/>
      <c r="D2" s="271"/>
      <c r="E2" s="271"/>
      <c r="F2" s="271"/>
      <c r="G2" s="271"/>
      <c r="H2" s="271"/>
      <c r="I2" s="271"/>
      <c r="J2" s="271"/>
      <c r="K2" s="271"/>
      <c r="L2" s="271"/>
      <c r="M2" s="271"/>
      <c r="N2" s="271"/>
      <c r="O2" s="271"/>
      <c r="P2" s="271"/>
    </row>
    <row r="3" spans="1:39" ht="21" x14ac:dyDescent="0.25">
      <c r="A3" s="1"/>
      <c r="B3" s="272" t="s">
        <v>1</v>
      </c>
      <c r="C3" s="273"/>
      <c r="D3" s="273"/>
      <c r="E3" s="273"/>
      <c r="F3" s="273"/>
      <c r="G3" s="273"/>
      <c r="H3" s="273"/>
      <c r="I3" s="273"/>
      <c r="J3" s="273"/>
      <c r="K3" s="273"/>
      <c r="L3" s="273"/>
      <c r="M3" s="273"/>
      <c r="N3" s="273"/>
      <c r="O3" s="273"/>
      <c r="P3" s="273"/>
    </row>
    <row r="4" spans="1:39" ht="15.75" x14ac:dyDescent="0.25">
      <c r="A4" s="1"/>
      <c r="B4" s="274" t="s">
        <v>2</v>
      </c>
      <c r="C4" s="275"/>
      <c r="D4" s="275"/>
      <c r="E4" s="275"/>
      <c r="F4" s="275"/>
      <c r="G4" s="275"/>
      <c r="H4" s="275"/>
      <c r="I4" s="275"/>
      <c r="J4" s="275"/>
      <c r="K4" s="275"/>
      <c r="L4" s="275"/>
      <c r="M4" s="275"/>
      <c r="N4" s="275"/>
      <c r="O4" s="275"/>
      <c r="P4" s="275"/>
    </row>
    <row r="5" spans="1:39" ht="15.75" x14ac:dyDescent="0.25">
      <c r="A5" s="1"/>
      <c r="B5" s="274" t="s">
        <v>3</v>
      </c>
      <c r="C5" s="275"/>
      <c r="D5" s="275"/>
      <c r="E5" s="275"/>
      <c r="F5" s="275"/>
      <c r="G5" s="275"/>
      <c r="H5" s="275"/>
      <c r="I5" s="275"/>
      <c r="J5" s="275"/>
      <c r="K5" s="275"/>
      <c r="L5" s="275"/>
      <c r="M5" s="275"/>
      <c r="N5" s="275"/>
      <c r="O5" s="275"/>
      <c r="P5" s="275"/>
    </row>
    <row r="6" spans="1:39" x14ac:dyDescent="0.25">
      <c r="A6" s="1"/>
      <c r="C6" s="132"/>
      <c r="D6" s="132"/>
      <c r="E6" s="132"/>
      <c r="F6" s="132"/>
      <c r="G6" s="132"/>
      <c r="H6" s="132"/>
      <c r="I6" s="132"/>
      <c r="J6" s="132"/>
      <c r="K6" s="132"/>
      <c r="L6" s="132"/>
      <c r="M6" s="132"/>
      <c r="N6" s="132"/>
      <c r="O6" s="132"/>
      <c r="P6" s="132"/>
    </row>
    <row r="7" spans="1:39" x14ac:dyDescent="0.25">
      <c r="A7" s="1"/>
      <c r="B7" s="170" t="s">
        <v>106</v>
      </c>
      <c r="C7" s="133"/>
      <c r="E7" s="142"/>
      <c r="F7" s="142"/>
      <c r="G7" s="142"/>
      <c r="H7" s="142"/>
      <c r="I7" s="142"/>
      <c r="J7" s="142"/>
      <c r="K7" s="142"/>
      <c r="L7" s="142"/>
      <c r="M7" s="142"/>
      <c r="N7" s="142"/>
      <c r="O7" s="142"/>
      <c r="P7" s="152" t="s">
        <v>73</v>
      </c>
    </row>
    <row r="8" spans="1:39" s="7" customFormat="1" ht="21.75" customHeight="1" x14ac:dyDescent="0.25">
      <c r="B8" s="276" t="s">
        <v>6</v>
      </c>
      <c r="C8" s="167" t="s">
        <v>107</v>
      </c>
      <c r="D8" s="167" t="s">
        <v>108</v>
      </c>
      <c r="E8" s="300" t="s">
        <v>62</v>
      </c>
      <c r="F8" s="301"/>
      <c r="G8" s="301"/>
      <c r="H8" s="301"/>
      <c r="I8" s="301"/>
      <c r="J8" s="301"/>
      <c r="K8" s="301"/>
      <c r="L8" s="301"/>
      <c r="M8" s="301"/>
      <c r="N8" s="301"/>
      <c r="O8" s="301"/>
      <c r="P8" s="301"/>
      <c r="Q8" s="302"/>
    </row>
    <row r="9" spans="1:39" s="7" customFormat="1" x14ac:dyDescent="0.25">
      <c r="B9" s="276"/>
      <c r="C9" s="168" t="s">
        <v>109</v>
      </c>
      <c r="D9" s="171" t="s">
        <v>110</v>
      </c>
      <c r="E9" s="114" t="s">
        <v>11</v>
      </c>
      <c r="F9" s="114" t="s">
        <v>12</v>
      </c>
      <c r="G9" s="115" t="s">
        <v>13</v>
      </c>
      <c r="H9" s="114" t="s">
        <v>14</v>
      </c>
      <c r="I9" s="115" t="s">
        <v>15</v>
      </c>
      <c r="J9" s="114" t="s">
        <v>16</v>
      </c>
      <c r="K9" s="114" t="s">
        <v>17</v>
      </c>
      <c r="L9" s="114" t="s">
        <v>18</v>
      </c>
      <c r="M9" s="114" t="s">
        <v>19</v>
      </c>
      <c r="N9" s="114" t="s">
        <v>20</v>
      </c>
      <c r="O9" s="114" t="s">
        <v>21</v>
      </c>
      <c r="P9" s="114" t="s">
        <v>22</v>
      </c>
      <c r="Q9" s="13" t="s">
        <v>10</v>
      </c>
    </row>
    <row r="10" spans="1:39" s="9" customFormat="1" x14ac:dyDescent="0.25">
      <c r="B10" s="172" t="s">
        <v>23</v>
      </c>
      <c r="C10" s="106">
        <v>56765034563</v>
      </c>
      <c r="D10" s="106">
        <v>57103616912</v>
      </c>
      <c r="E10" s="106">
        <v>49912450.980000004</v>
      </c>
      <c r="F10" s="106">
        <v>114966779.74999999</v>
      </c>
      <c r="G10" s="106">
        <v>2993183567.9399996</v>
      </c>
      <c r="H10" s="106">
        <v>3114826883.8899994</v>
      </c>
      <c r="I10" s="106">
        <v>1544400601.5899999</v>
      </c>
      <c r="J10" s="106">
        <v>1565905553.5799999</v>
      </c>
      <c r="K10" s="106">
        <v>1542160350.3199997</v>
      </c>
      <c r="L10" s="106">
        <v>1535084975.8299997</v>
      </c>
      <c r="M10" s="106">
        <v>135604191.37</v>
      </c>
      <c r="N10" s="106">
        <v>3015273331.0799994</v>
      </c>
      <c r="O10" s="106">
        <v>1581554752.0899999</v>
      </c>
      <c r="P10" s="106">
        <v>1632747573.6399999</v>
      </c>
      <c r="Q10" s="106">
        <f>SUM(E10:P10)</f>
        <v>18825621012.059998</v>
      </c>
      <c r="R10" s="262"/>
      <c r="S10" s="263"/>
      <c r="U10" s="262"/>
      <c r="V10" s="262"/>
      <c r="W10" s="262"/>
      <c r="X10" s="262"/>
      <c r="Y10" s="262"/>
      <c r="Z10" s="262"/>
      <c r="AA10" s="262"/>
      <c r="AB10" s="262"/>
      <c r="AC10" s="262"/>
      <c r="AD10" s="262"/>
      <c r="AE10" s="262"/>
      <c r="AF10" s="262"/>
      <c r="AG10" s="262"/>
      <c r="AH10" s="262"/>
      <c r="AI10" s="262"/>
      <c r="AJ10" s="262"/>
      <c r="AK10" s="262"/>
      <c r="AL10" s="262"/>
      <c r="AM10" s="262"/>
    </row>
    <row r="11" spans="1:39" s="9" customFormat="1" x14ac:dyDescent="0.25">
      <c r="B11" s="258" t="s">
        <v>24</v>
      </c>
      <c r="C11" s="134">
        <v>39299957947</v>
      </c>
      <c r="D11" s="134">
        <v>39850118717</v>
      </c>
      <c r="E11" s="134">
        <v>48373427.680000007</v>
      </c>
      <c r="F11" s="134">
        <v>113408575.16999999</v>
      </c>
      <c r="G11" s="134">
        <v>105300132.19</v>
      </c>
      <c r="H11" s="134">
        <v>278043169.91999996</v>
      </c>
      <c r="I11" s="134">
        <v>112088903.96000001</v>
      </c>
      <c r="J11" s="134">
        <v>134089082.88</v>
      </c>
      <c r="K11" s="134">
        <v>110536507.85999998</v>
      </c>
      <c r="L11" s="134">
        <v>103477133.37</v>
      </c>
      <c r="M11" s="134">
        <v>134109944.57000001</v>
      </c>
      <c r="N11" s="134">
        <v>153551892.61000001</v>
      </c>
      <c r="O11" s="134">
        <v>149946909.62</v>
      </c>
      <c r="P11" s="134">
        <v>201139730.84</v>
      </c>
      <c r="Q11" s="134">
        <f t="shared" ref="Q11:Q60" si="0">SUM(E11:P11)</f>
        <v>1644065410.6699998</v>
      </c>
      <c r="R11" s="262"/>
      <c r="S11" s="263"/>
    </row>
    <row r="12" spans="1:39" s="9" customFormat="1" x14ac:dyDescent="0.25">
      <c r="B12" s="259" t="s">
        <v>25</v>
      </c>
      <c r="C12" s="105">
        <v>3878874790</v>
      </c>
      <c r="D12" s="105">
        <v>4215710182</v>
      </c>
      <c r="E12" s="105">
        <v>45129944.140000001</v>
      </c>
      <c r="F12" s="105">
        <v>92485847.039999992</v>
      </c>
      <c r="G12" s="105">
        <v>85056365.140000001</v>
      </c>
      <c r="H12" s="105">
        <v>203343528.47999999</v>
      </c>
      <c r="I12" s="105">
        <v>66491528.410000011</v>
      </c>
      <c r="J12" s="111">
        <v>101383168.73999999</v>
      </c>
      <c r="K12" s="111">
        <v>77155294.129999995</v>
      </c>
      <c r="L12" s="111">
        <v>72658308.810000002</v>
      </c>
      <c r="M12" s="111">
        <v>77918212.079999998</v>
      </c>
      <c r="N12" s="111">
        <v>114439380</v>
      </c>
      <c r="O12" s="111">
        <v>121396310.11</v>
      </c>
      <c r="P12" s="111">
        <v>149171434.06</v>
      </c>
      <c r="Q12" s="111">
        <f t="shared" si="0"/>
        <v>1206629321.1399999</v>
      </c>
      <c r="R12" s="262"/>
      <c r="S12" s="263"/>
    </row>
    <row r="13" spans="1:39" s="9" customFormat="1" x14ac:dyDescent="0.25">
      <c r="B13" s="259" t="s">
        <v>111</v>
      </c>
      <c r="C13" s="134">
        <v>3551023167</v>
      </c>
      <c r="D13" s="134">
        <v>3854633369</v>
      </c>
      <c r="E13" s="134">
        <v>39556409.060000002</v>
      </c>
      <c r="F13" s="134">
        <v>79426843.579999998</v>
      </c>
      <c r="G13" s="134">
        <v>77600342.329999998</v>
      </c>
      <c r="H13" s="134">
        <v>181277688.16</v>
      </c>
      <c r="I13" s="134">
        <v>59715981.49000001</v>
      </c>
      <c r="J13" s="134">
        <v>94171733.599999994</v>
      </c>
      <c r="K13" s="134">
        <v>69713949.530000001</v>
      </c>
      <c r="L13" s="134">
        <v>64755346.189999998</v>
      </c>
      <c r="M13" s="134">
        <v>70356525.159999996</v>
      </c>
      <c r="N13" s="134">
        <v>102457707.25</v>
      </c>
      <c r="O13" s="134">
        <v>113821197.67999999</v>
      </c>
      <c r="P13" s="134">
        <v>141620784.28999999</v>
      </c>
      <c r="Q13" s="134">
        <f t="shared" si="0"/>
        <v>1094474508.3199999</v>
      </c>
      <c r="R13" s="262"/>
      <c r="S13" s="263"/>
    </row>
    <row r="14" spans="1:39" s="9" customFormat="1" x14ac:dyDescent="0.25">
      <c r="B14" s="259" t="s">
        <v>112</v>
      </c>
      <c r="C14" s="134">
        <v>327851623</v>
      </c>
      <c r="D14" s="134">
        <v>361076813</v>
      </c>
      <c r="E14" s="134">
        <v>5573535.0800000001</v>
      </c>
      <c r="F14" s="134">
        <v>13059003.459999997</v>
      </c>
      <c r="G14" s="134">
        <v>7456022.8100000005</v>
      </c>
      <c r="H14" s="134">
        <v>22065840.32</v>
      </c>
      <c r="I14" s="134">
        <v>6775546.9199999981</v>
      </c>
      <c r="J14" s="134">
        <v>7211435.1399999997</v>
      </c>
      <c r="K14" s="134">
        <v>7441344.5999999987</v>
      </c>
      <c r="L14" s="134">
        <v>7902962.620000001</v>
      </c>
      <c r="M14" s="134">
        <v>7561686.9200000009</v>
      </c>
      <c r="N14" s="134">
        <v>11981672.750000002</v>
      </c>
      <c r="O14" s="134">
        <v>7575112.4300000006</v>
      </c>
      <c r="P14" s="134">
        <v>7550649.7700000014</v>
      </c>
      <c r="Q14" s="134">
        <f t="shared" si="0"/>
        <v>112154812.82000001</v>
      </c>
      <c r="R14" s="262"/>
      <c r="S14" s="263"/>
    </row>
    <row r="15" spans="1:39" x14ac:dyDescent="0.25">
      <c r="B15" s="259" t="s">
        <v>26</v>
      </c>
      <c r="C15" s="111">
        <v>35394402557</v>
      </c>
      <c r="D15" s="111">
        <v>35607727935</v>
      </c>
      <c r="E15" s="111">
        <v>3243483.540000001</v>
      </c>
      <c r="F15" s="111">
        <v>20922728.129999999</v>
      </c>
      <c r="G15" s="111">
        <v>20243767.049999997</v>
      </c>
      <c r="H15" s="111">
        <v>74699641.439999983</v>
      </c>
      <c r="I15" s="111">
        <v>45521596.809999995</v>
      </c>
      <c r="J15" s="111">
        <v>32705914.140000001</v>
      </c>
      <c r="K15" s="111">
        <v>33381213.729999997</v>
      </c>
      <c r="L15" s="111">
        <v>30818824.560000002</v>
      </c>
      <c r="M15" s="111">
        <v>56191732.490000002</v>
      </c>
      <c r="N15" s="111">
        <v>39112512.609999999</v>
      </c>
      <c r="O15" s="111">
        <v>28550599.510000002</v>
      </c>
      <c r="P15" s="111">
        <v>51968296.780000001</v>
      </c>
      <c r="Q15" s="111">
        <f t="shared" si="0"/>
        <v>437360310.78999996</v>
      </c>
      <c r="R15" s="3"/>
      <c r="S15" s="263"/>
    </row>
    <row r="16" spans="1:39" s="9" customFormat="1" x14ac:dyDescent="0.25">
      <c r="B16" s="258" t="s">
        <v>113</v>
      </c>
      <c r="C16" s="134">
        <v>35394402557</v>
      </c>
      <c r="D16" s="134">
        <v>35607727935</v>
      </c>
      <c r="E16" s="134">
        <v>3243483.540000001</v>
      </c>
      <c r="F16" s="134">
        <v>20922728.129999999</v>
      </c>
      <c r="G16" s="134">
        <v>20243767.049999997</v>
      </c>
      <c r="H16" s="134">
        <v>74699641.439999983</v>
      </c>
      <c r="I16" s="134">
        <v>45521596.809999995</v>
      </c>
      <c r="J16" s="134">
        <v>32705914.140000001</v>
      </c>
      <c r="K16" s="134">
        <v>33381213.729999997</v>
      </c>
      <c r="L16" s="134">
        <v>30818824.560000002</v>
      </c>
      <c r="M16" s="134">
        <v>56191732.490000002</v>
      </c>
      <c r="N16" s="134">
        <v>39112512.609999999</v>
      </c>
      <c r="O16" s="134">
        <v>28550599.510000002</v>
      </c>
      <c r="P16" s="134">
        <v>51968296.780000001</v>
      </c>
      <c r="Q16" s="134">
        <f t="shared" si="0"/>
        <v>437360310.78999996</v>
      </c>
      <c r="R16" s="262"/>
      <c r="S16" s="263"/>
    </row>
    <row r="17" spans="2:19" x14ac:dyDescent="0.25">
      <c r="B17" s="259" t="s">
        <v>27</v>
      </c>
      <c r="C17" s="111">
        <v>26680600</v>
      </c>
      <c r="D17" s="111">
        <v>26680600</v>
      </c>
      <c r="E17" s="111">
        <v>0</v>
      </c>
      <c r="F17" s="111">
        <v>0</v>
      </c>
      <c r="G17" s="111">
        <v>0</v>
      </c>
      <c r="H17" s="111">
        <v>0</v>
      </c>
      <c r="I17" s="111">
        <v>75778.740000000005</v>
      </c>
      <c r="J17" s="111">
        <v>0</v>
      </c>
      <c r="K17" s="111">
        <v>0</v>
      </c>
      <c r="L17" s="111">
        <v>0</v>
      </c>
      <c r="M17" s="111">
        <v>0</v>
      </c>
      <c r="N17" s="111">
        <v>0</v>
      </c>
      <c r="O17" s="111">
        <v>0</v>
      </c>
      <c r="P17" s="111">
        <v>0</v>
      </c>
      <c r="Q17" s="111">
        <f t="shared" si="0"/>
        <v>75778.740000000005</v>
      </c>
      <c r="R17" s="3"/>
      <c r="S17" s="263"/>
    </row>
    <row r="18" spans="2:19" s="9" customFormat="1" x14ac:dyDescent="0.25">
      <c r="B18" s="258" t="s">
        <v>114</v>
      </c>
      <c r="C18" s="134">
        <v>35821015</v>
      </c>
      <c r="D18" s="134">
        <v>33199621</v>
      </c>
      <c r="E18" s="134">
        <v>1539023.3</v>
      </c>
      <c r="F18" s="134">
        <v>1539023.3</v>
      </c>
      <c r="G18" s="134">
        <v>1539023.3</v>
      </c>
      <c r="H18" s="134">
        <v>1539023.3</v>
      </c>
      <c r="I18" s="134">
        <v>1531023.3</v>
      </c>
      <c r="J18" s="134">
        <v>1531023.3</v>
      </c>
      <c r="K18" s="134">
        <v>1510246.8</v>
      </c>
      <c r="L18" s="134">
        <v>1494246.8</v>
      </c>
      <c r="M18" s="134">
        <v>1494246.8</v>
      </c>
      <c r="N18" s="134">
        <v>1494246.8</v>
      </c>
      <c r="O18" s="134">
        <v>1494246.8</v>
      </c>
      <c r="P18" s="134">
        <v>1494246.8</v>
      </c>
      <c r="Q18" s="134">
        <f t="shared" si="0"/>
        <v>18199620.600000005</v>
      </c>
      <c r="R18" s="262"/>
      <c r="S18" s="263"/>
    </row>
    <row r="19" spans="2:19" s="9" customFormat="1" x14ac:dyDescent="0.25">
      <c r="B19" s="258" t="s">
        <v>29</v>
      </c>
      <c r="C19" s="134">
        <v>17428528801</v>
      </c>
      <c r="D19" s="134">
        <v>17218839723</v>
      </c>
      <c r="E19" s="134">
        <v>0</v>
      </c>
      <c r="F19" s="134">
        <v>0</v>
      </c>
      <c r="G19" s="134">
        <v>2886344412.4499998</v>
      </c>
      <c r="H19" s="134">
        <v>2835244690.6699996</v>
      </c>
      <c r="I19" s="134">
        <v>1430780674.3299999</v>
      </c>
      <c r="J19" s="134">
        <v>1430285447.3999999</v>
      </c>
      <c r="K19" s="134">
        <v>1430113595.6599998</v>
      </c>
      <c r="L19" s="134">
        <v>1430113595.6599998</v>
      </c>
      <c r="M19" s="134">
        <v>0</v>
      </c>
      <c r="N19" s="134">
        <v>2860227191.6699996</v>
      </c>
      <c r="O19" s="134">
        <v>1430113595.6700001</v>
      </c>
      <c r="P19" s="134">
        <v>1430113596</v>
      </c>
      <c r="Q19" s="134">
        <f t="shared" si="0"/>
        <v>17163336799.509998</v>
      </c>
      <c r="R19" s="262"/>
      <c r="S19" s="263"/>
    </row>
    <row r="20" spans="2:19" x14ac:dyDescent="0.25">
      <c r="B20" s="259" t="s">
        <v>30</v>
      </c>
      <c r="C20" s="111">
        <v>52347312</v>
      </c>
      <c r="D20" s="111">
        <v>45311259</v>
      </c>
      <c r="E20" s="111">
        <v>0</v>
      </c>
      <c r="F20" s="111">
        <v>0</v>
      </c>
      <c r="G20" s="111">
        <v>0</v>
      </c>
      <c r="H20" s="111">
        <v>75000</v>
      </c>
      <c r="I20" s="111">
        <v>97022</v>
      </c>
      <c r="J20" s="111">
        <v>0</v>
      </c>
      <c r="K20" s="111">
        <v>0</v>
      </c>
      <c r="L20" s="111">
        <v>0</v>
      </c>
      <c r="M20" s="111">
        <v>0</v>
      </c>
      <c r="N20" s="111">
        <v>0</v>
      </c>
      <c r="O20" s="111">
        <v>0</v>
      </c>
      <c r="P20" s="111">
        <v>0</v>
      </c>
      <c r="Q20" s="111">
        <f t="shared" si="0"/>
        <v>172022</v>
      </c>
      <c r="R20" s="3"/>
      <c r="S20" s="263"/>
    </row>
    <row r="21" spans="2:19" s="9" customFormat="1" x14ac:dyDescent="0.25">
      <c r="B21" s="260" t="s">
        <v>115</v>
      </c>
      <c r="C21" s="134">
        <v>32012312</v>
      </c>
      <c r="D21" s="134">
        <v>32012312</v>
      </c>
      <c r="E21" s="134">
        <v>0</v>
      </c>
      <c r="F21" s="134">
        <v>0</v>
      </c>
      <c r="G21" s="134">
        <v>0</v>
      </c>
      <c r="H21" s="134">
        <v>0</v>
      </c>
      <c r="I21" s="134">
        <v>0</v>
      </c>
      <c r="J21" s="134">
        <v>0</v>
      </c>
      <c r="K21" s="134">
        <v>0</v>
      </c>
      <c r="L21" s="134">
        <v>0</v>
      </c>
      <c r="M21" s="134">
        <v>0</v>
      </c>
      <c r="N21" s="134">
        <v>0</v>
      </c>
      <c r="O21" s="134">
        <v>0</v>
      </c>
      <c r="P21" s="134">
        <v>0</v>
      </c>
      <c r="Q21" s="134">
        <f t="shared" si="0"/>
        <v>0</v>
      </c>
      <c r="R21" s="262"/>
      <c r="S21" s="263"/>
    </row>
    <row r="22" spans="2:19" s="9" customFormat="1" x14ac:dyDescent="0.25">
      <c r="B22" s="260" t="s">
        <v>116</v>
      </c>
      <c r="C22" s="134">
        <v>11000000</v>
      </c>
      <c r="D22" s="134">
        <v>6063947</v>
      </c>
      <c r="E22" s="134">
        <v>0</v>
      </c>
      <c r="F22" s="134">
        <v>0</v>
      </c>
      <c r="G22" s="134">
        <v>0</v>
      </c>
      <c r="H22" s="134">
        <v>75000</v>
      </c>
      <c r="I22" s="134">
        <v>97022</v>
      </c>
      <c r="J22" s="134">
        <v>0</v>
      </c>
      <c r="K22" s="134">
        <v>0</v>
      </c>
      <c r="L22" s="134">
        <v>0</v>
      </c>
      <c r="M22" s="134">
        <v>0</v>
      </c>
      <c r="N22" s="134">
        <v>0</v>
      </c>
      <c r="O22" s="134">
        <v>0</v>
      </c>
      <c r="P22" s="134">
        <v>0</v>
      </c>
      <c r="Q22" s="134">
        <f t="shared" si="0"/>
        <v>172022</v>
      </c>
      <c r="R22" s="262"/>
      <c r="S22" s="263"/>
    </row>
    <row r="23" spans="2:19" s="9" customFormat="1" x14ac:dyDescent="0.25">
      <c r="B23" s="260" t="s">
        <v>117</v>
      </c>
      <c r="C23" s="134">
        <v>60000</v>
      </c>
      <c r="D23" s="134">
        <v>60000</v>
      </c>
      <c r="E23" s="134">
        <v>0</v>
      </c>
      <c r="F23" s="134">
        <v>0</v>
      </c>
      <c r="G23" s="134">
        <v>0</v>
      </c>
      <c r="H23" s="134">
        <v>0</v>
      </c>
      <c r="I23" s="134">
        <v>0</v>
      </c>
      <c r="J23" s="134">
        <v>0</v>
      </c>
      <c r="K23" s="134">
        <v>0</v>
      </c>
      <c r="L23" s="134">
        <v>0</v>
      </c>
      <c r="M23" s="134">
        <v>0</v>
      </c>
      <c r="N23" s="134">
        <v>0</v>
      </c>
      <c r="O23" s="134">
        <v>0</v>
      </c>
      <c r="P23" s="134">
        <v>0</v>
      </c>
      <c r="Q23" s="134">
        <f t="shared" si="0"/>
        <v>0</v>
      </c>
      <c r="R23" s="262"/>
      <c r="S23" s="263"/>
    </row>
    <row r="24" spans="2:19" s="9" customFormat="1" x14ac:dyDescent="0.25">
      <c r="B24" s="260" t="s">
        <v>118</v>
      </c>
      <c r="C24" s="134">
        <v>9275000</v>
      </c>
      <c r="D24" s="134">
        <v>7175000</v>
      </c>
      <c r="E24" s="134">
        <v>0</v>
      </c>
      <c r="F24" s="134">
        <v>0</v>
      </c>
      <c r="G24" s="134">
        <v>0</v>
      </c>
      <c r="H24" s="134">
        <v>0</v>
      </c>
      <c r="I24" s="134">
        <v>0</v>
      </c>
      <c r="J24" s="134">
        <v>0</v>
      </c>
      <c r="K24" s="134">
        <v>0</v>
      </c>
      <c r="L24" s="134">
        <v>0</v>
      </c>
      <c r="M24" s="134">
        <v>0</v>
      </c>
      <c r="N24" s="134">
        <v>0</v>
      </c>
      <c r="O24" s="134">
        <v>0</v>
      </c>
      <c r="P24" s="134">
        <v>0</v>
      </c>
      <c r="Q24" s="134">
        <f t="shared" si="0"/>
        <v>0</v>
      </c>
      <c r="R24" s="262"/>
      <c r="S24" s="263"/>
    </row>
    <row r="25" spans="2:19" ht="15" customHeight="1" x14ac:dyDescent="0.25">
      <c r="B25" s="259" t="s">
        <v>31</v>
      </c>
      <c r="C25" s="111">
        <v>17369580489</v>
      </c>
      <c r="D25" s="111">
        <v>17166725015</v>
      </c>
      <c r="E25" s="111">
        <v>0</v>
      </c>
      <c r="F25" s="111">
        <v>0</v>
      </c>
      <c r="G25" s="111">
        <v>2885296453.6499996</v>
      </c>
      <c r="H25" s="111">
        <v>2835157928.9899998</v>
      </c>
      <c r="I25" s="111">
        <v>1430113595.3299999</v>
      </c>
      <c r="J25" s="111">
        <v>1430113595.6599998</v>
      </c>
      <c r="K25" s="111">
        <v>1430113595.6599998</v>
      </c>
      <c r="L25" s="111">
        <v>1430113595.6599998</v>
      </c>
      <c r="M25" s="111">
        <v>0</v>
      </c>
      <c r="N25" s="111">
        <v>2860227191.6699996</v>
      </c>
      <c r="O25" s="111">
        <v>1430113595.6700001</v>
      </c>
      <c r="P25" s="111">
        <v>1430113596</v>
      </c>
      <c r="Q25" s="111">
        <f t="shared" si="0"/>
        <v>17161363148.289999</v>
      </c>
      <c r="R25" s="3"/>
      <c r="S25" s="263"/>
    </row>
    <row r="26" spans="2:19" s="9" customFormat="1" x14ac:dyDescent="0.25">
      <c r="B26" s="260" t="s">
        <v>119</v>
      </c>
      <c r="C26" s="134">
        <v>17369580489</v>
      </c>
      <c r="D26" s="134">
        <v>17166725015</v>
      </c>
      <c r="E26" s="134">
        <v>0</v>
      </c>
      <c r="F26" s="134">
        <v>0</v>
      </c>
      <c r="G26" s="134">
        <v>2885296453.6499996</v>
      </c>
      <c r="H26" s="134">
        <v>2835157928.9899998</v>
      </c>
      <c r="I26" s="134">
        <v>1430113595.3299999</v>
      </c>
      <c r="J26" s="134">
        <v>1430113595.6599998</v>
      </c>
      <c r="K26" s="134">
        <v>1430113595.6599998</v>
      </c>
      <c r="L26" s="134">
        <v>1430113595.6599998</v>
      </c>
      <c r="M26" s="134">
        <v>0</v>
      </c>
      <c r="N26" s="134">
        <v>2860227191.6699996</v>
      </c>
      <c r="O26" s="134">
        <v>1430113595.6700001</v>
      </c>
      <c r="P26" s="134">
        <v>1430113596</v>
      </c>
      <c r="Q26" s="134">
        <f t="shared" si="0"/>
        <v>17161363148.289999</v>
      </c>
      <c r="R26" s="262"/>
      <c r="S26" s="263"/>
    </row>
    <row r="27" spans="2:19" s="9" customFormat="1" x14ac:dyDescent="0.25">
      <c r="B27" s="264" t="s">
        <v>120</v>
      </c>
      <c r="C27" s="265">
        <v>2000000</v>
      </c>
      <c r="D27" s="265">
        <v>2000000</v>
      </c>
      <c r="E27" s="265">
        <v>0</v>
      </c>
      <c r="F27" s="265">
        <v>0</v>
      </c>
      <c r="G27" s="265">
        <v>0</v>
      </c>
      <c r="H27" s="265">
        <v>0</v>
      </c>
      <c r="I27" s="265">
        <v>0</v>
      </c>
      <c r="J27" s="265">
        <v>0</v>
      </c>
      <c r="K27" s="265">
        <v>0</v>
      </c>
      <c r="L27" s="265">
        <v>0</v>
      </c>
      <c r="M27" s="265">
        <v>0</v>
      </c>
      <c r="N27" s="265">
        <v>0</v>
      </c>
      <c r="O27" s="265">
        <v>0</v>
      </c>
      <c r="P27" s="265">
        <v>0</v>
      </c>
      <c r="Q27" s="265">
        <f t="shared" si="0"/>
        <v>0</v>
      </c>
      <c r="R27" s="266"/>
      <c r="S27" s="263"/>
    </row>
    <row r="28" spans="2:19" x14ac:dyDescent="0.25">
      <c r="B28" s="264" t="s">
        <v>121</v>
      </c>
      <c r="C28" s="265">
        <v>17367580489</v>
      </c>
      <c r="D28" s="265">
        <v>17164725015</v>
      </c>
      <c r="E28" s="265">
        <v>0</v>
      </c>
      <c r="F28" s="265">
        <v>0</v>
      </c>
      <c r="G28" s="265">
        <v>2885296453.6499996</v>
      </c>
      <c r="H28" s="265">
        <v>2835157928.9899998</v>
      </c>
      <c r="I28" s="265">
        <v>1430113595.3299999</v>
      </c>
      <c r="J28" s="265">
        <v>1430113595.6599998</v>
      </c>
      <c r="K28" s="265">
        <v>1430113595.6599998</v>
      </c>
      <c r="L28" s="265">
        <v>1430113595.6599998</v>
      </c>
      <c r="M28" s="265">
        <v>0</v>
      </c>
      <c r="N28" s="265">
        <v>2860227191.6699996</v>
      </c>
      <c r="O28" s="265">
        <v>1430113595.6700001</v>
      </c>
      <c r="P28" s="265">
        <v>1430113596</v>
      </c>
      <c r="Q28" s="265">
        <f t="shared" si="0"/>
        <v>17161363148.289999</v>
      </c>
      <c r="R28" s="267"/>
      <c r="S28" s="263"/>
    </row>
    <row r="29" spans="2:19" s="9" customFormat="1" x14ac:dyDescent="0.25">
      <c r="B29" s="259" t="s">
        <v>32</v>
      </c>
      <c r="C29" s="111">
        <v>4017000</v>
      </c>
      <c r="D29" s="111">
        <v>4219450</v>
      </c>
      <c r="E29" s="111">
        <v>0</v>
      </c>
      <c r="F29" s="111">
        <v>0</v>
      </c>
      <c r="G29" s="111">
        <v>1047958.7999999999</v>
      </c>
      <c r="H29" s="111">
        <v>11761.68</v>
      </c>
      <c r="I29" s="111">
        <v>570057</v>
      </c>
      <c r="J29" s="111">
        <v>171851.74</v>
      </c>
      <c r="K29" s="111">
        <v>0</v>
      </c>
      <c r="L29" s="111">
        <v>0</v>
      </c>
      <c r="M29" s="111">
        <v>0</v>
      </c>
      <c r="N29" s="111">
        <v>0</v>
      </c>
      <c r="O29" s="111">
        <v>0</v>
      </c>
      <c r="P29" s="111">
        <v>0</v>
      </c>
      <c r="Q29" s="111">
        <f t="shared" si="0"/>
        <v>1801629.22</v>
      </c>
      <c r="R29" s="262"/>
      <c r="S29" s="263"/>
    </row>
    <row r="30" spans="2:19" s="9" customFormat="1" x14ac:dyDescent="0.25">
      <c r="B30" s="260" t="s">
        <v>122</v>
      </c>
      <c r="C30" s="134">
        <v>4017000</v>
      </c>
      <c r="D30" s="134">
        <v>4219450</v>
      </c>
      <c r="E30" s="134">
        <v>0</v>
      </c>
      <c r="F30" s="134">
        <v>0</v>
      </c>
      <c r="G30" s="134">
        <v>1047958.7999999999</v>
      </c>
      <c r="H30" s="134">
        <v>11761.68</v>
      </c>
      <c r="I30" s="134">
        <v>570057</v>
      </c>
      <c r="J30" s="134">
        <v>171851.74</v>
      </c>
      <c r="K30" s="134">
        <v>0</v>
      </c>
      <c r="L30" s="134">
        <v>0</v>
      </c>
      <c r="M30" s="134">
        <v>0</v>
      </c>
      <c r="N30" s="134">
        <v>0</v>
      </c>
      <c r="O30" s="134">
        <v>0</v>
      </c>
      <c r="P30" s="134">
        <v>0</v>
      </c>
      <c r="Q30" s="134">
        <f t="shared" si="0"/>
        <v>1801629.22</v>
      </c>
      <c r="R30" s="262"/>
      <c r="S30" s="263"/>
    </row>
    <row r="31" spans="2:19" x14ac:dyDescent="0.25">
      <c r="B31" s="259" t="s">
        <v>33</v>
      </c>
      <c r="C31" s="111">
        <v>2584000</v>
      </c>
      <c r="D31" s="111">
        <v>2584000</v>
      </c>
      <c r="E31" s="111">
        <v>0</v>
      </c>
      <c r="F31" s="111">
        <v>0</v>
      </c>
      <c r="G31" s="111">
        <v>0</v>
      </c>
      <c r="H31" s="111">
        <v>0</v>
      </c>
      <c r="I31" s="111">
        <v>0</v>
      </c>
      <c r="J31" s="111">
        <v>0</v>
      </c>
      <c r="K31" s="111">
        <v>0</v>
      </c>
      <c r="L31" s="111">
        <v>0</v>
      </c>
      <c r="M31" s="111">
        <v>0</v>
      </c>
      <c r="N31" s="111">
        <v>0</v>
      </c>
      <c r="O31" s="111">
        <v>0</v>
      </c>
      <c r="P31" s="111">
        <v>0</v>
      </c>
      <c r="Q31" s="111">
        <f t="shared" si="0"/>
        <v>0</v>
      </c>
      <c r="R31" s="3"/>
      <c r="S31" s="263"/>
    </row>
    <row r="32" spans="2:19" s="9" customFormat="1" x14ac:dyDescent="0.25">
      <c r="B32" s="258" t="s">
        <v>34</v>
      </c>
      <c r="C32" s="134">
        <v>726800</v>
      </c>
      <c r="D32" s="134">
        <v>1458851</v>
      </c>
      <c r="E32" s="134">
        <v>0</v>
      </c>
      <c r="F32" s="134">
        <v>19181.28</v>
      </c>
      <c r="G32" s="134">
        <v>0</v>
      </c>
      <c r="H32" s="134">
        <v>0</v>
      </c>
      <c r="I32" s="134">
        <v>0</v>
      </c>
      <c r="J32" s="134">
        <v>0</v>
      </c>
      <c r="K32" s="134">
        <v>0</v>
      </c>
      <c r="L32" s="134">
        <v>0</v>
      </c>
      <c r="M32" s="134">
        <v>0</v>
      </c>
      <c r="N32" s="134">
        <v>0</v>
      </c>
      <c r="O32" s="134">
        <v>0</v>
      </c>
      <c r="P32" s="134">
        <v>0</v>
      </c>
      <c r="Q32" s="134">
        <f t="shared" si="0"/>
        <v>19181.28</v>
      </c>
      <c r="R32" s="262"/>
      <c r="S32" s="263"/>
    </row>
    <row r="33" spans="2:19" s="9" customFormat="1" x14ac:dyDescent="0.25">
      <c r="B33" s="172" t="s">
        <v>35</v>
      </c>
      <c r="C33" s="106">
        <v>433968669</v>
      </c>
      <c r="D33" s="106">
        <v>676075795</v>
      </c>
      <c r="E33" s="106">
        <v>0</v>
      </c>
      <c r="F33" s="106">
        <v>4345118.59</v>
      </c>
      <c r="G33" s="106">
        <v>3146108.61</v>
      </c>
      <c r="H33" s="106">
        <v>1766510.2200000002</v>
      </c>
      <c r="I33" s="106">
        <v>8644252.5199999977</v>
      </c>
      <c r="J33" s="106">
        <v>13254915.629999999</v>
      </c>
      <c r="K33" s="106">
        <v>7524228.8000000007</v>
      </c>
      <c r="L33" s="106">
        <v>7576977.620000001</v>
      </c>
      <c r="M33" s="106">
        <v>3740223.45</v>
      </c>
      <c r="N33" s="106">
        <v>10538042.18</v>
      </c>
      <c r="O33" s="106">
        <v>7429615.9800000004</v>
      </c>
      <c r="P33" s="106">
        <v>53341917.799999997</v>
      </c>
      <c r="Q33" s="106">
        <f t="shared" si="0"/>
        <v>121307911.39999999</v>
      </c>
      <c r="R33" s="262"/>
      <c r="S33" s="263"/>
    </row>
    <row r="34" spans="2:19" s="9" customFormat="1" x14ac:dyDescent="0.25">
      <c r="B34" s="258" t="s">
        <v>63</v>
      </c>
      <c r="C34" s="156">
        <v>0</v>
      </c>
      <c r="D34" s="156">
        <v>175820</v>
      </c>
      <c r="E34" s="156">
        <v>0</v>
      </c>
      <c r="F34" s="156">
        <v>0</v>
      </c>
      <c r="G34" s="156">
        <v>0</v>
      </c>
      <c r="H34" s="156">
        <v>0</v>
      </c>
      <c r="I34" s="156">
        <v>0</v>
      </c>
      <c r="J34" s="156">
        <v>0</v>
      </c>
      <c r="K34" s="156">
        <v>0</v>
      </c>
      <c r="L34" s="156">
        <v>0</v>
      </c>
      <c r="M34" s="156">
        <v>0</v>
      </c>
      <c r="N34" s="156">
        <v>0</v>
      </c>
      <c r="O34" s="156">
        <v>0</v>
      </c>
      <c r="P34" s="156">
        <v>31270</v>
      </c>
      <c r="Q34" s="134">
        <f>SUM(E34:P34)</f>
        <v>31270</v>
      </c>
      <c r="R34" s="262"/>
      <c r="S34" s="263"/>
    </row>
    <row r="35" spans="2:19" x14ac:dyDescent="0.25">
      <c r="B35" s="259" t="s">
        <v>99</v>
      </c>
      <c r="C35" s="158">
        <v>0</v>
      </c>
      <c r="D35" s="158">
        <v>175820</v>
      </c>
      <c r="E35" s="158">
        <v>0</v>
      </c>
      <c r="F35" s="158">
        <v>0</v>
      </c>
      <c r="G35" s="158">
        <v>0</v>
      </c>
      <c r="H35" s="158">
        <v>0</v>
      </c>
      <c r="I35" s="158">
        <v>0</v>
      </c>
      <c r="J35" s="158">
        <v>0</v>
      </c>
      <c r="K35" s="158">
        <v>0</v>
      </c>
      <c r="L35" s="158">
        <v>0</v>
      </c>
      <c r="M35" s="158">
        <v>0</v>
      </c>
      <c r="N35" s="158">
        <v>0</v>
      </c>
      <c r="O35" s="158">
        <v>0</v>
      </c>
      <c r="P35" s="158">
        <v>31270</v>
      </c>
      <c r="Q35" s="111">
        <f t="shared" si="0"/>
        <v>31270</v>
      </c>
      <c r="R35" s="3"/>
      <c r="S35" s="263"/>
    </row>
    <row r="36" spans="2:19" s="9" customFormat="1" x14ac:dyDescent="0.25">
      <c r="B36" s="260" t="s">
        <v>123</v>
      </c>
      <c r="C36" s="156">
        <v>0</v>
      </c>
      <c r="D36" s="156">
        <v>175820</v>
      </c>
      <c r="E36" s="156">
        <v>0</v>
      </c>
      <c r="F36" s="156">
        <v>0</v>
      </c>
      <c r="G36" s="156">
        <v>0</v>
      </c>
      <c r="H36" s="156">
        <v>0</v>
      </c>
      <c r="I36" s="156">
        <v>0</v>
      </c>
      <c r="J36" s="156">
        <v>0</v>
      </c>
      <c r="K36" s="156">
        <v>0</v>
      </c>
      <c r="L36" s="156">
        <v>0</v>
      </c>
      <c r="M36" s="156">
        <v>0</v>
      </c>
      <c r="N36" s="156">
        <v>0</v>
      </c>
      <c r="O36" s="156">
        <v>0</v>
      </c>
      <c r="P36" s="156">
        <v>31270</v>
      </c>
      <c r="Q36" s="134">
        <f t="shared" si="0"/>
        <v>31270</v>
      </c>
      <c r="R36" s="262"/>
      <c r="S36" s="263"/>
    </row>
    <row r="37" spans="2:19" s="9" customFormat="1" x14ac:dyDescent="0.25">
      <c r="B37" s="258" t="s">
        <v>36</v>
      </c>
      <c r="C37" s="134">
        <v>390065751</v>
      </c>
      <c r="D37" s="134">
        <v>672299975</v>
      </c>
      <c r="E37" s="134">
        <v>0</v>
      </c>
      <c r="F37" s="134">
        <v>4345118.59</v>
      </c>
      <c r="G37" s="134">
        <v>3146108.61</v>
      </c>
      <c r="H37" s="134">
        <v>1766510.2200000002</v>
      </c>
      <c r="I37" s="134">
        <v>8644252.5199999977</v>
      </c>
      <c r="J37" s="134">
        <v>13254915.629999999</v>
      </c>
      <c r="K37" s="134">
        <v>7524228.8000000007</v>
      </c>
      <c r="L37" s="134">
        <v>7576977.620000001</v>
      </c>
      <c r="M37" s="134">
        <v>3740223.45</v>
      </c>
      <c r="N37" s="134">
        <v>10538042.18</v>
      </c>
      <c r="O37" s="134">
        <v>7304559.5800000001</v>
      </c>
      <c r="P37" s="134">
        <v>53310647.799999997</v>
      </c>
      <c r="Q37" s="134">
        <f t="shared" si="0"/>
        <v>121151585</v>
      </c>
      <c r="R37" s="262"/>
      <c r="S37" s="263"/>
    </row>
    <row r="38" spans="2:19" x14ac:dyDescent="0.25">
      <c r="B38" s="259" t="s">
        <v>37</v>
      </c>
      <c r="C38" s="111">
        <v>93375665</v>
      </c>
      <c r="D38" s="111">
        <v>220200235</v>
      </c>
      <c r="E38" s="111">
        <v>0</v>
      </c>
      <c r="F38" s="111">
        <v>0</v>
      </c>
      <c r="G38" s="111">
        <v>0</v>
      </c>
      <c r="H38" s="111">
        <v>159855.57999999999</v>
      </c>
      <c r="I38" s="111">
        <v>0</v>
      </c>
      <c r="J38" s="111">
        <v>0</v>
      </c>
      <c r="K38" s="111">
        <v>0</v>
      </c>
      <c r="L38" s="111">
        <v>0</v>
      </c>
      <c r="M38" s="111">
        <v>3298346.04</v>
      </c>
      <c r="N38" s="111">
        <v>70247.759999999995</v>
      </c>
      <c r="O38" s="111">
        <v>6071450.3200000003</v>
      </c>
      <c r="P38" s="111">
        <v>50166866</v>
      </c>
      <c r="Q38" s="111">
        <f t="shared" si="0"/>
        <v>59766765.700000003</v>
      </c>
      <c r="R38" s="3"/>
      <c r="S38" s="263"/>
    </row>
    <row r="39" spans="2:19" s="9" customFormat="1" x14ac:dyDescent="0.25">
      <c r="B39" s="260" t="s">
        <v>124</v>
      </c>
      <c r="C39" s="134">
        <v>0</v>
      </c>
      <c r="D39" s="134">
        <v>300000</v>
      </c>
      <c r="E39" s="134">
        <v>0</v>
      </c>
      <c r="F39" s="134">
        <v>0</v>
      </c>
      <c r="G39" s="134">
        <v>0</v>
      </c>
      <c r="H39" s="134">
        <v>0</v>
      </c>
      <c r="I39" s="134">
        <v>0</v>
      </c>
      <c r="J39" s="134">
        <v>0</v>
      </c>
      <c r="K39" s="134">
        <v>0</v>
      </c>
      <c r="L39" s="134">
        <v>0</v>
      </c>
      <c r="M39" s="134">
        <v>0</v>
      </c>
      <c r="N39" s="134">
        <v>70247.759999999995</v>
      </c>
      <c r="O39" s="134">
        <v>121450.32</v>
      </c>
      <c r="P39" s="134">
        <v>0</v>
      </c>
      <c r="Q39" s="134">
        <f t="shared" si="0"/>
        <v>191698.08000000002</v>
      </c>
      <c r="R39" s="262"/>
      <c r="S39" s="263"/>
    </row>
    <row r="40" spans="2:19" s="9" customFormat="1" x14ac:dyDescent="0.25">
      <c r="B40" s="260" t="s">
        <v>125</v>
      </c>
      <c r="C40" s="134">
        <v>53375665</v>
      </c>
      <c r="D40" s="134">
        <v>179900235</v>
      </c>
      <c r="E40" s="134">
        <v>0</v>
      </c>
      <c r="F40" s="134">
        <v>0</v>
      </c>
      <c r="G40" s="134">
        <v>0</v>
      </c>
      <c r="H40" s="134">
        <v>0</v>
      </c>
      <c r="I40" s="134">
        <v>0</v>
      </c>
      <c r="J40" s="134">
        <v>0</v>
      </c>
      <c r="K40" s="134">
        <v>0</v>
      </c>
      <c r="L40" s="134">
        <v>0</v>
      </c>
      <c r="M40" s="134">
        <v>3298346.04</v>
      </c>
      <c r="N40" s="134">
        <v>0</v>
      </c>
      <c r="O40" s="134">
        <v>5950000</v>
      </c>
      <c r="P40" s="134">
        <v>50166866</v>
      </c>
      <c r="Q40" s="134">
        <f t="shared" si="0"/>
        <v>59415212.039999999</v>
      </c>
      <c r="R40" s="262"/>
      <c r="S40" s="263"/>
    </row>
    <row r="41" spans="2:19" s="9" customFormat="1" x14ac:dyDescent="0.25">
      <c r="B41" s="260" t="s">
        <v>126</v>
      </c>
      <c r="C41" s="134">
        <v>40000000</v>
      </c>
      <c r="D41" s="134">
        <v>40000000</v>
      </c>
      <c r="E41" s="134">
        <v>0</v>
      </c>
      <c r="F41" s="134">
        <v>0</v>
      </c>
      <c r="G41" s="134">
        <v>0</v>
      </c>
      <c r="H41" s="134">
        <v>159855.57999999999</v>
      </c>
      <c r="I41" s="134">
        <v>0</v>
      </c>
      <c r="J41" s="134">
        <v>0</v>
      </c>
      <c r="K41" s="134">
        <v>0</v>
      </c>
      <c r="L41" s="134">
        <v>0</v>
      </c>
      <c r="M41" s="134">
        <v>0</v>
      </c>
      <c r="N41" s="134">
        <v>0</v>
      </c>
      <c r="O41" s="134">
        <v>0</v>
      </c>
      <c r="P41" s="134">
        <v>0</v>
      </c>
      <c r="Q41" s="134">
        <f t="shared" si="0"/>
        <v>159855.57999999999</v>
      </c>
      <c r="R41" s="262"/>
      <c r="S41" s="263"/>
    </row>
    <row r="42" spans="2:19" s="9" customFormat="1" x14ac:dyDescent="0.25">
      <c r="B42" s="259" t="s">
        <v>38</v>
      </c>
      <c r="C42" s="111">
        <v>223129773</v>
      </c>
      <c r="D42" s="111">
        <v>348486823</v>
      </c>
      <c r="E42" s="111">
        <v>0</v>
      </c>
      <c r="F42" s="111">
        <v>4345118.59</v>
      </c>
      <c r="G42" s="111">
        <v>3146108.61</v>
      </c>
      <c r="H42" s="111">
        <v>1606654.6400000001</v>
      </c>
      <c r="I42" s="111">
        <v>5001677.4799999995</v>
      </c>
      <c r="J42" s="111">
        <v>8852443.9199999999</v>
      </c>
      <c r="K42" s="111">
        <v>7524228.8000000007</v>
      </c>
      <c r="L42" s="111">
        <v>7539217.620000001</v>
      </c>
      <c r="M42" s="111">
        <v>441877.41</v>
      </c>
      <c r="N42" s="111">
        <v>10467794.42</v>
      </c>
      <c r="O42" s="111">
        <v>286995.88</v>
      </c>
      <c r="P42" s="111">
        <v>3143781.8000000003</v>
      </c>
      <c r="Q42" s="111">
        <f t="shared" si="0"/>
        <v>52355899.170000002</v>
      </c>
      <c r="R42" s="262"/>
      <c r="S42" s="263"/>
    </row>
    <row r="43" spans="2:19" s="9" customFormat="1" x14ac:dyDescent="0.25">
      <c r="B43" s="260" t="s">
        <v>127</v>
      </c>
      <c r="C43" s="134">
        <v>46015326</v>
      </c>
      <c r="D43" s="134">
        <v>51955451</v>
      </c>
      <c r="E43" s="134">
        <v>0</v>
      </c>
      <c r="F43" s="134">
        <v>0</v>
      </c>
      <c r="G43" s="134">
        <v>0</v>
      </c>
      <c r="H43" s="134">
        <v>0</v>
      </c>
      <c r="I43" s="134">
        <v>0</v>
      </c>
      <c r="J43" s="134">
        <v>6931290</v>
      </c>
      <c r="K43" s="134">
        <v>2344125</v>
      </c>
      <c r="L43" s="134">
        <v>0</v>
      </c>
      <c r="M43" s="134">
        <v>0</v>
      </c>
      <c r="N43" s="134">
        <v>0</v>
      </c>
      <c r="O43" s="134">
        <v>0</v>
      </c>
      <c r="P43" s="134">
        <v>2558750.2000000002</v>
      </c>
      <c r="Q43" s="134">
        <f t="shared" si="0"/>
        <v>11834165.199999999</v>
      </c>
      <c r="R43" s="262"/>
      <c r="S43" s="263"/>
    </row>
    <row r="44" spans="2:19" s="9" customFormat="1" x14ac:dyDescent="0.25">
      <c r="B44" s="260" t="s">
        <v>128</v>
      </c>
      <c r="C44" s="134">
        <v>11775780</v>
      </c>
      <c r="D44" s="134">
        <v>36853761</v>
      </c>
      <c r="E44" s="134">
        <v>0</v>
      </c>
      <c r="F44" s="134">
        <v>1559334.47</v>
      </c>
      <c r="G44" s="134">
        <v>2668365.63</v>
      </c>
      <c r="H44" s="134">
        <v>25842</v>
      </c>
      <c r="I44" s="134">
        <v>60000.12</v>
      </c>
      <c r="J44" s="134">
        <v>0</v>
      </c>
      <c r="K44" s="134">
        <v>54761.7</v>
      </c>
      <c r="L44" s="134">
        <v>1814490.57</v>
      </c>
      <c r="M44" s="134">
        <v>393371.41</v>
      </c>
      <c r="N44" s="134">
        <v>141423</v>
      </c>
      <c r="O44" s="134">
        <v>66168.899999999994</v>
      </c>
      <c r="P44" s="134">
        <v>0</v>
      </c>
      <c r="Q44" s="134">
        <f t="shared" si="0"/>
        <v>6783757.8000000007</v>
      </c>
      <c r="R44" s="262"/>
      <c r="S44" s="263"/>
    </row>
    <row r="45" spans="2:19" s="9" customFormat="1" x14ac:dyDescent="0.25">
      <c r="B45" s="260" t="s">
        <v>129</v>
      </c>
      <c r="C45" s="134">
        <v>165338667</v>
      </c>
      <c r="D45" s="134">
        <v>259677611</v>
      </c>
      <c r="E45" s="134">
        <v>0</v>
      </c>
      <c r="F45" s="134">
        <v>2785784.12</v>
      </c>
      <c r="G45" s="134">
        <v>477742.98</v>
      </c>
      <c r="H45" s="134">
        <v>1580812.6400000001</v>
      </c>
      <c r="I45" s="134">
        <v>4941677.3599999994</v>
      </c>
      <c r="J45" s="134">
        <v>1921153.92</v>
      </c>
      <c r="K45" s="134">
        <v>5125342.1000000006</v>
      </c>
      <c r="L45" s="134">
        <v>5724727.0500000007</v>
      </c>
      <c r="M45" s="134">
        <v>48506</v>
      </c>
      <c r="N45" s="134">
        <v>10326371.42</v>
      </c>
      <c r="O45" s="134">
        <v>220826.98</v>
      </c>
      <c r="P45" s="134">
        <v>585031.6</v>
      </c>
      <c r="Q45" s="134">
        <f t="shared" si="0"/>
        <v>33737976.170000002</v>
      </c>
      <c r="R45" s="262"/>
      <c r="S45" s="263"/>
    </row>
    <row r="46" spans="2:19" s="9" customFormat="1" x14ac:dyDescent="0.25">
      <c r="B46" s="259" t="s">
        <v>39</v>
      </c>
      <c r="C46" s="111">
        <v>856000</v>
      </c>
      <c r="D46" s="111">
        <v>806000</v>
      </c>
      <c r="E46" s="111">
        <v>0</v>
      </c>
      <c r="F46" s="111">
        <v>0</v>
      </c>
      <c r="G46" s="111">
        <v>0</v>
      </c>
      <c r="H46" s="111">
        <v>0</v>
      </c>
      <c r="I46" s="111">
        <v>0</v>
      </c>
      <c r="J46" s="111">
        <v>0</v>
      </c>
      <c r="K46" s="111">
        <v>0</v>
      </c>
      <c r="L46" s="111">
        <v>0</v>
      </c>
      <c r="M46" s="111">
        <v>0</v>
      </c>
      <c r="N46" s="111">
        <v>0</v>
      </c>
      <c r="O46" s="111">
        <v>0</v>
      </c>
      <c r="P46" s="111">
        <v>0</v>
      </c>
      <c r="Q46" s="111">
        <f t="shared" si="0"/>
        <v>0</v>
      </c>
      <c r="R46" s="262"/>
      <c r="S46" s="263"/>
    </row>
    <row r="47" spans="2:19" x14ac:dyDescent="0.25">
      <c r="B47" s="259" t="s">
        <v>40</v>
      </c>
      <c r="C47" s="111">
        <v>72704313</v>
      </c>
      <c r="D47" s="111">
        <v>102806917</v>
      </c>
      <c r="E47" s="111">
        <v>0</v>
      </c>
      <c r="F47" s="111">
        <v>0</v>
      </c>
      <c r="G47" s="111">
        <v>0</v>
      </c>
      <c r="H47" s="111">
        <v>0</v>
      </c>
      <c r="I47" s="111">
        <v>3642575.04</v>
      </c>
      <c r="J47" s="111">
        <v>4402471.71</v>
      </c>
      <c r="K47" s="111">
        <v>0</v>
      </c>
      <c r="L47" s="111">
        <v>37760</v>
      </c>
      <c r="M47" s="111">
        <v>0</v>
      </c>
      <c r="N47" s="111">
        <v>0</v>
      </c>
      <c r="O47" s="111">
        <v>946113.38</v>
      </c>
      <c r="P47" s="111">
        <v>0</v>
      </c>
      <c r="Q47" s="111">
        <f t="shared" si="0"/>
        <v>9028920.1300000008</v>
      </c>
      <c r="R47" s="3"/>
      <c r="S47" s="263"/>
    </row>
    <row r="48" spans="2:19" s="9" customFormat="1" x14ac:dyDescent="0.25">
      <c r="B48" s="260" t="s">
        <v>130</v>
      </c>
      <c r="C48" s="134">
        <v>72704313</v>
      </c>
      <c r="D48" s="134">
        <v>102806917</v>
      </c>
      <c r="E48" s="134">
        <v>0</v>
      </c>
      <c r="F48" s="134">
        <v>0</v>
      </c>
      <c r="G48" s="134">
        <v>0</v>
      </c>
      <c r="H48" s="134">
        <v>0</v>
      </c>
      <c r="I48" s="134">
        <v>3642575.04</v>
      </c>
      <c r="J48" s="134">
        <v>4402471.71</v>
      </c>
      <c r="K48" s="134">
        <v>0</v>
      </c>
      <c r="L48" s="134">
        <v>37760</v>
      </c>
      <c r="M48" s="134">
        <v>0</v>
      </c>
      <c r="N48" s="134">
        <v>0</v>
      </c>
      <c r="O48" s="134">
        <v>946113.38</v>
      </c>
      <c r="P48" s="134">
        <v>0</v>
      </c>
      <c r="Q48" s="134">
        <f t="shared" si="0"/>
        <v>9028920.1300000008</v>
      </c>
      <c r="R48" s="262"/>
      <c r="S48" s="263"/>
    </row>
    <row r="49" spans="1:19" x14ac:dyDescent="0.25">
      <c r="B49" s="264" t="s">
        <v>131</v>
      </c>
      <c r="C49" s="265">
        <v>65343063</v>
      </c>
      <c r="D49" s="265">
        <v>90445667</v>
      </c>
      <c r="E49" s="265">
        <v>0</v>
      </c>
      <c r="F49" s="265">
        <v>0</v>
      </c>
      <c r="G49" s="265">
        <v>0</v>
      </c>
      <c r="H49" s="265">
        <v>0</v>
      </c>
      <c r="I49" s="265">
        <v>3642575.04</v>
      </c>
      <c r="J49" s="265">
        <v>4402471.71</v>
      </c>
      <c r="K49" s="265">
        <v>0</v>
      </c>
      <c r="L49" s="265">
        <v>37760</v>
      </c>
      <c r="M49" s="265">
        <v>0</v>
      </c>
      <c r="N49" s="265">
        <v>0</v>
      </c>
      <c r="O49" s="265">
        <v>946113.38</v>
      </c>
      <c r="P49" s="265">
        <v>0</v>
      </c>
      <c r="Q49" s="265">
        <f t="shared" si="0"/>
        <v>9028920.1300000008</v>
      </c>
      <c r="R49" s="267"/>
      <c r="S49" s="263"/>
    </row>
    <row r="50" spans="1:19" x14ac:dyDescent="0.25">
      <c r="B50" s="264" t="s">
        <v>132</v>
      </c>
      <c r="C50" s="265">
        <v>7361250</v>
      </c>
      <c r="D50" s="265">
        <v>12361250</v>
      </c>
      <c r="E50" s="265">
        <v>0</v>
      </c>
      <c r="F50" s="265">
        <v>0</v>
      </c>
      <c r="G50" s="265">
        <v>0</v>
      </c>
      <c r="H50" s="265">
        <v>0</v>
      </c>
      <c r="I50" s="265">
        <v>0</v>
      </c>
      <c r="J50" s="265">
        <v>0</v>
      </c>
      <c r="K50" s="265">
        <v>0</v>
      </c>
      <c r="L50" s="265">
        <v>0</v>
      </c>
      <c r="M50" s="265">
        <v>0</v>
      </c>
      <c r="N50" s="265">
        <v>0</v>
      </c>
      <c r="O50" s="265">
        <v>0</v>
      </c>
      <c r="P50" s="265">
        <v>0</v>
      </c>
      <c r="Q50" s="265">
        <f t="shared" si="0"/>
        <v>0</v>
      </c>
      <c r="R50" s="267"/>
      <c r="S50" s="263"/>
    </row>
    <row r="51" spans="1:19" s="9" customFormat="1" x14ac:dyDescent="0.25">
      <c r="B51" s="258" t="s">
        <v>41</v>
      </c>
      <c r="C51" s="134">
        <v>0</v>
      </c>
      <c r="D51" s="134">
        <v>800000</v>
      </c>
      <c r="E51" s="134">
        <v>0</v>
      </c>
      <c r="F51" s="134">
        <v>0</v>
      </c>
      <c r="G51" s="134">
        <v>0</v>
      </c>
      <c r="H51" s="134">
        <v>0</v>
      </c>
      <c r="I51" s="134">
        <v>0</v>
      </c>
      <c r="J51" s="134">
        <v>0</v>
      </c>
      <c r="K51" s="134">
        <v>0</v>
      </c>
      <c r="L51" s="134">
        <v>0</v>
      </c>
      <c r="M51" s="134">
        <v>0</v>
      </c>
      <c r="N51" s="134">
        <v>0</v>
      </c>
      <c r="O51" s="134">
        <v>125056.4</v>
      </c>
      <c r="P51" s="134">
        <v>0</v>
      </c>
      <c r="Q51" s="111">
        <f t="shared" si="0"/>
        <v>125056.4</v>
      </c>
      <c r="R51" s="262"/>
      <c r="S51" s="263"/>
    </row>
    <row r="52" spans="1:19" x14ac:dyDescent="0.25">
      <c r="B52" s="259" t="s">
        <v>74</v>
      </c>
      <c r="C52" s="111">
        <v>0</v>
      </c>
      <c r="D52" s="111">
        <v>800000</v>
      </c>
      <c r="E52" s="111">
        <v>0</v>
      </c>
      <c r="F52" s="111">
        <v>0</v>
      </c>
      <c r="G52" s="111">
        <v>0</v>
      </c>
      <c r="H52" s="111">
        <v>0</v>
      </c>
      <c r="I52" s="111">
        <v>0</v>
      </c>
      <c r="J52" s="111">
        <v>0</v>
      </c>
      <c r="K52" s="111">
        <v>0</v>
      </c>
      <c r="L52" s="111">
        <v>0</v>
      </c>
      <c r="M52" s="111">
        <v>0</v>
      </c>
      <c r="N52" s="111">
        <v>0</v>
      </c>
      <c r="O52" s="111">
        <v>125056.4</v>
      </c>
      <c r="P52" s="111">
        <v>0</v>
      </c>
      <c r="Q52" s="111">
        <f t="shared" si="0"/>
        <v>125056.4</v>
      </c>
      <c r="R52" s="3"/>
      <c r="S52" s="263"/>
    </row>
    <row r="53" spans="1:19" s="9" customFormat="1" x14ac:dyDescent="0.25">
      <c r="B53" s="258" t="s">
        <v>44</v>
      </c>
      <c r="C53" s="134">
        <v>42402918</v>
      </c>
      <c r="D53" s="134">
        <v>1300000</v>
      </c>
      <c r="E53" s="134">
        <v>0</v>
      </c>
      <c r="F53" s="134">
        <v>0</v>
      </c>
      <c r="G53" s="134">
        <v>0</v>
      </c>
      <c r="H53" s="134">
        <v>0</v>
      </c>
      <c r="I53" s="134">
        <v>0</v>
      </c>
      <c r="J53" s="134">
        <v>0</v>
      </c>
      <c r="K53" s="134">
        <v>0</v>
      </c>
      <c r="L53" s="134">
        <v>0</v>
      </c>
      <c r="M53" s="134">
        <v>0</v>
      </c>
      <c r="N53" s="134">
        <v>0</v>
      </c>
      <c r="O53" s="134">
        <v>0</v>
      </c>
      <c r="P53" s="134">
        <v>0</v>
      </c>
      <c r="Q53" s="134">
        <f t="shared" si="0"/>
        <v>0</v>
      </c>
      <c r="R53" s="262"/>
      <c r="S53" s="263"/>
    </row>
    <row r="54" spans="1:19" x14ac:dyDescent="0.25">
      <c r="B54" s="259" t="s">
        <v>90</v>
      </c>
      <c r="C54" s="111">
        <v>0</v>
      </c>
      <c r="D54" s="111">
        <v>0</v>
      </c>
      <c r="E54" s="111">
        <v>0</v>
      </c>
      <c r="F54" s="111">
        <v>0</v>
      </c>
      <c r="G54" s="111">
        <v>0</v>
      </c>
      <c r="H54" s="111">
        <v>0</v>
      </c>
      <c r="I54" s="111">
        <v>0</v>
      </c>
      <c r="J54" s="111">
        <v>0</v>
      </c>
      <c r="K54" s="111">
        <v>0</v>
      </c>
      <c r="L54" s="111">
        <v>0</v>
      </c>
      <c r="M54" s="111">
        <v>0</v>
      </c>
      <c r="N54" s="111">
        <v>0</v>
      </c>
      <c r="O54" s="111">
        <v>0</v>
      </c>
      <c r="P54" s="111">
        <v>0</v>
      </c>
      <c r="Q54" s="111">
        <f t="shared" si="0"/>
        <v>0</v>
      </c>
      <c r="R54" s="3"/>
      <c r="S54" s="263"/>
    </row>
    <row r="55" spans="1:19" s="9" customFormat="1" x14ac:dyDescent="0.25">
      <c r="B55" s="260" t="s">
        <v>133</v>
      </c>
      <c r="C55" s="134">
        <v>0</v>
      </c>
      <c r="D55" s="134">
        <v>0</v>
      </c>
      <c r="E55" s="134">
        <v>0</v>
      </c>
      <c r="F55" s="134">
        <v>0</v>
      </c>
      <c r="G55" s="134">
        <v>0</v>
      </c>
      <c r="H55" s="134">
        <v>0</v>
      </c>
      <c r="I55" s="134">
        <v>0</v>
      </c>
      <c r="J55" s="134">
        <v>0</v>
      </c>
      <c r="K55" s="134">
        <v>0</v>
      </c>
      <c r="L55" s="134">
        <v>0</v>
      </c>
      <c r="M55" s="134">
        <v>0</v>
      </c>
      <c r="N55" s="134">
        <v>0</v>
      </c>
      <c r="O55" s="134">
        <v>0</v>
      </c>
      <c r="P55" s="134">
        <v>0</v>
      </c>
      <c r="Q55" s="134">
        <f t="shared" si="0"/>
        <v>0</v>
      </c>
      <c r="R55" s="262"/>
      <c r="S55" s="263"/>
    </row>
    <row r="56" spans="1:19" x14ac:dyDescent="0.25">
      <c r="B56" s="259" t="s">
        <v>45</v>
      </c>
      <c r="C56" s="111">
        <v>42402918</v>
      </c>
      <c r="D56" s="111">
        <v>1300000</v>
      </c>
      <c r="E56" s="111">
        <v>0</v>
      </c>
      <c r="F56" s="111">
        <v>0</v>
      </c>
      <c r="G56" s="111">
        <v>0</v>
      </c>
      <c r="H56" s="111">
        <v>0</v>
      </c>
      <c r="I56" s="111">
        <v>0</v>
      </c>
      <c r="J56" s="111">
        <v>0</v>
      </c>
      <c r="K56" s="111">
        <v>0</v>
      </c>
      <c r="L56" s="111">
        <v>0</v>
      </c>
      <c r="M56" s="111">
        <v>0</v>
      </c>
      <c r="N56" s="111">
        <v>0</v>
      </c>
      <c r="O56" s="111">
        <v>0</v>
      </c>
      <c r="P56" s="111">
        <v>0</v>
      </c>
      <c r="Q56" s="111">
        <f t="shared" si="0"/>
        <v>0</v>
      </c>
      <c r="R56" s="3"/>
      <c r="S56" s="263"/>
    </row>
    <row r="57" spans="1:19" s="9" customFormat="1" x14ac:dyDescent="0.25">
      <c r="B57" s="260" t="s">
        <v>134</v>
      </c>
      <c r="C57" s="134">
        <v>42402918</v>
      </c>
      <c r="D57" s="134">
        <v>1300000</v>
      </c>
      <c r="E57" s="134">
        <v>0</v>
      </c>
      <c r="F57" s="134">
        <v>0</v>
      </c>
      <c r="G57" s="134">
        <v>0</v>
      </c>
      <c r="H57" s="134">
        <v>0</v>
      </c>
      <c r="I57" s="134">
        <v>0</v>
      </c>
      <c r="J57" s="134">
        <v>0</v>
      </c>
      <c r="K57" s="134">
        <v>0</v>
      </c>
      <c r="L57" s="134">
        <v>0</v>
      </c>
      <c r="M57" s="134">
        <v>0</v>
      </c>
      <c r="N57" s="134">
        <v>0</v>
      </c>
      <c r="O57" s="134">
        <v>0</v>
      </c>
      <c r="P57" s="134">
        <v>0</v>
      </c>
      <c r="Q57" s="134">
        <f t="shared" si="0"/>
        <v>0</v>
      </c>
      <c r="R57" s="262"/>
      <c r="S57" s="263"/>
    </row>
    <row r="58" spans="1:19" s="9" customFormat="1" x14ac:dyDescent="0.25">
      <c r="B58" s="258" t="s">
        <v>46</v>
      </c>
      <c r="C58" s="156">
        <v>1500000</v>
      </c>
      <c r="D58" s="156">
        <v>1500000</v>
      </c>
      <c r="E58" s="134">
        <v>0</v>
      </c>
      <c r="F58" s="134">
        <v>0</v>
      </c>
      <c r="G58" s="134">
        <v>0</v>
      </c>
      <c r="H58" s="134">
        <v>0</v>
      </c>
      <c r="I58" s="134">
        <v>0</v>
      </c>
      <c r="J58" s="134">
        <v>0</v>
      </c>
      <c r="K58" s="134">
        <v>0</v>
      </c>
      <c r="L58" s="134">
        <v>0</v>
      </c>
      <c r="M58" s="134">
        <v>0</v>
      </c>
      <c r="N58" s="134">
        <v>0</v>
      </c>
      <c r="O58" s="134">
        <v>0</v>
      </c>
      <c r="P58" s="134">
        <v>0</v>
      </c>
      <c r="Q58" s="134">
        <f t="shared" si="0"/>
        <v>0</v>
      </c>
      <c r="R58" s="262"/>
      <c r="S58" s="263"/>
    </row>
    <row r="59" spans="1:19" s="9" customFormat="1" x14ac:dyDescent="0.25">
      <c r="B59" s="259" t="s">
        <v>81</v>
      </c>
      <c r="C59" s="111">
        <v>1500000</v>
      </c>
      <c r="D59" s="111">
        <v>1500000</v>
      </c>
      <c r="E59" s="111">
        <v>0</v>
      </c>
      <c r="F59" s="111">
        <v>0</v>
      </c>
      <c r="G59" s="111">
        <v>0</v>
      </c>
      <c r="H59" s="111">
        <v>0</v>
      </c>
      <c r="I59" s="111">
        <v>0</v>
      </c>
      <c r="J59" s="111">
        <v>0</v>
      </c>
      <c r="K59" s="111">
        <v>0</v>
      </c>
      <c r="L59" s="111">
        <v>0</v>
      </c>
      <c r="M59" s="111">
        <v>0</v>
      </c>
      <c r="N59" s="111">
        <v>0</v>
      </c>
      <c r="O59" s="111">
        <v>0</v>
      </c>
      <c r="P59" s="111">
        <v>0</v>
      </c>
      <c r="Q59" s="111">
        <f t="shared" si="0"/>
        <v>0</v>
      </c>
      <c r="R59" s="262"/>
      <c r="S59" s="263"/>
    </row>
    <row r="60" spans="1:19" s="9" customFormat="1" x14ac:dyDescent="0.25">
      <c r="B60" s="260" t="s">
        <v>135</v>
      </c>
      <c r="C60" s="130">
        <v>1500000</v>
      </c>
      <c r="D60" s="130">
        <v>1500000</v>
      </c>
      <c r="E60" s="134">
        <v>0</v>
      </c>
      <c r="F60" s="134">
        <v>0</v>
      </c>
      <c r="G60" s="134">
        <v>0</v>
      </c>
      <c r="H60" s="134">
        <v>0</v>
      </c>
      <c r="I60" s="134">
        <v>0</v>
      </c>
      <c r="J60" s="134">
        <v>0</v>
      </c>
      <c r="K60" s="134">
        <v>0</v>
      </c>
      <c r="L60" s="134">
        <v>0</v>
      </c>
      <c r="M60" s="134">
        <v>0</v>
      </c>
      <c r="N60" s="134">
        <v>0</v>
      </c>
      <c r="O60" s="134">
        <v>0</v>
      </c>
      <c r="P60" s="134">
        <v>0</v>
      </c>
      <c r="Q60" s="134">
        <f t="shared" si="0"/>
        <v>0</v>
      </c>
      <c r="R60" s="262"/>
      <c r="S60" s="263"/>
    </row>
    <row r="61" spans="1:19" x14ac:dyDescent="0.25">
      <c r="B61" s="154" t="s">
        <v>87</v>
      </c>
      <c r="C61" s="129">
        <f t="shared" ref="C61:P61" si="1">C10+C33</f>
        <v>57199003232</v>
      </c>
      <c r="D61" s="129">
        <f t="shared" si="1"/>
        <v>57779692707</v>
      </c>
      <c r="E61" s="116">
        <f t="shared" si="1"/>
        <v>49912450.980000004</v>
      </c>
      <c r="F61" s="116">
        <f t="shared" si="1"/>
        <v>119311898.33999999</v>
      </c>
      <c r="G61" s="116">
        <f t="shared" si="1"/>
        <v>2996329676.5499997</v>
      </c>
      <c r="H61" s="116">
        <f t="shared" si="1"/>
        <v>3116593394.1099992</v>
      </c>
      <c r="I61" s="116">
        <f t="shared" si="1"/>
        <v>1553044854.1099999</v>
      </c>
      <c r="J61" s="116">
        <f t="shared" si="1"/>
        <v>1579160469.21</v>
      </c>
      <c r="K61" s="116">
        <f t="shared" si="1"/>
        <v>1549684579.1199996</v>
      </c>
      <c r="L61" s="116">
        <f t="shared" si="1"/>
        <v>1542661953.4499996</v>
      </c>
      <c r="M61" s="116">
        <f t="shared" si="1"/>
        <v>139344414.81999999</v>
      </c>
      <c r="N61" s="116">
        <f t="shared" si="1"/>
        <v>3025811373.2599993</v>
      </c>
      <c r="O61" s="116">
        <f t="shared" si="1"/>
        <v>1588984368.0699999</v>
      </c>
      <c r="P61" s="116">
        <f t="shared" si="1"/>
        <v>1686089491.4399998</v>
      </c>
      <c r="Q61" s="117">
        <f>SUM(E61:P61)</f>
        <v>18946928923.459995</v>
      </c>
      <c r="R61" s="3"/>
      <c r="S61" s="263"/>
    </row>
    <row r="62" spans="1:19" x14ac:dyDescent="0.25">
      <c r="B62" s="46"/>
      <c r="C62" s="136"/>
      <c r="D62" s="136"/>
      <c r="E62" s="136"/>
      <c r="F62" s="143"/>
      <c r="G62" s="143"/>
      <c r="H62" s="143"/>
      <c r="I62" s="143"/>
      <c r="J62" s="143"/>
      <c r="K62" s="143"/>
      <c r="L62" s="143"/>
      <c r="M62" s="143"/>
      <c r="N62" s="143"/>
      <c r="O62" s="143"/>
      <c r="P62" s="143"/>
      <c r="Q62" s="144"/>
      <c r="S62" s="261"/>
    </row>
    <row r="63" spans="1:19" s="9" customFormat="1" x14ac:dyDescent="0.25">
      <c r="B63" s="154"/>
      <c r="C63" s="62"/>
      <c r="D63" s="62"/>
      <c r="E63" s="118" t="s">
        <v>11</v>
      </c>
      <c r="F63" s="118" t="s">
        <v>12</v>
      </c>
      <c r="G63" s="118" t="s">
        <v>13</v>
      </c>
      <c r="H63" s="118" t="s">
        <v>14</v>
      </c>
      <c r="I63" s="118" t="s">
        <v>15</v>
      </c>
      <c r="J63" s="118" t="s">
        <v>16</v>
      </c>
      <c r="K63" s="118" t="s">
        <v>17</v>
      </c>
      <c r="L63" s="118" t="s">
        <v>18</v>
      </c>
      <c r="M63" s="118" t="s">
        <v>19</v>
      </c>
      <c r="N63" s="118" t="s">
        <v>20</v>
      </c>
      <c r="O63" s="118" t="s">
        <v>21</v>
      </c>
      <c r="P63" s="118" t="s">
        <v>22</v>
      </c>
      <c r="Q63" s="119" t="s">
        <v>10</v>
      </c>
      <c r="S63" s="261"/>
    </row>
    <row r="64" spans="1:19" s="9" customFormat="1" x14ac:dyDescent="0.25">
      <c r="A64"/>
      <c r="B64" s="151" t="s">
        <v>51</v>
      </c>
      <c r="C64" s="137">
        <v>410000000</v>
      </c>
      <c r="D64" s="137">
        <v>410000000</v>
      </c>
      <c r="E64" s="137">
        <v>0</v>
      </c>
      <c r="F64" s="137">
        <v>0</v>
      </c>
      <c r="G64" s="137">
        <v>0</v>
      </c>
      <c r="H64" s="137">
        <v>0</v>
      </c>
      <c r="I64" s="137">
        <v>0</v>
      </c>
      <c r="J64" s="137">
        <v>0</v>
      </c>
      <c r="K64" s="137">
        <v>0</v>
      </c>
      <c r="L64" s="156">
        <v>0</v>
      </c>
      <c r="M64" s="156">
        <v>0</v>
      </c>
      <c r="N64" s="156">
        <v>0</v>
      </c>
      <c r="O64" s="156">
        <v>0</v>
      </c>
      <c r="P64" s="156">
        <v>0</v>
      </c>
      <c r="Q64" s="156">
        <f t="shared" ref="Q64:Q74" si="2">SUM(E64:L64)</f>
        <v>0</v>
      </c>
      <c r="S64" s="261"/>
    </row>
    <row r="65" spans="2:19" s="9" customFormat="1" x14ac:dyDescent="0.25">
      <c r="B65" s="160" t="s">
        <v>52</v>
      </c>
      <c r="C65" s="138">
        <v>410000000</v>
      </c>
      <c r="D65" s="138">
        <v>410000000</v>
      </c>
      <c r="E65" s="138">
        <v>0</v>
      </c>
      <c r="F65" s="138">
        <v>0</v>
      </c>
      <c r="G65" s="138">
        <v>0</v>
      </c>
      <c r="H65" s="138">
        <v>0</v>
      </c>
      <c r="I65" s="138">
        <v>0</v>
      </c>
      <c r="J65" s="138">
        <v>0</v>
      </c>
      <c r="K65" s="138">
        <v>0</v>
      </c>
      <c r="L65" s="157">
        <v>0</v>
      </c>
      <c r="M65" s="157">
        <v>0</v>
      </c>
      <c r="N65" s="157">
        <v>0</v>
      </c>
      <c r="O65" s="157">
        <v>0</v>
      </c>
      <c r="P65" s="157">
        <v>0</v>
      </c>
      <c r="Q65" s="157">
        <f t="shared" si="2"/>
        <v>0</v>
      </c>
      <c r="S65" s="261"/>
    </row>
    <row r="66" spans="2:19" s="9" customFormat="1" x14ac:dyDescent="0.25">
      <c r="B66" s="162" t="s">
        <v>93</v>
      </c>
      <c r="C66" s="138">
        <v>410000000</v>
      </c>
      <c r="D66" s="138">
        <v>410000000</v>
      </c>
      <c r="E66" s="138">
        <v>0</v>
      </c>
      <c r="F66" s="138">
        <v>0</v>
      </c>
      <c r="G66" s="138">
        <v>0</v>
      </c>
      <c r="H66" s="138">
        <v>0</v>
      </c>
      <c r="I66" s="138">
        <v>0</v>
      </c>
      <c r="J66" s="138">
        <v>0</v>
      </c>
      <c r="K66" s="138">
        <v>0</v>
      </c>
      <c r="L66" s="157">
        <v>0</v>
      </c>
      <c r="M66" s="157">
        <v>0</v>
      </c>
      <c r="N66" s="157">
        <v>0</v>
      </c>
      <c r="O66" s="157">
        <v>0</v>
      </c>
      <c r="P66" s="157">
        <v>0</v>
      </c>
      <c r="Q66" s="157">
        <f t="shared" si="2"/>
        <v>0</v>
      </c>
      <c r="S66" s="261"/>
    </row>
    <row r="67" spans="2:19" s="9" customFormat="1" x14ac:dyDescent="0.25">
      <c r="B67" s="162" t="s">
        <v>94</v>
      </c>
      <c r="C67" s="138">
        <v>410000000</v>
      </c>
      <c r="D67" s="138">
        <v>410000000</v>
      </c>
      <c r="E67" s="138">
        <v>0</v>
      </c>
      <c r="F67" s="138">
        <v>0</v>
      </c>
      <c r="G67" s="138">
        <v>0</v>
      </c>
      <c r="H67" s="138">
        <v>0</v>
      </c>
      <c r="I67" s="138">
        <v>0</v>
      </c>
      <c r="J67" s="138">
        <v>0</v>
      </c>
      <c r="K67" s="138">
        <v>0</v>
      </c>
      <c r="L67" s="157">
        <v>0</v>
      </c>
      <c r="M67" s="157">
        <v>0</v>
      </c>
      <c r="N67" s="157">
        <v>0</v>
      </c>
      <c r="O67" s="157">
        <v>0</v>
      </c>
      <c r="P67" s="157">
        <v>0</v>
      </c>
      <c r="Q67" s="157">
        <f t="shared" si="2"/>
        <v>0</v>
      </c>
      <c r="S67" s="261"/>
    </row>
    <row r="68" spans="2:19" x14ac:dyDescent="0.25">
      <c r="B68" s="151" t="s">
        <v>54</v>
      </c>
      <c r="C68" s="137">
        <v>169123688</v>
      </c>
      <c r="D68" s="137">
        <v>169123688</v>
      </c>
      <c r="E68" s="137">
        <v>0</v>
      </c>
      <c r="F68" s="137">
        <v>0</v>
      </c>
      <c r="G68" s="137">
        <v>0</v>
      </c>
      <c r="H68" s="137">
        <v>0</v>
      </c>
      <c r="I68" s="137">
        <v>0</v>
      </c>
      <c r="J68" s="137">
        <v>0</v>
      </c>
      <c r="K68" s="137">
        <v>0</v>
      </c>
      <c r="L68" s="156">
        <v>0</v>
      </c>
      <c r="M68" s="156">
        <v>0</v>
      </c>
      <c r="N68" s="156">
        <v>0</v>
      </c>
      <c r="O68" s="156">
        <v>0</v>
      </c>
      <c r="P68" s="156">
        <v>0</v>
      </c>
      <c r="Q68" s="156">
        <f t="shared" si="2"/>
        <v>0</v>
      </c>
      <c r="S68" s="261"/>
    </row>
    <row r="69" spans="2:19" x14ac:dyDescent="0.25">
      <c r="B69" s="23" t="s">
        <v>55</v>
      </c>
      <c r="C69" s="137">
        <v>169123688</v>
      </c>
      <c r="D69" s="137">
        <v>169123688</v>
      </c>
      <c r="E69" s="137">
        <v>0</v>
      </c>
      <c r="F69" s="137">
        <v>0</v>
      </c>
      <c r="G69" s="137">
        <v>0</v>
      </c>
      <c r="H69" s="137">
        <v>0</v>
      </c>
      <c r="I69" s="137">
        <v>0</v>
      </c>
      <c r="J69" s="137">
        <v>0</v>
      </c>
      <c r="K69" s="137">
        <v>0</v>
      </c>
      <c r="L69" s="156">
        <v>0</v>
      </c>
      <c r="M69" s="156">
        <v>0</v>
      </c>
      <c r="N69" s="156">
        <v>0</v>
      </c>
      <c r="O69" s="156">
        <v>0</v>
      </c>
      <c r="P69" s="156">
        <v>0</v>
      </c>
      <c r="Q69" s="156">
        <f t="shared" si="2"/>
        <v>0</v>
      </c>
      <c r="S69" s="261"/>
    </row>
    <row r="70" spans="2:19" x14ac:dyDescent="0.25">
      <c r="B70" s="22" t="s">
        <v>67</v>
      </c>
      <c r="C70" s="138">
        <v>169123688</v>
      </c>
      <c r="D70" s="138">
        <v>169123688</v>
      </c>
      <c r="E70" s="138">
        <v>0</v>
      </c>
      <c r="F70" s="138">
        <v>0</v>
      </c>
      <c r="G70" s="138">
        <v>0</v>
      </c>
      <c r="H70" s="138">
        <v>0</v>
      </c>
      <c r="I70" s="138">
        <v>0</v>
      </c>
      <c r="J70" s="138">
        <v>0</v>
      </c>
      <c r="K70" s="138">
        <v>0</v>
      </c>
      <c r="L70" s="157">
        <v>0</v>
      </c>
      <c r="M70" s="157">
        <v>0</v>
      </c>
      <c r="N70" s="157">
        <v>0</v>
      </c>
      <c r="O70" s="157">
        <v>0</v>
      </c>
      <c r="P70" s="157">
        <v>0</v>
      </c>
      <c r="Q70" s="157">
        <f t="shared" si="2"/>
        <v>0</v>
      </c>
      <c r="S70" s="261"/>
    </row>
    <row r="71" spans="2:19" x14ac:dyDescent="0.25">
      <c r="B71" s="46" t="s">
        <v>68</v>
      </c>
      <c r="C71" s="138">
        <v>169123688</v>
      </c>
      <c r="D71" s="138">
        <v>169123688</v>
      </c>
      <c r="E71" s="138">
        <v>0</v>
      </c>
      <c r="F71" s="138">
        <v>0</v>
      </c>
      <c r="G71" s="138">
        <v>0</v>
      </c>
      <c r="H71" s="138">
        <v>0</v>
      </c>
      <c r="I71" s="138">
        <v>0</v>
      </c>
      <c r="J71" s="138">
        <v>0</v>
      </c>
      <c r="K71" s="138">
        <v>0</v>
      </c>
      <c r="L71" s="157">
        <v>0</v>
      </c>
      <c r="M71" s="157">
        <v>0</v>
      </c>
      <c r="N71" s="157">
        <v>0</v>
      </c>
      <c r="O71" s="157">
        <v>0</v>
      </c>
      <c r="P71" s="157">
        <v>0</v>
      </c>
      <c r="Q71" s="157">
        <f t="shared" si="2"/>
        <v>0</v>
      </c>
      <c r="S71" s="261"/>
    </row>
    <row r="72" spans="2:19" x14ac:dyDescent="0.25">
      <c r="B72" s="151" t="s">
        <v>101</v>
      </c>
      <c r="C72" s="137">
        <v>4375341</v>
      </c>
      <c r="D72" s="137">
        <v>4375341</v>
      </c>
      <c r="E72" s="137">
        <v>0</v>
      </c>
      <c r="F72" s="137">
        <v>0</v>
      </c>
      <c r="G72" s="137">
        <v>0</v>
      </c>
      <c r="H72" s="137">
        <v>0</v>
      </c>
      <c r="I72" s="137">
        <v>0</v>
      </c>
      <c r="J72" s="137">
        <v>0</v>
      </c>
      <c r="K72" s="137">
        <v>0</v>
      </c>
      <c r="L72" s="156">
        <v>0</v>
      </c>
      <c r="M72" s="156">
        <v>0</v>
      </c>
      <c r="N72" s="156">
        <v>0</v>
      </c>
      <c r="O72" s="156">
        <v>0</v>
      </c>
      <c r="P72" s="156">
        <v>0</v>
      </c>
      <c r="Q72" s="156">
        <f t="shared" si="2"/>
        <v>0</v>
      </c>
      <c r="S72" s="261"/>
    </row>
    <row r="73" spans="2:19" x14ac:dyDescent="0.25">
      <c r="B73" s="164" t="s">
        <v>56</v>
      </c>
      <c r="C73" s="129">
        <f>C64+C68+C72</f>
        <v>583499029</v>
      </c>
      <c r="D73" s="129">
        <f t="shared" ref="D73:P73" si="3">D64+D68+D72</f>
        <v>583499029</v>
      </c>
      <c r="E73" s="116">
        <f t="shared" si="3"/>
        <v>0</v>
      </c>
      <c r="F73" s="116">
        <f t="shared" si="3"/>
        <v>0</v>
      </c>
      <c r="G73" s="116">
        <f t="shared" si="3"/>
        <v>0</v>
      </c>
      <c r="H73" s="116">
        <f t="shared" si="3"/>
        <v>0</v>
      </c>
      <c r="I73" s="116">
        <f t="shared" si="3"/>
        <v>0</v>
      </c>
      <c r="J73" s="116">
        <f t="shared" si="3"/>
        <v>0</v>
      </c>
      <c r="K73" s="116">
        <f t="shared" si="3"/>
        <v>0</v>
      </c>
      <c r="L73" s="116">
        <f t="shared" si="3"/>
        <v>0</v>
      </c>
      <c r="M73" s="116">
        <f t="shared" si="3"/>
        <v>0</v>
      </c>
      <c r="N73" s="116">
        <f t="shared" si="3"/>
        <v>0</v>
      </c>
      <c r="O73" s="116">
        <f t="shared" si="3"/>
        <v>0</v>
      </c>
      <c r="P73" s="116">
        <f t="shared" si="3"/>
        <v>0</v>
      </c>
      <c r="Q73" s="117">
        <f t="shared" si="2"/>
        <v>0</v>
      </c>
      <c r="S73" s="261"/>
    </row>
    <row r="74" spans="2:19" x14ac:dyDescent="0.25">
      <c r="B74" s="46"/>
      <c r="C74" s="80"/>
      <c r="D74" s="80"/>
      <c r="E74" s="158"/>
      <c r="F74" s="159"/>
      <c r="G74" s="159"/>
      <c r="H74" s="159"/>
      <c r="I74" s="159"/>
      <c r="J74" s="159"/>
      <c r="K74" s="159"/>
      <c r="L74" s="159"/>
      <c r="M74" s="159"/>
      <c r="N74" s="159"/>
      <c r="O74" s="159"/>
      <c r="P74" s="159"/>
      <c r="Q74" s="156">
        <f t="shared" si="2"/>
        <v>0</v>
      </c>
      <c r="S74" s="261"/>
    </row>
    <row r="75" spans="2:19" x14ac:dyDescent="0.25">
      <c r="B75" s="164" t="s">
        <v>102</v>
      </c>
      <c r="C75" s="129">
        <f t="shared" ref="C75:P75" si="4">C61+C73</f>
        <v>57782502261</v>
      </c>
      <c r="D75" s="129">
        <f t="shared" si="4"/>
        <v>58363191736</v>
      </c>
      <c r="E75" s="116">
        <f t="shared" si="4"/>
        <v>49912450.980000004</v>
      </c>
      <c r="F75" s="116">
        <f t="shared" si="4"/>
        <v>119311898.33999999</v>
      </c>
      <c r="G75" s="116">
        <f t="shared" si="4"/>
        <v>2996329676.5499997</v>
      </c>
      <c r="H75" s="116">
        <f t="shared" si="4"/>
        <v>3116593394.1099992</v>
      </c>
      <c r="I75" s="116">
        <f t="shared" si="4"/>
        <v>1553044854.1099999</v>
      </c>
      <c r="J75" s="116">
        <f t="shared" si="4"/>
        <v>1579160469.21</v>
      </c>
      <c r="K75" s="116">
        <f t="shared" si="4"/>
        <v>1549684579.1199996</v>
      </c>
      <c r="L75" s="116">
        <f t="shared" si="4"/>
        <v>1542661953.4499996</v>
      </c>
      <c r="M75" s="116">
        <f t="shared" si="4"/>
        <v>139344414.81999999</v>
      </c>
      <c r="N75" s="116">
        <f t="shared" si="4"/>
        <v>3025811373.2599993</v>
      </c>
      <c r="O75" s="116">
        <f t="shared" si="4"/>
        <v>1588984368.0699999</v>
      </c>
      <c r="P75" s="116">
        <f t="shared" si="4"/>
        <v>1686089491.4399998</v>
      </c>
      <c r="Q75" s="117">
        <f>SUM(E75:P75)</f>
        <v>18946928923.459995</v>
      </c>
      <c r="S75" s="261"/>
    </row>
    <row r="76" spans="2:19" x14ac:dyDescent="0.25">
      <c r="B76" s="101" t="s">
        <v>136</v>
      </c>
      <c r="C76" s="139"/>
      <c r="D76" s="141"/>
      <c r="E76" s="145"/>
      <c r="F76" s="145"/>
      <c r="G76" s="145"/>
      <c r="H76" s="145"/>
      <c r="I76" s="145"/>
      <c r="J76" s="145"/>
      <c r="K76" s="145"/>
      <c r="L76" s="145"/>
      <c r="M76" s="145"/>
      <c r="N76" s="145"/>
      <c r="O76" s="145"/>
      <c r="P76" s="146"/>
      <c r="S76" s="261"/>
    </row>
    <row r="77" spans="2:19" x14ac:dyDescent="0.25">
      <c r="B77" s="102" t="s">
        <v>137</v>
      </c>
      <c r="C77" s="140"/>
      <c r="D77" s="169"/>
      <c r="E77" s="169"/>
      <c r="F77" s="169"/>
      <c r="G77" s="169"/>
      <c r="H77" s="169"/>
      <c r="I77" s="169"/>
      <c r="J77" s="169"/>
      <c r="K77" s="169"/>
      <c r="L77" s="169"/>
      <c r="M77" s="169"/>
      <c r="N77" s="169"/>
      <c r="O77" s="169"/>
      <c r="P77" s="169"/>
      <c r="S77" s="261"/>
    </row>
    <row r="78" spans="2:19" x14ac:dyDescent="0.25">
      <c r="B78" s="102" t="s">
        <v>79</v>
      </c>
      <c r="C78" s="141"/>
      <c r="D78" s="141"/>
      <c r="E78" s="147"/>
      <c r="F78" s="147"/>
      <c r="G78" s="147"/>
      <c r="H78" s="147"/>
      <c r="I78" s="147"/>
      <c r="J78" s="147"/>
      <c r="K78" s="147"/>
      <c r="L78" s="147"/>
      <c r="M78" s="147"/>
      <c r="N78" s="147"/>
      <c r="O78" s="147"/>
      <c r="P78" s="147"/>
      <c r="Q78" s="147"/>
      <c r="S78" s="261"/>
    </row>
    <row r="79" spans="2:19" x14ac:dyDescent="0.25">
      <c r="B79" s="298"/>
      <c r="C79" s="298"/>
      <c r="D79" s="298"/>
      <c r="E79" s="298"/>
      <c r="F79" s="298"/>
      <c r="G79" s="298"/>
      <c r="H79" s="298"/>
      <c r="I79" s="298"/>
    </row>
    <row r="80" spans="2:19" x14ac:dyDescent="0.25">
      <c r="B80" s="298"/>
      <c r="C80" s="298"/>
      <c r="D80" s="298"/>
      <c r="E80" s="298"/>
      <c r="F80" s="298"/>
      <c r="G80" s="298"/>
      <c r="H80" s="298"/>
    </row>
    <row r="81" spans="7:7" x14ac:dyDescent="0.25">
      <c r="G81" s="150"/>
    </row>
  </sheetData>
  <mergeCells count="8">
    <mergeCell ref="B79:I79"/>
    <mergeCell ref="B80:H80"/>
    <mergeCell ref="B2:P2"/>
    <mergeCell ref="B3:P3"/>
    <mergeCell ref="B4:P4"/>
    <mergeCell ref="B5:P5"/>
    <mergeCell ref="B8:B9"/>
    <mergeCell ref="E8:Q8"/>
  </mergeCells>
  <pageMargins left="0.7" right="0.7" top="0.75" bottom="0.75" header="0.3" footer="0.3"/>
  <pageSetup orientation="portrait" horizontalDpi="4294967295" verticalDpi="4294967295" r:id="rId1"/>
  <ignoredErrors>
    <ignoredError sqref="Q10:Q6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567E-E584-4D24-9F0F-1FEDBC066E8E}">
  <sheetPr codeName="Hoja9"/>
  <dimension ref="A2:AD6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87.28515625" customWidth="1"/>
    <col min="3" max="4" width="19.85546875" style="131" customWidth="1"/>
    <col min="5" max="5" width="18.5703125" style="7" bestFit="1" customWidth="1"/>
    <col min="6" max="14" width="16.42578125" style="7" bestFit="1" customWidth="1"/>
    <col min="15" max="15" width="13.7109375" style="7" customWidth="1"/>
    <col min="16" max="16" width="19.28515625" style="7" customWidth="1"/>
    <col min="17" max="17" width="19.28515625" style="131" customWidth="1"/>
    <col min="18" max="18" width="17.85546875" bestFit="1" customWidth="1"/>
    <col min="19" max="19" width="12.7109375" bestFit="1" customWidth="1"/>
    <col min="20" max="22" width="16.570312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138</v>
      </c>
      <c r="C7" s="133"/>
      <c r="D7" s="133"/>
      <c r="F7" s="142"/>
      <c r="G7" s="142"/>
      <c r="H7" s="142"/>
      <c r="I7" s="142"/>
      <c r="J7" s="142"/>
      <c r="K7" s="142"/>
      <c r="L7" s="142"/>
      <c r="M7" s="142"/>
      <c r="N7" s="142"/>
      <c r="O7" s="142"/>
      <c r="P7" s="142"/>
      <c r="Q7" s="152" t="s">
        <v>73</v>
      </c>
    </row>
    <row r="8" spans="1:29" s="7" customFormat="1" ht="21.75" customHeight="1" x14ac:dyDescent="0.25">
      <c r="B8" s="276" t="s">
        <v>6</v>
      </c>
      <c r="C8" s="167" t="s">
        <v>107</v>
      </c>
      <c r="D8" s="303" t="s">
        <v>139</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5">
      <c r="B9" s="276"/>
      <c r="C9" s="168" t="s">
        <v>140</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78"/>
      <c r="T9" s="178"/>
      <c r="U9" s="178"/>
      <c r="V9" s="178"/>
      <c r="W9" s="181"/>
      <c r="X9" s="181"/>
      <c r="Y9" s="181"/>
      <c r="Z9" s="181"/>
      <c r="AA9" s="181"/>
      <c r="AB9" s="181"/>
      <c r="AC9" s="181"/>
    </row>
    <row r="10" spans="1:29" x14ac:dyDescent="0.25">
      <c r="B10" s="155" t="s">
        <v>141</v>
      </c>
      <c r="C10" s="106">
        <v>57904555170</v>
      </c>
      <c r="D10" s="106">
        <v>61464466172.469994</v>
      </c>
      <c r="E10" s="106">
        <f t="shared" ref="E10:P10" si="0">E11+E18+E19+E21+E31</f>
        <v>63090234.530000001</v>
      </c>
      <c r="F10" s="106">
        <f t="shared" si="0"/>
        <v>2953820166.9000001</v>
      </c>
      <c r="G10" s="106">
        <f t="shared" si="0"/>
        <v>1545276020.4300001</v>
      </c>
      <c r="H10" s="106">
        <f t="shared" si="0"/>
        <v>1643402249.3899999</v>
      </c>
      <c r="I10" s="106">
        <f t="shared" si="0"/>
        <v>1627432716.1500001</v>
      </c>
      <c r="J10" s="106">
        <f t="shared" si="0"/>
        <v>1614111860.76</v>
      </c>
      <c r="K10" s="106">
        <f t="shared" si="0"/>
        <v>1569651906</v>
      </c>
      <c r="L10" s="106">
        <f t="shared" si="0"/>
        <v>1593459714.27</v>
      </c>
      <c r="M10" s="106">
        <f t="shared" si="0"/>
        <v>1594679441.22</v>
      </c>
      <c r="N10" s="106">
        <f t="shared" si="0"/>
        <v>1628402089.79</v>
      </c>
      <c r="O10" s="106">
        <f t="shared" si="0"/>
        <v>3183024337.6399999</v>
      </c>
      <c r="P10" s="106">
        <f t="shared" si="0"/>
        <v>1769441887.1900001</v>
      </c>
      <c r="Q10" s="106">
        <f>SUM(E10:P10)</f>
        <v>20785792624.269997</v>
      </c>
      <c r="W10" s="182"/>
      <c r="X10" s="182"/>
      <c r="Y10" s="182"/>
      <c r="Z10" s="182"/>
      <c r="AA10" s="182"/>
      <c r="AB10" s="182"/>
      <c r="AC10" s="182"/>
    </row>
    <row r="11" spans="1:29" s="9" customFormat="1" x14ac:dyDescent="0.25">
      <c r="B11" s="161" t="s">
        <v>24</v>
      </c>
      <c r="C11" s="134">
        <v>40592500771</v>
      </c>
      <c r="D11" s="134">
        <v>41086448231.469994</v>
      </c>
      <c r="E11" s="134">
        <f t="shared" ref="E11:P11" si="1">E12+E15+E17</f>
        <v>61381393.530000001</v>
      </c>
      <c r="F11" s="134">
        <f t="shared" si="1"/>
        <v>142026847.88</v>
      </c>
      <c r="G11" s="134">
        <f t="shared" si="1"/>
        <v>137476968.71000001</v>
      </c>
      <c r="H11" s="134">
        <f t="shared" si="1"/>
        <v>136402211.88</v>
      </c>
      <c r="I11" s="134">
        <f t="shared" si="1"/>
        <v>195039727.68000001</v>
      </c>
      <c r="J11" s="134">
        <f t="shared" si="1"/>
        <v>182505942.06</v>
      </c>
      <c r="K11" s="134">
        <f t="shared" si="1"/>
        <v>137861344.40000001</v>
      </c>
      <c r="L11" s="134">
        <f t="shared" si="1"/>
        <v>161652761.06999999</v>
      </c>
      <c r="M11" s="134">
        <f t="shared" si="1"/>
        <v>163014901.71999997</v>
      </c>
      <c r="N11" s="134">
        <f t="shared" si="1"/>
        <v>196508750.28999999</v>
      </c>
      <c r="O11" s="134">
        <f t="shared" si="1"/>
        <v>216312676.14000002</v>
      </c>
      <c r="P11" s="134">
        <f t="shared" si="1"/>
        <v>337758220.55999994</v>
      </c>
      <c r="Q11" s="134">
        <f t="shared" ref="Q11:Q47" si="2">SUM(E11:P11)</f>
        <v>2067941745.9200001</v>
      </c>
      <c r="S11"/>
      <c r="T11"/>
      <c r="U11"/>
      <c r="V11"/>
      <c r="W11" s="182"/>
      <c r="X11" s="182"/>
      <c r="Y11" s="182"/>
      <c r="Z11" s="182"/>
      <c r="AA11" s="182"/>
      <c r="AB11" s="182"/>
      <c r="AC11" s="182"/>
    </row>
    <row r="12" spans="1:29" s="9" customFormat="1" x14ac:dyDescent="0.25">
      <c r="B12" s="160" t="s">
        <v>25</v>
      </c>
      <c r="C12" s="130">
        <v>4070858531</v>
      </c>
      <c r="D12" s="130">
        <v>4400676953.3299999</v>
      </c>
      <c r="E12" s="130">
        <f t="shared" ref="E12:P12" si="3">SUM(E13:E14)</f>
        <v>60550715.440000005</v>
      </c>
      <c r="F12" s="130">
        <f t="shared" si="3"/>
        <v>108683305.50999999</v>
      </c>
      <c r="G12" s="130">
        <f t="shared" si="3"/>
        <v>85297705.530000001</v>
      </c>
      <c r="H12" s="130">
        <f t="shared" si="3"/>
        <v>115344274.25999999</v>
      </c>
      <c r="I12" s="130">
        <f t="shared" si="3"/>
        <v>152770293.25999999</v>
      </c>
      <c r="J12" s="130">
        <f t="shared" si="3"/>
        <v>105729036.73000002</v>
      </c>
      <c r="K12" s="130">
        <f t="shared" si="3"/>
        <v>94819700.409999996</v>
      </c>
      <c r="L12" s="130">
        <f t="shared" si="3"/>
        <v>108046344.17999999</v>
      </c>
      <c r="M12" s="130">
        <f t="shared" si="3"/>
        <v>116538488.31999999</v>
      </c>
      <c r="N12" s="130">
        <f t="shared" si="3"/>
        <v>136871505.10999998</v>
      </c>
      <c r="O12" s="130">
        <f t="shared" si="3"/>
        <v>156134186.47</v>
      </c>
      <c r="P12" s="130">
        <f t="shared" si="3"/>
        <v>174686559.83000001</v>
      </c>
      <c r="Q12" s="134">
        <f t="shared" si="2"/>
        <v>1415472115.0499997</v>
      </c>
      <c r="R12" s="97"/>
      <c r="S12"/>
    </row>
    <row r="13" spans="1:29" x14ac:dyDescent="0.25">
      <c r="B13" s="162" t="s">
        <v>111</v>
      </c>
      <c r="C13" s="111">
        <v>3721880727</v>
      </c>
      <c r="D13" s="111">
        <v>4019247675.3299999</v>
      </c>
      <c r="E13" s="135">
        <v>51044580.840000004</v>
      </c>
      <c r="F13" s="135">
        <v>93081711.109999999</v>
      </c>
      <c r="G13" s="135">
        <v>72798138.950000003</v>
      </c>
      <c r="H13" s="135">
        <v>102944271.11</v>
      </c>
      <c r="I13" s="135">
        <v>139553528.16</v>
      </c>
      <c r="J13" s="135">
        <v>93088063.220000014</v>
      </c>
      <c r="K13" s="135">
        <v>81029337.219999999</v>
      </c>
      <c r="L13" s="135">
        <v>94471733.769999996</v>
      </c>
      <c r="M13" s="135">
        <v>103041272.91999999</v>
      </c>
      <c r="N13" s="135">
        <v>123200156.38</v>
      </c>
      <c r="O13" s="135">
        <v>142484124.65000001</v>
      </c>
      <c r="P13" s="111">
        <v>165857458.55000001</v>
      </c>
      <c r="Q13" s="111">
        <f t="shared" si="2"/>
        <v>1262594376.8799999</v>
      </c>
    </row>
    <row r="14" spans="1:29" x14ac:dyDescent="0.25">
      <c r="B14" s="162" t="s">
        <v>112</v>
      </c>
      <c r="C14" s="135">
        <v>348977804</v>
      </c>
      <c r="D14" s="135">
        <v>381429278</v>
      </c>
      <c r="E14" s="135">
        <v>9506134.6000000015</v>
      </c>
      <c r="F14" s="135">
        <v>15601594.399999997</v>
      </c>
      <c r="G14" s="135">
        <v>12499566.579999998</v>
      </c>
      <c r="H14" s="135">
        <v>12400003.149999997</v>
      </c>
      <c r="I14" s="135">
        <v>13216765.100000001</v>
      </c>
      <c r="J14" s="135">
        <v>12640973.510000002</v>
      </c>
      <c r="K14" s="135">
        <v>13790363.189999999</v>
      </c>
      <c r="L14" s="135">
        <v>13574610.410000002</v>
      </c>
      <c r="M14" s="135">
        <v>13497215.4</v>
      </c>
      <c r="N14" s="135">
        <v>13671348.73</v>
      </c>
      <c r="O14" s="135">
        <v>13650061.82</v>
      </c>
      <c r="P14" s="135">
        <v>8829101.2800000012</v>
      </c>
      <c r="Q14" s="135">
        <f t="shared" si="2"/>
        <v>152877738.17000002</v>
      </c>
    </row>
    <row r="15" spans="1:29" x14ac:dyDescent="0.25">
      <c r="B15" s="160" t="s">
        <v>26</v>
      </c>
      <c r="C15" s="134">
        <v>36488216940</v>
      </c>
      <c r="D15" s="134">
        <v>36650669478.139992</v>
      </c>
      <c r="E15" s="134">
        <f t="shared" ref="E15:P15" si="4">E16</f>
        <v>830678.08999999985</v>
      </c>
      <c r="F15" s="134">
        <f t="shared" si="4"/>
        <v>33343542.370000001</v>
      </c>
      <c r="G15" s="134">
        <f t="shared" si="4"/>
        <v>50648486.68999999</v>
      </c>
      <c r="H15" s="134">
        <f t="shared" si="4"/>
        <v>21057937.619999997</v>
      </c>
      <c r="I15" s="134">
        <f t="shared" si="4"/>
        <v>42269434.420000002</v>
      </c>
      <c r="J15" s="134">
        <f t="shared" si="4"/>
        <v>76776905.329999998</v>
      </c>
      <c r="K15" s="134">
        <f t="shared" si="4"/>
        <v>43041643.990000002</v>
      </c>
      <c r="L15" s="134">
        <f t="shared" si="4"/>
        <v>53605636.770000003</v>
      </c>
      <c r="M15" s="134">
        <f t="shared" si="4"/>
        <v>46476040.199999996</v>
      </c>
      <c r="N15" s="134">
        <f t="shared" si="4"/>
        <v>59637245.18</v>
      </c>
      <c r="O15" s="134">
        <f t="shared" si="4"/>
        <v>60176989.670000009</v>
      </c>
      <c r="P15" s="134">
        <f t="shared" si="4"/>
        <v>163071660.72999996</v>
      </c>
      <c r="Q15" s="134">
        <f t="shared" si="2"/>
        <v>650936201.05999994</v>
      </c>
    </row>
    <row r="16" spans="1:29" x14ac:dyDescent="0.25">
      <c r="B16" s="162" t="s">
        <v>113</v>
      </c>
      <c r="C16" s="111">
        <v>36488216940</v>
      </c>
      <c r="D16" s="111">
        <v>36650669478.139992</v>
      </c>
      <c r="E16" s="135">
        <v>830678.08999999985</v>
      </c>
      <c r="F16" s="135">
        <v>33343542.370000001</v>
      </c>
      <c r="G16" s="135">
        <v>50648486.68999999</v>
      </c>
      <c r="H16" s="135">
        <v>21057937.619999997</v>
      </c>
      <c r="I16" s="135">
        <v>42269434.420000002</v>
      </c>
      <c r="J16" s="135">
        <v>76776905.329999998</v>
      </c>
      <c r="K16" s="135">
        <v>43041643.990000002</v>
      </c>
      <c r="L16" s="135">
        <v>53605636.770000003</v>
      </c>
      <c r="M16" s="135">
        <v>46476040.199999996</v>
      </c>
      <c r="N16" s="135">
        <v>59637245.18</v>
      </c>
      <c r="O16" s="135">
        <v>60176989.670000009</v>
      </c>
      <c r="P16" s="135">
        <v>163071660.72999996</v>
      </c>
      <c r="Q16" s="111">
        <f t="shared" si="2"/>
        <v>650936201.05999994</v>
      </c>
    </row>
    <row r="17" spans="2:30" x14ac:dyDescent="0.25">
      <c r="B17" s="160" t="s">
        <v>27</v>
      </c>
      <c r="C17" s="134">
        <v>33425300</v>
      </c>
      <c r="D17" s="134">
        <v>35101800</v>
      </c>
      <c r="E17" s="134">
        <v>0</v>
      </c>
      <c r="F17" s="134">
        <v>0</v>
      </c>
      <c r="G17" s="134">
        <v>1530776.49</v>
      </c>
      <c r="H17" s="134">
        <v>0</v>
      </c>
      <c r="I17" s="134">
        <v>0</v>
      </c>
      <c r="J17" s="134">
        <v>0</v>
      </c>
      <c r="K17" s="134">
        <v>0</v>
      </c>
      <c r="L17" s="134">
        <v>780.12</v>
      </c>
      <c r="M17" s="134">
        <v>373.2</v>
      </c>
      <c r="N17" s="134">
        <v>0</v>
      </c>
      <c r="O17" s="134">
        <v>1500</v>
      </c>
      <c r="P17" s="134">
        <v>0</v>
      </c>
      <c r="Q17" s="134">
        <f t="shared" si="2"/>
        <v>1533429.81</v>
      </c>
    </row>
    <row r="18" spans="2:30" s="9" customFormat="1" x14ac:dyDescent="0.25">
      <c r="B18" s="161" t="s">
        <v>114</v>
      </c>
      <c r="C18" s="134">
        <v>0</v>
      </c>
      <c r="D18" s="134">
        <v>18789507</v>
      </c>
      <c r="E18" s="134">
        <v>1708841</v>
      </c>
      <c r="F18" s="134">
        <v>1678653.5</v>
      </c>
      <c r="G18" s="134">
        <v>1678653.5</v>
      </c>
      <c r="H18" s="134">
        <v>1678653.5</v>
      </c>
      <c r="I18" s="134">
        <v>1405504.7</v>
      </c>
      <c r="J18" s="134">
        <v>1492322.7</v>
      </c>
      <c r="K18" s="134">
        <v>1476965.6</v>
      </c>
      <c r="L18" s="134">
        <v>1563561</v>
      </c>
      <c r="M18" s="134">
        <v>1550943.5</v>
      </c>
      <c r="N18" s="134">
        <v>1570943.5</v>
      </c>
      <c r="O18" s="134">
        <v>1433333.5</v>
      </c>
      <c r="P18" s="134">
        <v>1490071</v>
      </c>
      <c r="Q18" s="134">
        <f t="shared" si="2"/>
        <v>18728447</v>
      </c>
      <c r="S18"/>
    </row>
    <row r="19" spans="2:30" s="9" customFormat="1" x14ac:dyDescent="0.25">
      <c r="B19" s="161" t="s">
        <v>142</v>
      </c>
      <c r="C19" s="134">
        <v>50000000</v>
      </c>
      <c r="D19" s="134">
        <v>50000000</v>
      </c>
      <c r="E19" s="134">
        <f t="shared" ref="E19:N19" si="5">E20</f>
        <v>0</v>
      </c>
      <c r="F19" s="134">
        <f t="shared" si="5"/>
        <v>0</v>
      </c>
      <c r="G19" s="134">
        <f t="shared" si="5"/>
        <v>0</v>
      </c>
      <c r="H19" s="134">
        <f t="shared" si="5"/>
        <v>0</v>
      </c>
      <c r="I19" s="134">
        <f t="shared" si="5"/>
        <v>0</v>
      </c>
      <c r="J19" s="134">
        <f t="shared" si="5"/>
        <v>0</v>
      </c>
      <c r="K19" s="134">
        <f t="shared" si="5"/>
        <v>0</v>
      </c>
      <c r="L19" s="134">
        <f t="shared" si="5"/>
        <v>0</v>
      </c>
      <c r="M19" s="134">
        <f t="shared" si="5"/>
        <v>0</v>
      </c>
      <c r="N19" s="134">
        <f t="shared" si="5"/>
        <v>0</v>
      </c>
      <c r="O19" s="134">
        <v>0</v>
      </c>
      <c r="P19" s="134">
        <v>0</v>
      </c>
      <c r="Q19" s="134">
        <f t="shared" si="2"/>
        <v>0</v>
      </c>
      <c r="S19"/>
    </row>
    <row r="20" spans="2:30"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2"/>
        <v>0</v>
      </c>
      <c r="S20"/>
    </row>
    <row r="21" spans="2:30" x14ac:dyDescent="0.25">
      <c r="B21" s="161" t="s">
        <v>29</v>
      </c>
      <c r="C21" s="134">
        <v>17261454399</v>
      </c>
      <c r="D21" s="134">
        <v>20308671434</v>
      </c>
      <c r="E21" s="134">
        <f t="shared" ref="E21:P21" si="6">E22+E27+E29</f>
        <v>0</v>
      </c>
      <c r="F21" s="134">
        <f t="shared" si="6"/>
        <v>2810088666</v>
      </c>
      <c r="G21" s="134">
        <f t="shared" si="6"/>
        <v>1406120398.22</v>
      </c>
      <c r="H21" s="134">
        <f t="shared" si="6"/>
        <v>1505321384.01</v>
      </c>
      <c r="I21" s="134">
        <f t="shared" si="6"/>
        <v>1430987483.77</v>
      </c>
      <c r="J21" s="134">
        <f t="shared" si="6"/>
        <v>1430113596</v>
      </c>
      <c r="K21" s="134">
        <f t="shared" si="6"/>
        <v>1430313596</v>
      </c>
      <c r="L21" s="134">
        <f t="shared" si="6"/>
        <v>1430243392.2</v>
      </c>
      <c r="M21" s="134">
        <f t="shared" si="6"/>
        <v>1430113596</v>
      </c>
      <c r="N21" s="134">
        <f t="shared" si="6"/>
        <v>1430322396</v>
      </c>
      <c r="O21" s="134">
        <f t="shared" si="6"/>
        <v>2965278328</v>
      </c>
      <c r="P21" s="134">
        <f t="shared" si="6"/>
        <v>1430193595.6300001</v>
      </c>
      <c r="Q21" s="134">
        <f t="shared" si="2"/>
        <v>18699096431.830002</v>
      </c>
    </row>
    <row r="22" spans="2:30" x14ac:dyDescent="0.25">
      <c r="B22" s="160" t="s">
        <v>30</v>
      </c>
      <c r="C22" s="134">
        <v>395783701</v>
      </c>
      <c r="D22" s="134">
        <v>372460736</v>
      </c>
      <c r="E22" s="134">
        <f t="shared" ref="E22:P22" si="7">SUM(E23:E26)</f>
        <v>0</v>
      </c>
      <c r="F22" s="134">
        <f t="shared" si="7"/>
        <v>0</v>
      </c>
      <c r="G22" s="134">
        <f t="shared" si="7"/>
        <v>0</v>
      </c>
      <c r="H22" s="134">
        <f t="shared" si="7"/>
        <v>100277050.68000001</v>
      </c>
      <c r="I22" s="134">
        <f t="shared" si="7"/>
        <v>25169262.670000002</v>
      </c>
      <c r="J22" s="134">
        <f t="shared" si="7"/>
        <v>25069262.670000002</v>
      </c>
      <c r="K22" s="134">
        <f t="shared" si="7"/>
        <v>25269262.670000002</v>
      </c>
      <c r="L22" s="134">
        <f t="shared" si="7"/>
        <v>25069262.670000002</v>
      </c>
      <c r="M22" s="134">
        <f t="shared" si="7"/>
        <v>25069262.670000002</v>
      </c>
      <c r="N22" s="134">
        <f t="shared" si="7"/>
        <v>25278062.670000002</v>
      </c>
      <c r="O22" s="134">
        <f t="shared" si="7"/>
        <v>25119262.670000002</v>
      </c>
      <c r="P22" s="134">
        <f t="shared" si="7"/>
        <v>25149262.629999999</v>
      </c>
      <c r="Q22" s="134">
        <f t="shared" si="2"/>
        <v>301469952.00000006</v>
      </c>
    </row>
    <row r="23" spans="2:30" x14ac:dyDescent="0.25">
      <c r="B23" s="162" t="s">
        <v>115</v>
      </c>
      <c r="C23" s="135">
        <v>74892965</v>
      </c>
      <c r="D23" s="135">
        <v>56970000</v>
      </c>
      <c r="E23" s="135">
        <v>0</v>
      </c>
      <c r="F23" s="135">
        <v>0</v>
      </c>
      <c r="G23" s="135">
        <v>0</v>
      </c>
      <c r="H23" s="135">
        <v>0</v>
      </c>
      <c r="I23" s="135">
        <v>0</v>
      </c>
      <c r="J23" s="135">
        <v>0</v>
      </c>
      <c r="K23" s="135">
        <v>0</v>
      </c>
      <c r="L23" s="135">
        <v>0</v>
      </c>
      <c r="M23" s="135">
        <v>0</v>
      </c>
      <c r="N23" s="135">
        <v>0</v>
      </c>
      <c r="O23" s="135">
        <v>50000</v>
      </c>
      <c r="P23" s="135">
        <v>0</v>
      </c>
      <c r="Q23" s="135">
        <f t="shared" si="2"/>
        <v>50000</v>
      </c>
    </row>
    <row r="24" spans="2:30" x14ac:dyDescent="0.25">
      <c r="B24" s="162" t="s">
        <v>116</v>
      </c>
      <c r="C24" s="135">
        <v>10500000</v>
      </c>
      <c r="D24" s="135">
        <v>5100000</v>
      </c>
      <c r="E24" s="135">
        <v>0</v>
      </c>
      <c r="F24" s="135">
        <v>0</v>
      </c>
      <c r="G24" s="135">
        <v>0</v>
      </c>
      <c r="H24" s="135">
        <v>0</v>
      </c>
      <c r="I24" s="135">
        <v>100000</v>
      </c>
      <c r="J24" s="135">
        <v>0</v>
      </c>
      <c r="K24" s="135">
        <v>200000</v>
      </c>
      <c r="L24" s="135">
        <v>0</v>
      </c>
      <c r="M24" s="135">
        <v>0</v>
      </c>
      <c r="N24" s="135">
        <v>208800</v>
      </c>
      <c r="O24" s="135">
        <v>0</v>
      </c>
      <c r="P24" s="135">
        <v>80000</v>
      </c>
      <c r="Q24" s="135">
        <f t="shared" si="2"/>
        <v>588800</v>
      </c>
    </row>
    <row r="25" spans="2:30" s="9" customFormat="1" x14ac:dyDescent="0.25">
      <c r="B25" s="162" t="s">
        <v>117</v>
      </c>
      <c r="C25" s="135">
        <v>300891152</v>
      </c>
      <c r="D25" s="135">
        <v>300891152</v>
      </c>
      <c r="E25" s="135">
        <v>0</v>
      </c>
      <c r="F25" s="135">
        <v>0</v>
      </c>
      <c r="G25" s="135">
        <v>0</v>
      </c>
      <c r="H25" s="135">
        <v>100277050.68000001</v>
      </c>
      <c r="I25" s="135">
        <v>25069262.670000002</v>
      </c>
      <c r="J25" s="135">
        <v>25069262.670000002</v>
      </c>
      <c r="K25" s="135">
        <v>25069262.670000002</v>
      </c>
      <c r="L25" s="135">
        <v>25069262.670000002</v>
      </c>
      <c r="M25" s="135">
        <v>25069262.670000002</v>
      </c>
      <c r="N25" s="135">
        <v>25069262.670000002</v>
      </c>
      <c r="O25" s="135">
        <v>25069262.670000002</v>
      </c>
      <c r="P25" s="135">
        <v>25069262.629999999</v>
      </c>
      <c r="Q25" s="135">
        <f t="shared" si="2"/>
        <v>300831152.00000006</v>
      </c>
      <c r="S25"/>
    </row>
    <row r="26" spans="2:30" x14ac:dyDescent="0.25">
      <c r="B26" s="162" t="s">
        <v>118</v>
      </c>
      <c r="C26" s="111">
        <v>9499584</v>
      </c>
      <c r="D26" s="111">
        <v>9499584</v>
      </c>
      <c r="E26" s="135">
        <v>0</v>
      </c>
      <c r="F26" s="135">
        <v>0</v>
      </c>
      <c r="G26" s="135">
        <v>0</v>
      </c>
      <c r="H26" s="135">
        <v>0</v>
      </c>
      <c r="I26" s="135">
        <v>0</v>
      </c>
      <c r="J26" s="135">
        <v>0</v>
      </c>
      <c r="K26" s="135">
        <v>0</v>
      </c>
      <c r="L26" s="135">
        <v>0</v>
      </c>
      <c r="M26" s="135">
        <v>0</v>
      </c>
      <c r="N26" s="135">
        <v>0</v>
      </c>
      <c r="O26" s="135">
        <v>0</v>
      </c>
      <c r="P26" s="135">
        <v>0</v>
      </c>
      <c r="Q26" s="135">
        <f t="shared" si="2"/>
        <v>0</v>
      </c>
    </row>
    <row r="27" spans="2:30" x14ac:dyDescent="0.25">
      <c r="B27" s="160" t="s">
        <v>31</v>
      </c>
      <c r="C27" s="134">
        <v>16861431998</v>
      </c>
      <c r="D27" s="134">
        <v>19930791998</v>
      </c>
      <c r="E27" s="134">
        <f t="shared" ref="E27:P27" si="8">E28</f>
        <v>0</v>
      </c>
      <c r="F27" s="134">
        <f t="shared" si="8"/>
        <v>2810088666</v>
      </c>
      <c r="G27" s="134">
        <f t="shared" si="8"/>
        <v>1405044333.3299999</v>
      </c>
      <c r="H27" s="134">
        <f t="shared" si="8"/>
        <v>1405044333.3299999</v>
      </c>
      <c r="I27" s="134">
        <f t="shared" si="8"/>
        <v>1405044333.3299999</v>
      </c>
      <c r="J27" s="134">
        <f t="shared" si="8"/>
        <v>1405044333.3299999</v>
      </c>
      <c r="K27" s="134">
        <f t="shared" si="8"/>
        <v>1405044333.3299999</v>
      </c>
      <c r="L27" s="134">
        <f t="shared" si="8"/>
        <v>1405044333.3299999</v>
      </c>
      <c r="M27" s="134">
        <f t="shared" si="8"/>
        <v>1405044333.3299999</v>
      </c>
      <c r="N27" s="134">
        <f t="shared" si="8"/>
        <v>1405044333.3299999</v>
      </c>
      <c r="O27" s="134">
        <f t="shared" si="8"/>
        <v>2939724333.3299999</v>
      </c>
      <c r="P27" s="134">
        <f t="shared" si="8"/>
        <v>1405044333</v>
      </c>
      <c r="Q27" s="134">
        <f t="shared" si="2"/>
        <v>18395211998.970001</v>
      </c>
    </row>
    <row r="28" spans="2:30" ht="15" customHeight="1" x14ac:dyDescent="0.25">
      <c r="B28" s="162" t="s">
        <v>119</v>
      </c>
      <c r="C28" s="111">
        <v>16861431998</v>
      </c>
      <c r="D28" s="111">
        <v>19930791998</v>
      </c>
      <c r="E28" s="135">
        <v>0</v>
      </c>
      <c r="F28" s="135">
        <v>2810088666</v>
      </c>
      <c r="G28" s="135">
        <v>1405044333.3299999</v>
      </c>
      <c r="H28" s="135">
        <v>1405044333.3299999</v>
      </c>
      <c r="I28" s="135">
        <v>1405044333.3299999</v>
      </c>
      <c r="J28" s="135">
        <v>1405044333.3299999</v>
      </c>
      <c r="K28" s="135">
        <v>1405044333.3299999</v>
      </c>
      <c r="L28" s="135">
        <v>1405044333.3299999</v>
      </c>
      <c r="M28" s="135">
        <v>1405044333.3299999</v>
      </c>
      <c r="N28" s="135">
        <v>1405044333.3299999</v>
      </c>
      <c r="O28" s="135">
        <v>2939724333.3299999</v>
      </c>
      <c r="P28" s="135">
        <v>1405044333</v>
      </c>
      <c r="Q28" s="135">
        <f t="shared" si="2"/>
        <v>18395211998.970001</v>
      </c>
    </row>
    <row r="29" spans="2:30" x14ac:dyDescent="0.25">
      <c r="B29" s="160" t="s">
        <v>32</v>
      </c>
      <c r="C29" s="134">
        <v>4238700</v>
      </c>
      <c r="D29" s="134">
        <v>5418700</v>
      </c>
      <c r="E29" s="134">
        <f t="shared" ref="E29:P29" si="9">E30</f>
        <v>0</v>
      </c>
      <c r="F29" s="134">
        <f t="shared" si="9"/>
        <v>0</v>
      </c>
      <c r="G29" s="134">
        <f t="shared" si="9"/>
        <v>1076064.8900000001</v>
      </c>
      <c r="H29" s="134">
        <f t="shared" si="9"/>
        <v>0</v>
      </c>
      <c r="I29" s="134">
        <f t="shared" si="9"/>
        <v>773887.77</v>
      </c>
      <c r="J29" s="134">
        <f t="shared" si="9"/>
        <v>0</v>
      </c>
      <c r="K29" s="134">
        <f t="shared" si="9"/>
        <v>0</v>
      </c>
      <c r="L29" s="134">
        <f t="shared" si="9"/>
        <v>129796.2</v>
      </c>
      <c r="M29" s="134">
        <f t="shared" si="9"/>
        <v>0</v>
      </c>
      <c r="N29" s="134">
        <f t="shared" si="9"/>
        <v>0</v>
      </c>
      <c r="O29" s="134">
        <f t="shared" si="9"/>
        <v>434732</v>
      </c>
      <c r="P29" s="134">
        <f t="shared" si="9"/>
        <v>0</v>
      </c>
      <c r="Q29" s="134">
        <f t="shared" si="2"/>
        <v>2414480.8600000003</v>
      </c>
    </row>
    <row r="30" spans="2:30" s="9" customFormat="1" x14ac:dyDescent="0.25">
      <c r="B30" s="162" t="s">
        <v>122</v>
      </c>
      <c r="C30" s="135">
        <v>4238700</v>
      </c>
      <c r="D30" s="135">
        <v>5418700</v>
      </c>
      <c r="E30" s="134">
        <v>0</v>
      </c>
      <c r="F30" s="135">
        <v>0</v>
      </c>
      <c r="G30" s="135">
        <v>1076064.8900000001</v>
      </c>
      <c r="H30" s="135">
        <v>0</v>
      </c>
      <c r="I30" s="135">
        <v>773887.77</v>
      </c>
      <c r="J30" s="135">
        <v>0</v>
      </c>
      <c r="K30" s="135">
        <v>0</v>
      </c>
      <c r="L30" s="135">
        <v>129796.2</v>
      </c>
      <c r="M30" s="135">
        <v>0</v>
      </c>
      <c r="N30" s="135">
        <v>0</v>
      </c>
      <c r="O30" s="135">
        <v>434732</v>
      </c>
      <c r="P30" s="135">
        <v>0</v>
      </c>
      <c r="Q30" s="135">
        <f t="shared" si="2"/>
        <v>2414480.8600000003</v>
      </c>
      <c r="R30"/>
      <c r="S30"/>
    </row>
    <row r="31" spans="2:30" s="9" customFormat="1" x14ac:dyDescent="0.25">
      <c r="B31" s="161" t="s">
        <v>34</v>
      </c>
      <c r="C31" s="134">
        <v>600000</v>
      </c>
      <c r="D31" s="134">
        <v>557000</v>
      </c>
      <c r="E31" s="134">
        <v>0</v>
      </c>
      <c r="F31" s="134">
        <v>25999.52</v>
      </c>
      <c r="G31" s="134">
        <v>0</v>
      </c>
      <c r="H31" s="134">
        <v>0</v>
      </c>
      <c r="I31" s="134">
        <v>0</v>
      </c>
      <c r="J31" s="134">
        <v>0</v>
      </c>
      <c r="K31" s="134">
        <v>0</v>
      </c>
      <c r="L31" s="134">
        <v>0</v>
      </c>
      <c r="M31" s="134">
        <v>0</v>
      </c>
      <c r="N31" s="134">
        <v>0</v>
      </c>
      <c r="O31" s="134">
        <v>0</v>
      </c>
      <c r="P31" s="134">
        <v>0</v>
      </c>
      <c r="Q31" s="134">
        <f t="shared" si="2"/>
        <v>25999.52</v>
      </c>
      <c r="S31"/>
    </row>
    <row r="32" spans="2:30" x14ac:dyDescent="0.25">
      <c r="B32" s="155" t="s">
        <v>35</v>
      </c>
      <c r="C32" s="106">
        <v>529484134</v>
      </c>
      <c r="D32" s="106">
        <v>852067811.61000001</v>
      </c>
      <c r="E32" s="106">
        <f t="shared" ref="E32:P32" si="10">E33+E37</f>
        <v>0</v>
      </c>
      <c r="F32" s="106">
        <f t="shared" si="10"/>
        <v>67673</v>
      </c>
      <c r="G32" s="106">
        <f t="shared" si="10"/>
        <v>2501269.14</v>
      </c>
      <c r="H32" s="106">
        <f t="shared" si="10"/>
        <v>6296987.46</v>
      </c>
      <c r="I32" s="106">
        <f t="shared" si="10"/>
        <v>1757693.6500000001</v>
      </c>
      <c r="J32" s="106">
        <f t="shared" si="10"/>
        <v>16446169.979999999</v>
      </c>
      <c r="K32" s="106">
        <f t="shared" si="10"/>
        <v>20966842.669999998</v>
      </c>
      <c r="L32" s="106">
        <f t="shared" si="10"/>
        <v>7577285.4900000002</v>
      </c>
      <c r="M32" s="106">
        <f t="shared" si="10"/>
        <v>20081750.850000005</v>
      </c>
      <c r="N32" s="106">
        <f t="shared" si="10"/>
        <v>10252600.82</v>
      </c>
      <c r="O32" s="106">
        <f t="shared" si="10"/>
        <v>15073169.970000001</v>
      </c>
      <c r="P32" s="106">
        <f t="shared" si="10"/>
        <v>63304080.629999995</v>
      </c>
      <c r="Q32" s="106">
        <f t="shared" si="2"/>
        <v>164325523.66</v>
      </c>
      <c r="T32" s="173"/>
      <c r="U32" s="178"/>
      <c r="V32" s="178"/>
      <c r="W32" s="178"/>
      <c r="X32" s="178"/>
      <c r="Y32" s="178"/>
      <c r="Z32" s="178"/>
      <c r="AA32" s="178"/>
      <c r="AB32" s="178"/>
      <c r="AC32" s="178"/>
      <c r="AD32" s="178"/>
    </row>
    <row r="33" spans="2:30" x14ac:dyDescent="0.25">
      <c r="B33" s="161" t="s">
        <v>63</v>
      </c>
      <c r="C33" s="156">
        <v>61334162</v>
      </c>
      <c r="D33" s="156">
        <v>59626140</v>
      </c>
      <c r="E33" s="156">
        <f t="shared" ref="E33:P33" si="11">E34+E35</f>
        <v>0</v>
      </c>
      <c r="F33" s="156">
        <f t="shared" si="11"/>
        <v>0</v>
      </c>
      <c r="G33" s="156">
        <f t="shared" si="11"/>
        <v>0</v>
      </c>
      <c r="H33" s="156">
        <f t="shared" si="11"/>
        <v>0</v>
      </c>
      <c r="I33" s="156">
        <f t="shared" si="11"/>
        <v>0</v>
      </c>
      <c r="J33" s="156">
        <f t="shared" si="11"/>
        <v>0</v>
      </c>
      <c r="K33" s="156">
        <f t="shared" si="11"/>
        <v>170041.9</v>
      </c>
      <c r="L33" s="156">
        <f t="shared" si="11"/>
        <v>17003.760000000002</v>
      </c>
      <c r="M33" s="156">
        <f t="shared" si="11"/>
        <v>0</v>
      </c>
      <c r="N33" s="156">
        <f t="shared" si="11"/>
        <v>3152.49</v>
      </c>
      <c r="O33" s="156">
        <f t="shared" si="11"/>
        <v>145186.56</v>
      </c>
      <c r="P33" s="156">
        <f t="shared" si="11"/>
        <v>1057255.8900000001</v>
      </c>
      <c r="Q33" s="156">
        <f t="shared" si="2"/>
        <v>1392640.6</v>
      </c>
    </row>
    <row r="34" spans="2:30" x14ac:dyDescent="0.25">
      <c r="B34" s="160" t="s">
        <v>64</v>
      </c>
      <c r="C34" s="156">
        <v>52706444</v>
      </c>
      <c r="D34" s="156">
        <v>52706444</v>
      </c>
      <c r="E34" s="156">
        <v>0</v>
      </c>
      <c r="F34" s="156">
        <v>0</v>
      </c>
      <c r="G34" s="156">
        <v>0</v>
      </c>
      <c r="H34" s="156">
        <v>0</v>
      </c>
      <c r="I34" s="156">
        <v>0</v>
      </c>
      <c r="J34" s="156">
        <v>0</v>
      </c>
      <c r="K34" s="156">
        <v>0</v>
      </c>
      <c r="L34" s="156">
        <v>0</v>
      </c>
      <c r="M34" s="156">
        <v>0</v>
      </c>
      <c r="N34" s="156">
        <v>0</v>
      </c>
      <c r="O34" s="156">
        <v>0</v>
      </c>
      <c r="P34" s="156">
        <v>0</v>
      </c>
      <c r="Q34" s="156">
        <f t="shared" si="2"/>
        <v>0</v>
      </c>
      <c r="T34" s="179"/>
      <c r="U34" s="179"/>
      <c r="V34" s="179"/>
      <c r="W34" s="179"/>
      <c r="X34" s="179"/>
      <c r="Y34" s="179"/>
      <c r="Z34" s="179"/>
      <c r="AA34" s="179"/>
      <c r="AB34" s="179"/>
      <c r="AC34" s="179"/>
      <c r="AD34" s="179"/>
    </row>
    <row r="35" spans="2:30" x14ac:dyDescent="0.25">
      <c r="B35" s="160" t="s">
        <v>99</v>
      </c>
      <c r="C35" s="156">
        <v>8627718</v>
      </c>
      <c r="D35" s="156">
        <v>6919696</v>
      </c>
      <c r="E35" s="156">
        <f t="shared" ref="E35:P35" si="12">E36</f>
        <v>0</v>
      </c>
      <c r="F35" s="156">
        <f t="shared" si="12"/>
        <v>0</v>
      </c>
      <c r="G35" s="156">
        <f t="shared" si="12"/>
        <v>0</v>
      </c>
      <c r="H35" s="156">
        <f t="shared" si="12"/>
        <v>0</v>
      </c>
      <c r="I35" s="156">
        <f t="shared" si="12"/>
        <v>0</v>
      </c>
      <c r="J35" s="156">
        <f t="shared" si="12"/>
        <v>0</v>
      </c>
      <c r="K35" s="156">
        <f t="shared" si="12"/>
        <v>170041.9</v>
      </c>
      <c r="L35" s="156">
        <f t="shared" si="12"/>
        <v>17003.760000000002</v>
      </c>
      <c r="M35" s="156">
        <f t="shared" si="12"/>
        <v>0</v>
      </c>
      <c r="N35" s="156">
        <f t="shared" si="12"/>
        <v>3152.49</v>
      </c>
      <c r="O35" s="156">
        <f t="shared" si="12"/>
        <v>145186.56</v>
      </c>
      <c r="P35" s="156">
        <f t="shared" si="12"/>
        <v>1057255.8900000001</v>
      </c>
      <c r="Q35" s="156">
        <f t="shared" si="2"/>
        <v>1392640.6</v>
      </c>
    </row>
    <row r="36" spans="2:30" ht="30" x14ac:dyDescent="0.25">
      <c r="B36" s="162" t="s">
        <v>123</v>
      </c>
      <c r="C36" s="157">
        <v>8627718</v>
      </c>
      <c r="D36" s="157">
        <v>6919696</v>
      </c>
      <c r="E36" s="135">
        <v>0</v>
      </c>
      <c r="F36" s="135">
        <v>0</v>
      </c>
      <c r="G36" s="135">
        <v>0</v>
      </c>
      <c r="H36" s="135">
        <v>0</v>
      </c>
      <c r="I36" s="135">
        <v>0</v>
      </c>
      <c r="J36" s="135">
        <v>0</v>
      </c>
      <c r="K36" s="135">
        <v>170041.9</v>
      </c>
      <c r="L36" s="135">
        <v>17003.760000000002</v>
      </c>
      <c r="M36" s="135">
        <v>0</v>
      </c>
      <c r="N36" s="135">
        <v>3152.49</v>
      </c>
      <c r="O36" s="135">
        <v>145186.56</v>
      </c>
      <c r="P36" s="135">
        <v>1057255.8900000001</v>
      </c>
      <c r="Q36" s="157">
        <f t="shared" si="2"/>
        <v>1392640.6</v>
      </c>
    </row>
    <row r="37" spans="2:30" s="9" customFormat="1" x14ac:dyDescent="0.25">
      <c r="B37" s="161" t="s">
        <v>36</v>
      </c>
      <c r="C37" s="134">
        <v>468149972</v>
      </c>
      <c r="D37" s="134">
        <v>792441671.61000001</v>
      </c>
      <c r="E37" s="134">
        <f t="shared" ref="E37:P37" si="13">E38+E41+E45+E46</f>
        <v>0</v>
      </c>
      <c r="F37" s="134">
        <f t="shared" si="13"/>
        <v>67673</v>
      </c>
      <c r="G37" s="134">
        <f t="shared" si="13"/>
        <v>2501269.14</v>
      </c>
      <c r="H37" s="134">
        <f t="shared" si="13"/>
        <v>6296987.46</v>
      </c>
      <c r="I37" s="134">
        <f t="shared" si="13"/>
        <v>1757693.6500000001</v>
      </c>
      <c r="J37" s="134">
        <f t="shared" si="13"/>
        <v>16446169.979999999</v>
      </c>
      <c r="K37" s="134">
        <f t="shared" si="13"/>
        <v>20796800.77</v>
      </c>
      <c r="L37" s="134">
        <f t="shared" si="13"/>
        <v>7560281.7300000004</v>
      </c>
      <c r="M37" s="134">
        <f t="shared" si="13"/>
        <v>20081750.850000005</v>
      </c>
      <c r="N37" s="134">
        <f t="shared" si="13"/>
        <v>10249448.33</v>
      </c>
      <c r="O37" s="134">
        <f t="shared" si="13"/>
        <v>14927983.41</v>
      </c>
      <c r="P37" s="134">
        <f t="shared" si="13"/>
        <v>62246824.739999995</v>
      </c>
      <c r="Q37" s="134">
        <f t="shared" si="2"/>
        <v>162932883.06</v>
      </c>
      <c r="S37"/>
    </row>
    <row r="38" spans="2:30" x14ac:dyDescent="0.25">
      <c r="B38" s="160" t="s">
        <v>37</v>
      </c>
      <c r="C38" s="134">
        <v>117845824</v>
      </c>
      <c r="D38" s="134">
        <v>191343279.08000001</v>
      </c>
      <c r="E38" s="134">
        <f t="shared" ref="E38:P38" si="14">SUM(E39:E40)</f>
        <v>0</v>
      </c>
      <c r="F38" s="134">
        <f t="shared" si="14"/>
        <v>0</v>
      </c>
      <c r="G38" s="134">
        <f t="shared" si="14"/>
        <v>0</v>
      </c>
      <c r="H38" s="134">
        <f t="shared" si="14"/>
        <v>0</v>
      </c>
      <c r="I38" s="134">
        <f t="shared" si="14"/>
        <v>601891.87000000011</v>
      </c>
      <c r="J38" s="134">
        <f t="shared" si="14"/>
        <v>1342384.01</v>
      </c>
      <c r="K38" s="134">
        <f t="shared" si="14"/>
        <v>0</v>
      </c>
      <c r="L38" s="134">
        <f t="shared" si="14"/>
        <v>0</v>
      </c>
      <c r="M38" s="134">
        <f t="shared" si="14"/>
        <v>0</v>
      </c>
      <c r="N38" s="134">
        <f t="shared" si="14"/>
        <v>1172017.46</v>
      </c>
      <c r="O38" s="134">
        <f t="shared" si="14"/>
        <v>0</v>
      </c>
      <c r="P38" s="134">
        <f t="shared" si="14"/>
        <v>6593632.5</v>
      </c>
      <c r="Q38" s="134">
        <f t="shared" si="2"/>
        <v>9709925.8399999999</v>
      </c>
    </row>
    <row r="39" spans="2:30" x14ac:dyDescent="0.25">
      <c r="B39" s="162" t="s">
        <v>144</v>
      </c>
      <c r="C39" s="111">
        <v>90042</v>
      </c>
      <c r="D39" s="111">
        <v>3097542</v>
      </c>
      <c r="E39" s="135">
        <v>0</v>
      </c>
      <c r="F39" s="135">
        <v>0</v>
      </c>
      <c r="G39" s="135">
        <v>0</v>
      </c>
      <c r="H39" s="135">
        <v>0</v>
      </c>
      <c r="I39" s="135">
        <v>0</v>
      </c>
      <c r="J39" s="135">
        <v>97232</v>
      </c>
      <c r="K39" s="135">
        <v>0</v>
      </c>
      <c r="L39" s="135">
        <v>0</v>
      </c>
      <c r="M39" s="135">
        <v>0</v>
      </c>
      <c r="N39" s="135">
        <v>0</v>
      </c>
      <c r="O39" s="135">
        <v>0</v>
      </c>
      <c r="P39" s="135">
        <v>0</v>
      </c>
      <c r="Q39" s="111">
        <f t="shared" si="2"/>
        <v>97232</v>
      </c>
    </row>
    <row r="40" spans="2:30" x14ac:dyDescent="0.25">
      <c r="B40" s="162" t="s">
        <v>145</v>
      </c>
      <c r="C40" s="111">
        <v>117755782</v>
      </c>
      <c r="D40" s="111">
        <v>188245737.08000001</v>
      </c>
      <c r="E40" s="135">
        <v>0</v>
      </c>
      <c r="F40" s="135">
        <v>0</v>
      </c>
      <c r="G40" s="135">
        <v>0</v>
      </c>
      <c r="H40" s="135">
        <v>0</v>
      </c>
      <c r="I40" s="135">
        <v>601891.87000000011</v>
      </c>
      <c r="J40" s="135">
        <v>1245152.01</v>
      </c>
      <c r="K40" s="135">
        <v>0</v>
      </c>
      <c r="L40" s="135">
        <v>0</v>
      </c>
      <c r="M40" s="135">
        <v>0</v>
      </c>
      <c r="N40" s="135">
        <v>1172017.46</v>
      </c>
      <c r="O40" s="135">
        <v>0</v>
      </c>
      <c r="P40" s="135">
        <v>6593632.5</v>
      </c>
      <c r="Q40" s="111">
        <f t="shared" si="2"/>
        <v>9612693.8399999999</v>
      </c>
    </row>
    <row r="41" spans="2:30" x14ac:dyDescent="0.25">
      <c r="B41" s="160" t="s">
        <v>38</v>
      </c>
      <c r="C41" s="134">
        <v>235135295</v>
      </c>
      <c r="D41" s="134">
        <v>455411653.59000003</v>
      </c>
      <c r="E41" s="134">
        <f t="shared" ref="E41:P41" si="15">SUM(E42:E44)</f>
        <v>0</v>
      </c>
      <c r="F41" s="134">
        <f t="shared" si="15"/>
        <v>0</v>
      </c>
      <c r="G41" s="134">
        <f t="shared" si="15"/>
        <v>2501269.14</v>
      </c>
      <c r="H41" s="134">
        <f t="shared" si="15"/>
        <v>876929.26</v>
      </c>
      <c r="I41" s="134">
        <f t="shared" si="15"/>
        <v>1155801.78</v>
      </c>
      <c r="J41" s="134">
        <f t="shared" si="15"/>
        <v>15103785.969999999</v>
      </c>
      <c r="K41" s="134">
        <f t="shared" si="15"/>
        <v>20796800.77</v>
      </c>
      <c r="L41" s="134">
        <f t="shared" si="15"/>
        <v>7421513.7300000004</v>
      </c>
      <c r="M41" s="134">
        <f t="shared" si="15"/>
        <v>18987481.500000004</v>
      </c>
      <c r="N41" s="134">
        <f t="shared" si="15"/>
        <v>8322785.3600000003</v>
      </c>
      <c r="O41" s="134">
        <f t="shared" si="15"/>
        <v>14927983.41</v>
      </c>
      <c r="P41" s="134">
        <f t="shared" si="15"/>
        <v>53253250.329999991</v>
      </c>
      <c r="Q41" s="134">
        <f t="shared" si="2"/>
        <v>143347601.25</v>
      </c>
    </row>
    <row r="42" spans="2:30" x14ac:dyDescent="0.25">
      <c r="B42" s="162" t="s">
        <v>127</v>
      </c>
      <c r="C42" s="111">
        <v>46910292</v>
      </c>
      <c r="D42" s="111">
        <v>48310292</v>
      </c>
      <c r="E42" s="135">
        <v>0</v>
      </c>
      <c r="F42" s="135">
        <v>0</v>
      </c>
      <c r="G42" s="135">
        <v>0</v>
      </c>
      <c r="H42" s="135">
        <v>0</v>
      </c>
      <c r="I42" s="135">
        <v>0</v>
      </c>
      <c r="J42" s="135">
        <v>0</v>
      </c>
      <c r="K42" s="135">
        <v>0</v>
      </c>
      <c r="L42" s="135">
        <v>0</v>
      </c>
      <c r="M42" s="135">
        <v>0</v>
      </c>
      <c r="N42" s="135">
        <v>0</v>
      </c>
      <c r="O42" s="135">
        <v>0</v>
      </c>
      <c r="P42" s="135">
        <v>0</v>
      </c>
      <c r="Q42" s="111">
        <f t="shared" si="2"/>
        <v>0</v>
      </c>
    </row>
    <row r="43" spans="2:30" x14ac:dyDescent="0.25">
      <c r="B43" s="162" t="s">
        <v>128</v>
      </c>
      <c r="C43" s="111">
        <v>32927127</v>
      </c>
      <c r="D43" s="111">
        <v>94411631.500000015</v>
      </c>
      <c r="E43" s="135">
        <v>0</v>
      </c>
      <c r="F43" s="135">
        <v>0</v>
      </c>
      <c r="G43" s="135">
        <v>0</v>
      </c>
      <c r="H43" s="135">
        <v>0</v>
      </c>
      <c r="I43" s="135">
        <v>950200.04</v>
      </c>
      <c r="J43" s="135">
        <v>834997.58</v>
      </c>
      <c r="K43" s="135">
        <v>2657600</v>
      </c>
      <c r="L43" s="135">
        <v>174380.23000000007</v>
      </c>
      <c r="M43" s="135">
        <v>5527211.9100000011</v>
      </c>
      <c r="N43" s="135">
        <v>4515726.63</v>
      </c>
      <c r="O43" s="135">
        <v>1288680.2200000002</v>
      </c>
      <c r="P43" s="135">
        <v>7710736.9099999992</v>
      </c>
      <c r="Q43" s="111">
        <f t="shared" si="2"/>
        <v>23659533.52</v>
      </c>
    </row>
    <row r="44" spans="2:30" x14ac:dyDescent="0.25">
      <c r="B44" s="162" t="s">
        <v>129</v>
      </c>
      <c r="C44" s="111">
        <v>155297876</v>
      </c>
      <c r="D44" s="111">
        <v>312689730.09000003</v>
      </c>
      <c r="E44" s="135">
        <v>0</v>
      </c>
      <c r="F44" s="135">
        <v>0</v>
      </c>
      <c r="G44" s="135">
        <v>2501269.14</v>
      </c>
      <c r="H44" s="135">
        <v>876929.26</v>
      </c>
      <c r="I44" s="135">
        <v>205601.74</v>
      </c>
      <c r="J44" s="135">
        <v>14268788.389999999</v>
      </c>
      <c r="K44" s="135">
        <v>18139200.77</v>
      </c>
      <c r="L44" s="135">
        <v>7247133.5</v>
      </c>
      <c r="M44" s="135">
        <v>13460269.590000002</v>
      </c>
      <c r="N44" s="135">
        <v>3807058.7300000004</v>
      </c>
      <c r="O44" s="135">
        <v>13639303.189999999</v>
      </c>
      <c r="P44" s="135">
        <v>45542513.419999994</v>
      </c>
      <c r="Q44" s="111">
        <f t="shared" si="2"/>
        <v>119688067.72999999</v>
      </c>
    </row>
    <row r="45" spans="2:30" s="9" customFormat="1" x14ac:dyDescent="0.25">
      <c r="B45" s="160" t="s">
        <v>39</v>
      </c>
      <c r="C45" s="134">
        <v>705000</v>
      </c>
      <c r="D45" s="134">
        <v>5093486</v>
      </c>
      <c r="E45" s="134">
        <v>0</v>
      </c>
      <c r="F45" s="134">
        <v>0</v>
      </c>
      <c r="G45" s="134">
        <v>0</v>
      </c>
      <c r="H45" s="134">
        <v>0</v>
      </c>
      <c r="I45" s="134">
        <v>0</v>
      </c>
      <c r="J45" s="134">
        <v>0</v>
      </c>
      <c r="K45" s="134">
        <v>0</v>
      </c>
      <c r="L45" s="134">
        <v>138768</v>
      </c>
      <c r="M45" s="134">
        <v>58649.84</v>
      </c>
      <c r="N45" s="134">
        <v>0</v>
      </c>
      <c r="O45" s="134">
        <v>0</v>
      </c>
      <c r="P45" s="134">
        <v>2399941.91</v>
      </c>
      <c r="Q45" s="134">
        <f t="shared" si="2"/>
        <v>2597359.75</v>
      </c>
      <c r="S45"/>
    </row>
    <row r="46" spans="2:30" x14ac:dyDescent="0.25">
      <c r="B46" s="160" t="s">
        <v>40</v>
      </c>
      <c r="C46" s="134">
        <v>114463853</v>
      </c>
      <c r="D46" s="134">
        <v>140593252.94</v>
      </c>
      <c r="E46" s="134">
        <f t="shared" ref="E46:P46" si="16">E47</f>
        <v>0</v>
      </c>
      <c r="F46" s="134">
        <f t="shared" si="16"/>
        <v>67673</v>
      </c>
      <c r="G46" s="134">
        <f t="shared" si="16"/>
        <v>0</v>
      </c>
      <c r="H46" s="134">
        <f t="shared" si="16"/>
        <v>5420058.2000000002</v>
      </c>
      <c r="I46" s="134">
        <f t="shared" si="16"/>
        <v>0</v>
      </c>
      <c r="J46" s="134">
        <f t="shared" si="16"/>
        <v>0</v>
      </c>
      <c r="K46" s="134">
        <f t="shared" si="16"/>
        <v>0</v>
      </c>
      <c r="L46" s="134">
        <f t="shared" si="16"/>
        <v>0</v>
      </c>
      <c r="M46" s="134">
        <f t="shared" si="16"/>
        <v>1035619.51</v>
      </c>
      <c r="N46" s="134">
        <f t="shared" si="16"/>
        <v>754645.51</v>
      </c>
      <c r="O46" s="134">
        <f t="shared" si="16"/>
        <v>0</v>
      </c>
      <c r="P46" s="134">
        <f t="shared" si="16"/>
        <v>0</v>
      </c>
      <c r="Q46" s="134">
        <f t="shared" si="2"/>
        <v>7277996.2199999997</v>
      </c>
    </row>
    <row r="47" spans="2:30" s="9" customFormat="1" x14ac:dyDescent="0.25">
      <c r="B47" s="162" t="s">
        <v>130</v>
      </c>
      <c r="C47" s="135">
        <v>114463853</v>
      </c>
      <c r="D47" s="135">
        <v>140593252.94</v>
      </c>
      <c r="E47" s="135">
        <v>0</v>
      </c>
      <c r="F47" s="135">
        <v>67673</v>
      </c>
      <c r="G47" s="135">
        <v>0</v>
      </c>
      <c r="H47" s="135">
        <v>5420058.2000000002</v>
      </c>
      <c r="I47" s="135">
        <v>0</v>
      </c>
      <c r="J47" s="135">
        <v>0</v>
      </c>
      <c r="K47" s="135">
        <v>0</v>
      </c>
      <c r="L47" s="135">
        <v>0</v>
      </c>
      <c r="M47" s="135">
        <v>1035619.51</v>
      </c>
      <c r="N47" s="135">
        <v>754645.51</v>
      </c>
      <c r="O47" s="135">
        <v>0</v>
      </c>
      <c r="P47" s="135">
        <v>0</v>
      </c>
      <c r="Q47" s="135">
        <f t="shared" si="2"/>
        <v>7277996.2199999997</v>
      </c>
      <c r="S47"/>
    </row>
    <row r="48" spans="2:30" x14ac:dyDescent="0.25">
      <c r="B48" s="154" t="s">
        <v>87</v>
      </c>
      <c r="C48" s="129">
        <v>58434039304</v>
      </c>
      <c r="D48" s="129">
        <v>62316533984.079987</v>
      </c>
      <c r="E48" s="116">
        <f>E10+E32</f>
        <v>63090234.530000001</v>
      </c>
      <c r="F48" s="116">
        <f t="shared" ref="F48:P48" si="17">F10+F32</f>
        <v>2953887839.9000001</v>
      </c>
      <c r="G48" s="116">
        <f t="shared" si="17"/>
        <v>1547777289.5700002</v>
      </c>
      <c r="H48" s="116">
        <f t="shared" si="17"/>
        <v>1649699236.8499999</v>
      </c>
      <c r="I48" s="116">
        <f t="shared" si="17"/>
        <v>1629190409.8000002</v>
      </c>
      <c r="J48" s="116">
        <f t="shared" si="17"/>
        <v>1630558030.74</v>
      </c>
      <c r="K48" s="116">
        <f t="shared" si="17"/>
        <v>1590618748.6700001</v>
      </c>
      <c r="L48" s="116">
        <f t="shared" si="17"/>
        <v>1601036999.76</v>
      </c>
      <c r="M48" s="116">
        <f t="shared" si="17"/>
        <v>1614761192.0699999</v>
      </c>
      <c r="N48" s="116">
        <f t="shared" si="17"/>
        <v>1638654690.6099999</v>
      </c>
      <c r="O48" s="116">
        <f t="shared" si="17"/>
        <v>3198097507.6099997</v>
      </c>
      <c r="P48" s="116">
        <f t="shared" si="17"/>
        <v>1832745967.8200002</v>
      </c>
      <c r="Q48" s="117">
        <f>SUM(E48:P48)</f>
        <v>20950118147.93</v>
      </c>
    </row>
    <row r="49" spans="1:19" x14ac:dyDescent="0.25">
      <c r="B49" s="46"/>
      <c r="C49" s="136"/>
      <c r="D49" s="136"/>
      <c r="E49" s="136"/>
      <c r="F49" s="143"/>
      <c r="G49" s="143"/>
      <c r="H49" s="143"/>
      <c r="I49" s="143"/>
      <c r="J49" s="143"/>
      <c r="K49" s="143"/>
      <c r="L49" s="143"/>
      <c r="M49" s="143"/>
      <c r="N49" s="143"/>
      <c r="O49" s="143"/>
      <c r="P49" s="143"/>
      <c r="Q49" s="144"/>
    </row>
    <row r="50" spans="1:19" x14ac:dyDescent="0.25">
      <c r="B50" s="154"/>
      <c r="C50" s="62"/>
      <c r="D50" s="62"/>
      <c r="E50" s="118" t="s">
        <v>11</v>
      </c>
      <c r="F50" s="118" t="s">
        <v>12</v>
      </c>
      <c r="G50" s="118" t="s">
        <v>13</v>
      </c>
      <c r="H50" s="118" t="s">
        <v>14</v>
      </c>
      <c r="I50" s="118" t="s">
        <v>15</v>
      </c>
      <c r="J50" s="118" t="s">
        <v>16</v>
      </c>
      <c r="K50" s="118" t="s">
        <v>17</v>
      </c>
      <c r="L50" s="118" t="s">
        <v>18</v>
      </c>
      <c r="M50" s="118" t="s">
        <v>19</v>
      </c>
      <c r="N50" s="118" t="s">
        <v>20</v>
      </c>
      <c r="O50" s="118" t="s">
        <v>21</v>
      </c>
      <c r="P50" s="118" t="s">
        <v>22</v>
      </c>
      <c r="Q50" s="119" t="s">
        <v>10</v>
      </c>
    </row>
    <row r="51" spans="1:19" x14ac:dyDescent="0.25">
      <c r="B51" s="77" t="s">
        <v>50</v>
      </c>
      <c r="C51" s="120">
        <v>697830845</v>
      </c>
      <c r="D51" s="120">
        <v>697830845</v>
      </c>
      <c r="E51" s="120">
        <v>0</v>
      </c>
      <c r="F51" s="120">
        <v>0</v>
      </c>
      <c r="G51" s="120">
        <v>0</v>
      </c>
      <c r="H51" s="120">
        <v>0</v>
      </c>
      <c r="I51" s="120">
        <v>0</v>
      </c>
      <c r="J51" s="120">
        <v>0</v>
      </c>
      <c r="K51" s="120">
        <v>0</v>
      </c>
      <c r="L51" s="120">
        <v>0</v>
      </c>
      <c r="M51" s="120">
        <v>0</v>
      </c>
      <c r="N51" s="120">
        <v>0</v>
      </c>
      <c r="O51" s="120">
        <v>0</v>
      </c>
      <c r="P51" s="120">
        <v>0</v>
      </c>
      <c r="Q51" s="106">
        <f>SUM(E51:L51)</f>
        <v>0</v>
      </c>
    </row>
    <row r="52" spans="1:19" s="9" customFormat="1" x14ac:dyDescent="0.25">
      <c r="B52" s="151" t="s">
        <v>51</v>
      </c>
      <c r="C52" s="137">
        <v>697830845</v>
      </c>
      <c r="D52" s="137">
        <v>502830845</v>
      </c>
      <c r="E52" s="137">
        <v>0</v>
      </c>
      <c r="F52" s="137">
        <v>0</v>
      </c>
      <c r="G52" s="137">
        <v>0</v>
      </c>
      <c r="H52" s="137">
        <v>0</v>
      </c>
      <c r="I52" s="137">
        <v>0</v>
      </c>
      <c r="J52" s="137">
        <v>0</v>
      </c>
      <c r="K52" s="137">
        <v>0</v>
      </c>
      <c r="L52" s="137">
        <v>0</v>
      </c>
      <c r="M52" s="137">
        <v>0</v>
      </c>
      <c r="N52" s="137">
        <v>0</v>
      </c>
      <c r="O52" s="137">
        <v>0</v>
      </c>
      <c r="P52" s="137">
        <v>0</v>
      </c>
      <c r="Q52" s="156">
        <f t="shared" ref="Q52:Q59" si="18">SUM(E52:L52)</f>
        <v>0</v>
      </c>
      <c r="S52"/>
    </row>
    <row r="53" spans="1:19" x14ac:dyDescent="0.25">
      <c r="B53" s="160" t="s">
        <v>52</v>
      </c>
      <c r="C53" s="138">
        <v>502830845</v>
      </c>
      <c r="D53" s="138">
        <v>502830845</v>
      </c>
      <c r="E53" s="138">
        <v>0</v>
      </c>
      <c r="F53" s="138">
        <v>0</v>
      </c>
      <c r="G53" s="138">
        <v>0</v>
      </c>
      <c r="H53" s="138">
        <v>0</v>
      </c>
      <c r="I53" s="138">
        <v>0</v>
      </c>
      <c r="J53" s="138">
        <v>0</v>
      </c>
      <c r="K53" s="138">
        <v>0</v>
      </c>
      <c r="L53" s="138">
        <v>0</v>
      </c>
      <c r="M53" s="138">
        <v>0</v>
      </c>
      <c r="N53" s="138">
        <v>0</v>
      </c>
      <c r="O53" s="138">
        <v>0</v>
      </c>
      <c r="P53" s="138">
        <v>0</v>
      </c>
      <c r="Q53" s="157">
        <f t="shared" si="18"/>
        <v>0</v>
      </c>
    </row>
    <row r="54" spans="1:19" x14ac:dyDescent="0.25">
      <c r="B54" s="162" t="s">
        <v>93</v>
      </c>
      <c r="C54" s="138">
        <v>502830845</v>
      </c>
      <c r="D54" s="138">
        <v>502830845</v>
      </c>
      <c r="E54" s="138">
        <v>0</v>
      </c>
      <c r="F54" s="138">
        <v>0</v>
      </c>
      <c r="G54" s="138">
        <v>0</v>
      </c>
      <c r="H54" s="138">
        <v>0</v>
      </c>
      <c r="I54" s="138">
        <v>0</v>
      </c>
      <c r="J54" s="138">
        <v>0</v>
      </c>
      <c r="K54" s="138">
        <v>0</v>
      </c>
      <c r="L54" s="138">
        <v>0</v>
      </c>
      <c r="M54" s="138">
        <v>0</v>
      </c>
      <c r="N54" s="138">
        <v>0</v>
      </c>
      <c r="O54" s="138">
        <v>0</v>
      </c>
      <c r="P54" s="138">
        <v>0</v>
      </c>
      <c r="Q54" s="157">
        <f t="shared" si="18"/>
        <v>0</v>
      </c>
    </row>
    <row r="55" spans="1:19" x14ac:dyDescent="0.25">
      <c r="B55" s="162" t="s">
        <v>94</v>
      </c>
      <c r="C55" s="138">
        <v>502830845</v>
      </c>
      <c r="D55" s="138">
        <v>502830845</v>
      </c>
      <c r="E55" s="138">
        <v>0</v>
      </c>
      <c r="F55" s="138">
        <v>0</v>
      </c>
      <c r="G55" s="138">
        <v>0</v>
      </c>
      <c r="H55" s="138">
        <v>0</v>
      </c>
      <c r="I55" s="138">
        <v>0</v>
      </c>
      <c r="J55" s="138">
        <v>0</v>
      </c>
      <c r="K55" s="138">
        <v>0</v>
      </c>
      <c r="L55" s="138">
        <v>0</v>
      </c>
      <c r="M55" s="138">
        <v>0</v>
      </c>
      <c r="N55" s="138">
        <v>0</v>
      </c>
      <c r="O55" s="138">
        <v>0</v>
      </c>
      <c r="P55" s="138">
        <v>0</v>
      </c>
      <c r="Q55" s="157">
        <f t="shared" si="18"/>
        <v>0</v>
      </c>
    </row>
    <row r="56" spans="1:19" s="9" customFormat="1" x14ac:dyDescent="0.25">
      <c r="B56" s="151" t="s">
        <v>54</v>
      </c>
      <c r="C56" s="137">
        <v>195000000</v>
      </c>
      <c r="D56" s="137">
        <v>195000000</v>
      </c>
      <c r="E56" s="137">
        <v>0</v>
      </c>
      <c r="F56" s="137">
        <v>0</v>
      </c>
      <c r="G56" s="137">
        <v>0</v>
      </c>
      <c r="H56" s="137">
        <v>0</v>
      </c>
      <c r="I56" s="137">
        <v>0</v>
      </c>
      <c r="J56" s="137">
        <v>0</v>
      </c>
      <c r="K56" s="137">
        <v>0</v>
      </c>
      <c r="L56" s="137">
        <v>0</v>
      </c>
      <c r="M56" s="137">
        <v>0</v>
      </c>
      <c r="N56" s="137">
        <v>0</v>
      </c>
      <c r="O56" s="137">
        <v>0</v>
      </c>
      <c r="P56" s="137">
        <v>0</v>
      </c>
      <c r="Q56" s="156">
        <f t="shared" si="18"/>
        <v>0</v>
      </c>
      <c r="S56"/>
    </row>
    <row r="57" spans="1:19" s="9" customFormat="1" x14ac:dyDescent="0.25">
      <c r="B57" s="23" t="s">
        <v>55</v>
      </c>
      <c r="C57" s="137">
        <v>195000000</v>
      </c>
      <c r="D57" s="137">
        <v>195000000</v>
      </c>
      <c r="E57" s="137">
        <v>0</v>
      </c>
      <c r="F57" s="137">
        <v>0</v>
      </c>
      <c r="G57" s="137">
        <v>0</v>
      </c>
      <c r="H57" s="137">
        <v>0</v>
      </c>
      <c r="I57" s="137">
        <v>0</v>
      </c>
      <c r="J57" s="137">
        <v>0</v>
      </c>
      <c r="K57" s="137">
        <v>0</v>
      </c>
      <c r="L57" s="137">
        <v>0</v>
      </c>
      <c r="M57" s="137">
        <v>0</v>
      </c>
      <c r="N57" s="137">
        <v>0</v>
      </c>
      <c r="O57" s="137">
        <v>0</v>
      </c>
      <c r="P57" s="137">
        <v>0</v>
      </c>
      <c r="Q57" s="156">
        <f t="shared" si="18"/>
        <v>0</v>
      </c>
      <c r="S57"/>
    </row>
    <row r="58" spans="1:19" s="9" customFormat="1" x14ac:dyDescent="0.25">
      <c r="A58"/>
      <c r="B58" s="22" t="s">
        <v>67</v>
      </c>
      <c r="C58" s="138">
        <v>195000000</v>
      </c>
      <c r="D58" s="138">
        <v>195000000</v>
      </c>
      <c r="E58" s="138">
        <v>0</v>
      </c>
      <c r="F58" s="138">
        <v>0</v>
      </c>
      <c r="G58" s="138">
        <v>0</v>
      </c>
      <c r="H58" s="138">
        <v>0</v>
      </c>
      <c r="I58" s="138">
        <v>0</v>
      </c>
      <c r="J58" s="138">
        <v>0</v>
      </c>
      <c r="K58" s="138">
        <v>0</v>
      </c>
      <c r="L58" s="138">
        <v>0</v>
      </c>
      <c r="M58" s="138">
        <v>0</v>
      </c>
      <c r="N58" s="138">
        <v>0</v>
      </c>
      <c r="O58" s="138">
        <v>0</v>
      </c>
      <c r="P58" s="138">
        <v>0</v>
      </c>
      <c r="Q58" s="157">
        <f t="shared" si="18"/>
        <v>0</v>
      </c>
      <c r="S58"/>
    </row>
    <row r="59" spans="1:19" s="9" customFormat="1" x14ac:dyDescent="0.25">
      <c r="B59" s="46" t="s">
        <v>68</v>
      </c>
      <c r="C59" s="138">
        <v>195000000</v>
      </c>
      <c r="D59" s="138">
        <v>195000000</v>
      </c>
      <c r="E59" s="138">
        <v>0</v>
      </c>
      <c r="F59" s="138">
        <v>0</v>
      </c>
      <c r="G59" s="138">
        <v>0</v>
      </c>
      <c r="H59" s="138">
        <v>0</v>
      </c>
      <c r="I59" s="138">
        <v>0</v>
      </c>
      <c r="J59" s="138">
        <v>0</v>
      </c>
      <c r="K59" s="138">
        <v>0</v>
      </c>
      <c r="L59" s="138">
        <v>0</v>
      </c>
      <c r="M59" s="138">
        <v>0</v>
      </c>
      <c r="N59" s="138">
        <v>0</v>
      </c>
      <c r="O59" s="138">
        <v>0</v>
      </c>
      <c r="P59" s="138">
        <v>0</v>
      </c>
      <c r="Q59" s="157">
        <f t="shared" si="18"/>
        <v>0</v>
      </c>
      <c r="S59"/>
    </row>
    <row r="60" spans="1:19" x14ac:dyDescent="0.25">
      <c r="B60" s="164" t="s">
        <v>56</v>
      </c>
      <c r="C60" s="129">
        <v>697830845</v>
      </c>
      <c r="D60" s="129">
        <v>697830845</v>
      </c>
      <c r="E60" s="118">
        <v>0</v>
      </c>
      <c r="F60" s="116">
        <f t="shared" ref="F60:Q60" si="19">F51</f>
        <v>0</v>
      </c>
      <c r="G60" s="116">
        <f t="shared" si="19"/>
        <v>0</v>
      </c>
      <c r="H60" s="116">
        <f t="shared" si="19"/>
        <v>0</v>
      </c>
      <c r="I60" s="116">
        <f t="shared" si="19"/>
        <v>0</v>
      </c>
      <c r="J60" s="116">
        <f t="shared" si="19"/>
        <v>0</v>
      </c>
      <c r="K60" s="118">
        <f t="shared" si="19"/>
        <v>0</v>
      </c>
      <c r="L60" s="116">
        <f t="shared" si="19"/>
        <v>0</v>
      </c>
      <c r="M60" s="116">
        <f t="shared" si="19"/>
        <v>0</v>
      </c>
      <c r="N60" s="116">
        <f t="shared" si="19"/>
        <v>0</v>
      </c>
      <c r="O60" s="116">
        <f t="shared" si="19"/>
        <v>0</v>
      </c>
      <c r="P60" s="116">
        <f t="shared" si="19"/>
        <v>0</v>
      </c>
      <c r="Q60" s="119">
        <f t="shared" si="19"/>
        <v>0</v>
      </c>
    </row>
    <row r="61" spans="1:19" x14ac:dyDescent="0.25">
      <c r="B61" s="46"/>
      <c r="C61" s="80"/>
      <c r="D61" s="80"/>
      <c r="E61" s="158"/>
      <c r="F61" s="159"/>
      <c r="G61" s="159"/>
      <c r="H61" s="159"/>
      <c r="I61" s="159"/>
      <c r="J61" s="159"/>
      <c r="K61" s="159"/>
      <c r="L61" s="159"/>
      <c r="M61" s="159"/>
      <c r="N61" s="159"/>
      <c r="O61" s="159"/>
      <c r="P61" s="159"/>
      <c r="Q61" s="159"/>
    </row>
    <row r="62" spans="1:19" x14ac:dyDescent="0.25">
      <c r="B62" s="174" t="s">
        <v>102</v>
      </c>
      <c r="C62" s="175">
        <v>59131870149</v>
      </c>
      <c r="D62" s="175">
        <f>D60+D48</f>
        <v>63014364829.079987</v>
      </c>
      <c r="E62" s="116">
        <f t="shared" ref="E62:Q62" si="20">E48+E60</f>
        <v>63090234.530000001</v>
      </c>
      <c r="F62" s="116">
        <f t="shared" si="20"/>
        <v>2953887839.9000001</v>
      </c>
      <c r="G62" s="116">
        <f t="shared" si="20"/>
        <v>1547777289.5700002</v>
      </c>
      <c r="H62" s="116">
        <f t="shared" si="20"/>
        <v>1649699236.8499999</v>
      </c>
      <c r="I62" s="116">
        <f t="shared" si="20"/>
        <v>1629190409.8000002</v>
      </c>
      <c r="J62" s="116">
        <f t="shared" si="20"/>
        <v>1630558030.74</v>
      </c>
      <c r="K62" s="116">
        <f t="shared" si="20"/>
        <v>1590618748.6700001</v>
      </c>
      <c r="L62" s="116">
        <f t="shared" si="20"/>
        <v>1601036999.76</v>
      </c>
      <c r="M62" s="116">
        <f t="shared" si="20"/>
        <v>1614761192.0699999</v>
      </c>
      <c r="N62" s="116">
        <f t="shared" si="20"/>
        <v>1638654690.6099999</v>
      </c>
      <c r="O62" s="116">
        <f t="shared" si="20"/>
        <v>3198097507.6099997</v>
      </c>
      <c r="P62" s="116">
        <f t="shared" si="20"/>
        <v>1832745967.8200002</v>
      </c>
      <c r="Q62" s="117">
        <f t="shared" si="20"/>
        <v>20950118147.93</v>
      </c>
    </row>
    <row r="63" spans="1:19" x14ac:dyDescent="0.25">
      <c r="B63" s="102" t="s">
        <v>136</v>
      </c>
      <c r="C63" s="176"/>
      <c r="D63" s="176"/>
      <c r="E63" s="183"/>
      <c r="F63" s="184"/>
      <c r="G63" s="184"/>
      <c r="H63" s="184"/>
      <c r="I63" s="184"/>
      <c r="J63" s="184"/>
      <c r="K63" s="184"/>
      <c r="L63" s="184"/>
      <c r="M63" s="184"/>
      <c r="N63" s="184"/>
      <c r="O63" s="184"/>
      <c r="P63" s="184"/>
      <c r="Q63" s="146"/>
    </row>
    <row r="64" spans="1:19" x14ac:dyDescent="0.25">
      <c r="B64" s="102" t="s">
        <v>146</v>
      </c>
      <c r="C64" s="177"/>
      <c r="D64" s="177"/>
      <c r="E64" s="177"/>
      <c r="F64" s="177"/>
      <c r="G64" s="177"/>
      <c r="H64" s="177"/>
      <c r="I64" s="177"/>
      <c r="J64" s="177"/>
      <c r="K64" s="177"/>
      <c r="L64" s="177"/>
      <c r="M64" s="177"/>
      <c r="N64" s="177"/>
      <c r="O64" s="177"/>
      <c r="P64" s="148"/>
      <c r="Q64" s="149"/>
    </row>
    <row r="65" spans="2:15" x14ac:dyDescent="0.25">
      <c r="B65" s="102" t="s">
        <v>79</v>
      </c>
      <c r="C65" s="177"/>
      <c r="D65" s="177"/>
      <c r="E65" s="177"/>
      <c r="F65" s="177"/>
      <c r="G65" s="177"/>
      <c r="H65" s="177"/>
      <c r="I65" s="177"/>
      <c r="J65" s="177"/>
      <c r="K65" s="177"/>
      <c r="L65" s="177"/>
      <c r="M65" s="177"/>
      <c r="N65" s="177"/>
      <c r="O65" s="177"/>
    </row>
    <row r="66" spans="2:15" x14ac:dyDescent="0.25">
      <c r="B66" s="166"/>
      <c r="C66" s="177"/>
      <c r="D66" s="177"/>
      <c r="E66" s="177"/>
      <c r="F66" s="177"/>
      <c r="G66" s="177"/>
      <c r="H66" s="177"/>
      <c r="I66" s="177"/>
      <c r="J66" s="177"/>
      <c r="K66" s="177"/>
      <c r="L66" s="177"/>
      <c r="M66" s="177"/>
      <c r="N66" s="177"/>
      <c r="O66" s="177"/>
    </row>
    <row r="67" spans="2:15" x14ac:dyDescent="0.25">
      <c r="B67" s="166"/>
      <c r="H6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EF05C3-8C58-4350-AEAD-92404F483033}">
  <ds:schemaRefs>
    <ds:schemaRef ds:uri="http://schemas.microsoft.com/sharepoint/v3/contenttype/forms"/>
  </ds:schemaRefs>
</ds:datastoreItem>
</file>

<file path=customXml/itemProps2.xml><?xml version="1.0" encoding="utf-8"?>
<ds:datastoreItem xmlns:ds="http://schemas.openxmlformats.org/officeDocument/2006/customXml" ds:itemID="{907F933E-3885-4EF4-8DFD-FFDC9684EA86}">
  <ds:schemaRefs>
    <ds:schemaRef ds:uri="http://purl.org/dc/elements/1.1/"/>
    <ds:schemaRef ds:uri="http://www.w3.org/XML/1998/namespace"/>
    <ds:schemaRef ds:uri="09100588-ee89-45b2-81d6-a67d223ce91b"/>
    <ds:schemaRef ds:uri="http://purl.org/dc/dcmitype/"/>
    <ds:schemaRef ds:uri="f7c7372e-77c9-4c4a-9e9a-3e04be05905d"/>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E4680784-02C1-421C-95C5-63A686401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2026-05-26T14:53:09Z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