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Gastos/Seguridad Social/"/>
    </mc:Choice>
  </mc:AlternateContent>
  <xr:revisionPtr revIDLastSave="75" documentId="13_ncr:1_{BC96A715-AEC0-46BF-9E5E-B921C6345D82}" xr6:coauthVersionLast="47" xr6:coauthVersionMax="47" xr10:uidLastSave="{9D955ACF-1281-403C-AF2E-A70E609534BB}"/>
  <bookViews>
    <workbookView xWindow="-120" yWindow="-120" windowWidth="29040" windowHeight="15720" xr2:uid="{00000000-000D-0000-FFFF-FFFF00000000}"/>
  </bookViews>
  <sheets>
    <sheet name="Fuen. Finac. y Espec. 2014-2025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6" l="1"/>
  <c r="N29" i="16" s="1"/>
  <c r="N19" i="16"/>
  <c r="M27" i="16"/>
  <c r="M29" i="16" s="1"/>
  <c r="K27" i="16"/>
  <c r="K29" i="16" s="1"/>
  <c r="D27" i="16"/>
  <c r="D29" i="16" s="1"/>
  <c r="M19" i="16"/>
  <c r="L19" i="16"/>
  <c r="K19" i="16"/>
  <c r="J19" i="16"/>
  <c r="E19" i="16"/>
  <c r="K24" i="16"/>
  <c r="K22" i="16"/>
  <c r="J24" i="16"/>
  <c r="J27" i="16" s="1"/>
  <c r="J29" i="16" s="1"/>
  <c r="J22" i="16"/>
  <c r="L22" i="16"/>
  <c r="L24" i="16"/>
  <c r="L27" i="16" s="1"/>
  <c r="L29" i="16" s="1"/>
  <c r="I24" i="16"/>
  <c r="I27" i="16" s="1"/>
  <c r="I29" i="16" s="1"/>
  <c r="H24" i="16"/>
  <c r="G24" i="16"/>
  <c r="G27" i="16" s="1"/>
  <c r="F24" i="16"/>
  <c r="F27" i="16" s="1"/>
  <c r="E24" i="16"/>
  <c r="D24" i="16"/>
  <c r="C24" i="16"/>
  <c r="I22" i="16"/>
  <c r="H22" i="16"/>
  <c r="H27" i="16" s="1"/>
  <c r="H29" i="16" s="1"/>
  <c r="G22" i="16"/>
  <c r="F22" i="16"/>
  <c r="E22" i="16"/>
  <c r="E27" i="16" s="1"/>
  <c r="E29" i="16" s="1"/>
  <c r="D22" i="16"/>
  <c r="C22" i="16"/>
  <c r="I16" i="16"/>
  <c r="H16" i="16"/>
  <c r="G16" i="16"/>
  <c r="F16" i="16"/>
  <c r="E16" i="16"/>
  <c r="D16" i="16"/>
  <c r="C16" i="16"/>
  <c r="I12" i="16"/>
  <c r="I19" i="16" s="1"/>
  <c r="H12" i="16"/>
  <c r="H19" i="16" s="1"/>
  <c r="G12" i="16"/>
  <c r="G19" i="16" s="1"/>
  <c r="F12" i="16"/>
  <c r="F19" i="16" s="1"/>
  <c r="E12" i="16"/>
  <c r="D12" i="16"/>
  <c r="D19" i="16" s="1"/>
  <c r="C12" i="16"/>
  <c r="I10" i="16"/>
  <c r="H10" i="16"/>
  <c r="F10" i="16"/>
  <c r="E10" i="16"/>
  <c r="D10" i="16"/>
  <c r="C10" i="16"/>
  <c r="F29" i="16" l="1"/>
  <c r="G29" i="16"/>
  <c r="C27" i="16"/>
  <c r="C19" i="16"/>
  <c r="C29" i="16" l="1"/>
</calcChain>
</file>

<file path=xl/sharedStrings.xml><?xml version="1.0" encoding="utf-8"?>
<sst xmlns="http://schemas.openxmlformats.org/spreadsheetml/2006/main" count="25" uniqueCount="20">
  <si>
    <t>MINISTERIO DE HACIENDA</t>
  </si>
  <si>
    <t>DIRECCIÓN GENERAL DE PRESUPUESTO</t>
  </si>
  <si>
    <t>EJECUCIÓN PRESUPUESTARIA DE INSTITUCIONES DE LA SEGURIDAD SOCIAL</t>
  </si>
  <si>
    <t>CLASIFICACIÓN POR FUENTE DE FINANCIAMIENTO Y FUENTE ESPECIFICA</t>
  </si>
  <si>
    <t>En Millones RD$</t>
  </si>
  <si>
    <t>DETALLE</t>
  </si>
  <si>
    <t>10 - FONDO GENERAL</t>
  </si>
  <si>
    <t>0100 - FONDO GENERAL</t>
  </si>
  <si>
    <t>30 - FONDOS PROPIOS</t>
  </si>
  <si>
    <t>3002 - RECURSOS SEGURIDAD SOCIAL LEY 13-20</t>
  </si>
  <si>
    <t>9995 - VENTAS DE SERVICIOS</t>
  </si>
  <si>
    <t>9998 - OTROS FONDOS</t>
  </si>
  <si>
    <t>60 - CRÉDITO EXTERNO</t>
  </si>
  <si>
    <t>0417 - ACUERDO DE COOPERACION  ENERGETICA DE CARACAS</t>
  </si>
  <si>
    <t>TOTAL GASTOS</t>
  </si>
  <si>
    <t xml:space="preserve">TOTAL APLICACIONES FINANCIERAS  </t>
  </si>
  <si>
    <t>TOTAL GASTOS Y APLICACIONES FINANCIERAS</t>
  </si>
  <si>
    <t>Fuente: Sistema de Información de la Gestión Financiera (SIGEF).</t>
  </si>
  <si>
    <t>PERIODO 2014-2025</t>
  </si>
  <si>
    <t>0814 - APOYO PRESUPUESTARIO (RECURSOS EXTERNOS)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</si>
</sst>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\ _€_-;\-* #,##0.0\ _€_-;_-* &quot;-&quot;??\ _€_-;_-@_-"/>
    <numFmt numFmtId="166" formatCode="_-* #,##0.00\ _€_-;\-* #,##0.00\ _€_-;_-* &quot;-&quot;??\ _€_-;_-@_-"/>
    <numFmt numFmtId="167" formatCode="_(#,##0.0,,_);_(* \(#,##0.000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2"/>
    </xf>
    <xf numFmtId="167" fontId="0" fillId="0" borderId="0" xfId="2" applyNumberFormat="1" applyFont="1" applyAlignment="1">
      <alignment horizontal="right" vertical="center"/>
    </xf>
    <xf numFmtId="167" fontId="2" fillId="4" borderId="3" xfId="2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/>
    </xf>
    <xf numFmtId="167" fontId="1" fillId="0" borderId="0" xfId="1" applyNumberFormat="1" applyFont="1" applyBorder="1"/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readingOrder="1"/>
    </xf>
    <xf numFmtId="0" fontId="2" fillId="2" borderId="0" xfId="0" applyFont="1" applyFill="1" applyAlignment="1">
      <alignment vertical="center"/>
    </xf>
    <xf numFmtId="49" fontId="6" fillId="0" borderId="1" xfId="0" applyNumberFormat="1" applyFont="1" applyBorder="1" applyAlignment="1">
      <alignment horizontal="left" wrapText="1" readingOrder="1"/>
    </xf>
    <xf numFmtId="0" fontId="7" fillId="0" borderId="0" xfId="0" applyFont="1" applyAlignment="1">
      <alignment horizontal="left" vertical="center" wrapText="1"/>
    </xf>
    <xf numFmtId="166" fontId="0" fillId="0" borderId="0" xfId="5" applyFont="1" applyBorder="1" applyAlignment="1">
      <alignment horizontal="center"/>
    </xf>
    <xf numFmtId="166" fontId="0" fillId="0" borderId="0" xfId="5" applyFont="1" applyBorder="1" applyAlignment="1"/>
    <xf numFmtId="166" fontId="3" fillId="0" borderId="0" xfId="5" applyFont="1" applyBorder="1" applyAlignment="1">
      <alignment horizontal="center" vertical="center"/>
    </xf>
    <xf numFmtId="166" fontId="0" fillId="0" borderId="0" xfId="5" applyFont="1" applyBorder="1" applyAlignment="1">
      <alignment horizontal="right"/>
    </xf>
    <xf numFmtId="167" fontId="3" fillId="0" borderId="4" xfId="6" applyNumberFormat="1" applyFont="1" applyBorder="1"/>
    <xf numFmtId="165" fontId="0" fillId="0" borderId="0" xfId="5" applyNumberFormat="1" applyFont="1" applyBorder="1" applyAlignment="1">
      <alignment horizontal="right"/>
    </xf>
    <xf numFmtId="166" fontId="7" fillId="0" borderId="0" xfId="5" applyFont="1" applyBorder="1" applyAlignment="1"/>
    <xf numFmtId="166" fontId="8" fillId="0" borderId="0" xfId="5" applyFont="1" applyBorder="1" applyAlignment="1">
      <alignment horizontal="center"/>
    </xf>
    <xf numFmtId="166" fontId="0" fillId="0" borderId="0" xfId="5" applyFont="1"/>
    <xf numFmtId="0" fontId="2" fillId="3" borderId="2" xfId="0" applyFont="1" applyFill="1" applyBorder="1" applyAlignment="1">
      <alignment horizontal="left" vertical="center"/>
    </xf>
    <xf numFmtId="43" fontId="0" fillId="0" borderId="0" xfId="1" applyFont="1"/>
    <xf numFmtId="166" fontId="2" fillId="5" borderId="5" xfId="5" applyFont="1" applyFill="1" applyBorder="1" applyAlignment="1">
      <alignment vertical="center" wrapText="1"/>
    </xf>
    <xf numFmtId="166" fontId="2" fillId="5" borderId="0" xfId="5" applyFont="1" applyFill="1" applyBorder="1" applyAlignment="1">
      <alignment vertical="center" wrapText="1"/>
    </xf>
    <xf numFmtId="0" fontId="2" fillId="4" borderId="8" xfId="5" applyNumberFormat="1" applyFont="1" applyFill="1" applyBorder="1" applyAlignment="1">
      <alignment horizontal="center" vertical="center"/>
    </xf>
    <xf numFmtId="0" fontId="2" fillId="4" borderId="7" xfId="5" applyNumberFormat="1" applyFont="1" applyFill="1" applyBorder="1" applyAlignment="1">
      <alignment horizontal="center" vertical="center"/>
    </xf>
    <xf numFmtId="0" fontId="2" fillId="4" borderId="5" xfId="5" applyNumberFormat="1" applyFont="1" applyFill="1" applyBorder="1" applyAlignment="1">
      <alignment horizontal="center" vertical="center"/>
    </xf>
    <xf numFmtId="0" fontId="2" fillId="4" borderId="6" xfId="5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7">
    <cellStyle name="Comma" xfId="1" builtinId="3"/>
    <cellStyle name="Millares 2" xfId="3" xr:uid="{00000000-0005-0000-0000-000001000000}"/>
    <cellStyle name="Millares 2 3" xfId="6" xr:uid="{00000000-0005-0000-0000-000002000000}"/>
    <cellStyle name="Millares 3" xfId="4" xr:uid="{00000000-0005-0000-0000-000003000000}"/>
    <cellStyle name="Millares 3 3" xfId="5" xr:uid="{00000000-0005-0000-0000-000004000000}"/>
    <cellStyle name="Millares 4" xfId="2" xr:uid="{00000000-0005-0000-0000-000005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F01F004-E716-4BFA-ADDF-1D30FE12BA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66850"/>
        </a:xfrm>
        <a:prstGeom prst="rect">
          <a:avLst/>
        </a:prstGeom>
      </xdr:spPr>
    </xdr:pic>
    <xdr:clientData/>
  </xdr:twoCellAnchor>
  <xdr:oneCellAnchor>
    <xdr:from>
      <xdr:col>1</xdr:col>
      <xdr:colOff>260372</xdr:colOff>
      <xdr:row>1</xdr:row>
      <xdr:rowOff>22411</xdr:rowOff>
    </xdr:from>
    <xdr:ext cx="1787667" cy="887869"/>
    <xdr:pic>
      <xdr:nvPicPr>
        <xdr:cNvPr id="3" name="Imagen 4">
          <a:extLst>
            <a:ext uri="{FF2B5EF4-FFF2-40B4-BE49-F238E27FC236}">
              <a16:creationId xmlns:a16="http://schemas.microsoft.com/office/drawing/2014/main" id="{D229BB37-81FA-4CAD-94A4-0642FA79E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5343" y="212911"/>
          <a:ext cx="1787667" cy="887869"/>
        </a:xfrm>
        <a:prstGeom prst="rect">
          <a:avLst/>
        </a:prstGeom>
      </xdr:spPr>
    </xdr:pic>
    <xdr:clientData/>
  </xdr:oneCellAnchor>
  <xdr:oneCellAnchor>
    <xdr:from>
      <xdr:col>8</xdr:col>
      <xdr:colOff>336178</xdr:colOff>
      <xdr:row>0</xdr:row>
      <xdr:rowOff>56029</xdr:rowOff>
    </xdr:from>
    <xdr:ext cx="2028262" cy="993805"/>
    <xdr:pic>
      <xdr:nvPicPr>
        <xdr:cNvPr id="4" name="Imagen 3">
          <a:extLst>
            <a:ext uri="{FF2B5EF4-FFF2-40B4-BE49-F238E27FC236}">
              <a16:creationId xmlns:a16="http://schemas.microsoft.com/office/drawing/2014/main" id="{1123AFE4-F6E0-4C66-92C4-1BF94A7A0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37913" y="56029"/>
          <a:ext cx="2028262" cy="9938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2"/>
  <sheetViews>
    <sheetView showGridLines="0" tabSelected="1" zoomScale="85" zoomScaleNormal="85" workbookViewId="0">
      <selection activeCell="B8" sqref="B8:B9"/>
    </sheetView>
  </sheetViews>
  <sheetFormatPr defaultColWidth="11.42578125" defaultRowHeight="15" x14ac:dyDescent="0.25"/>
  <cols>
    <col min="1" max="1" width="4.85546875" customWidth="1"/>
    <col min="2" max="2" width="56" customWidth="1"/>
    <col min="3" max="3" width="12.42578125" style="21" customWidth="1"/>
    <col min="4" max="4" width="14" style="21" customWidth="1"/>
    <col min="5" max="5" width="14.28515625" style="21" customWidth="1"/>
    <col min="6" max="7" width="12.7109375" style="21" customWidth="1"/>
    <col min="8" max="8" width="14" style="21" customWidth="1"/>
    <col min="9" max="9" width="12.7109375" style="21" customWidth="1"/>
    <col min="13" max="13" width="13.140625" bestFit="1" customWidth="1"/>
    <col min="15" max="15" width="17.85546875" bestFit="1" customWidth="1"/>
  </cols>
  <sheetData>
    <row r="1" spans="2:15" x14ac:dyDescent="0.25">
      <c r="C1" s="13"/>
      <c r="D1" s="13"/>
      <c r="E1" s="13"/>
      <c r="F1" s="13"/>
      <c r="G1" s="13"/>
      <c r="H1" s="13"/>
      <c r="I1" s="14"/>
    </row>
    <row r="2" spans="2:15" ht="28.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5" ht="21" x14ac:dyDescent="0.25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5" ht="15.75" customHeight="1" x14ac:dyDescent="0.25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5" ht="15.75" customHeight="1" x14ac:dyDescent="0.25">
      <c r="B5" s="32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5" ht="15.75" customHeight="1" x14ac:dyDescent="0.25">
      <c r="B6" s="32"/>
      <c r="C6" s="32"/>
      <c r="D6" s="32"/>
      <c r="E6" s="32"/>
      <c r="F6" s="32"/>
      <c r="G6" s="32"/>
      <c r="H6" s="32"/>
      <c r="I6" s="32"/>
    </row>
    <row r="7" spans="2:15" x14ac:dyDescent="0.25">
      <c r="B7" s="11" t="s">
        <v>18</v>
      </c>
      <c r="C7" s="15"/>
      <c r="D7" s="15"/>
      <c r="E7" s="15"/>
      <c r="F7" s="15"/>
      <c r="G7" s="15"/>
      <c r="H7" s="15"/>
      <c r="K7" s="16"/>
      <c r="M7" s="16" t="s">
        <v>4</v>
      </c>
    </row>
    <row r="8" spans="2:15" x14ac:dyDescent="0.25">
      <c r="B8" s="31" t="s">
        <v>5</v>
      </c>
      <c r="C8" s="28">
        <v>2014</v>
      </c>
      <c r="D8" s="26">
        <v>2015</v>
      </c>
      <c r="E8" s="26">
        <v>2016</v>
      </c>
      <c r="F8" s="26">
        <v>2017</v>
      </c>
      <c r="G8" s="26">
        <v>2018</v>
      </c>
      <c r="H8" s="26">
        <v>2019</v>
      </c>
      <c r="I8" s="26">
        <v>2020</v>
      </c>
      <c r="J8" s="26">
        <v>2021</v>
      </c>
      <c r="K8" s="26">
        <v>2022</v>
      </c>
      <c r="L8" s="26">
        <v>2023</v>
      </c>
      <c r="M8" s="26">
        <v>2024</v>
      </c>
      <c r="N8" s="26">
        <v>2025</v>
      </c>
    </row>
    <row r="9" spans="2:15" x14ac:dyDescent="0.25">
      <c r="B9" s="31"/>
      <c r="C9" s="29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2:15" x14ac:dyDescent="0.25">
      <c r="B10" s="4" t="s">
        <v>6</v>
      </c>
      <c r="C10" s="17">
        <f t="shared" ref="C10:H10" si="0">+C11</f>
        <v>1625352693.6000004</v>
      </c>
      <c r="D10" s="17">
        <f t="shared" si="0"/>
        <v>921108204.28999972</v>
      </c>
      <c r="E10" s="17">
        <f t="shared" si="0"/>
        <v>12805927976.880001</v>
      </c>
      <c r="F10" s="17">
        <f t="shared" si="0"/>
        <v>10565436919.980001</v>
      </c>
      <c r="G10" s="17">
        <v>10931672602.760002</v>
      </c>
      <c r="H10" s="17">
        <f t="shared" si="0"/>
        <v>11734633350.800001</v>
      </c>
      <c r="I10" s="17">
        <f>+I11</f>
        <v>12064976056.599998</v>
      </c>
      <c r="J10" s="17">
        <v>17796685159.399998</v>
      </c>
      <c r="K10" s="17">
        <v>19402084827.630001</v>
      </c>
      <c r="L10" s="17">
        <v>19414881443.82</v>
      </c>
      <c r="M10" s="17">
        <v>20359925322.639996</v>
      </c>
      <c r="N10" s="17">
        <v>12095418614.209997</v>
      </c>
      <c r="O10" s="23"/>
    </row>
    <row r="11" spans="2:15" x14ac:dyDescent="0.25">
      <c r="B11" s="1" t="s">
        <v>7</v>
      </c>
      <c r="C11" s="2">
        <v>1625352693.6000004</v>
      </c>
      <c r="D11" s="2">
        <v>921108204.28999972</v>
      </c>
      <c r="E11" s="2">
        <v>12805927976.880001</v>
      </c>
      <c r="F11" s="2">
        <v>10565436919.980001</v>
      </c>
      <c r="G11" s="2">
        <v>10931672602.760002</v>
      </c>
      <c r="H11" s="2">
        <v>11734633350.800001</v>
      </c>
      <c r="I11" s="2">
        <v>12064976056.599998</v>
      </c>
      <c r="J11" s="2">
        <v>17796685159.399998</v>
      </c>
      <c r="K11" s="2">
        <v>19402084827.630001</v>
      </c>
      <c r="L11" s="2">
        <v>19414881443.82</v>
      </c>
      <c r="M11" s="2">
        <v>20359925322.639996</v>
      </c>
      <c r="N11" s="2">
        <v>12095418614.209997</v>
      </c>
      <c r="O11" s="23"/>
    </row>
    <row r="12" spans="2:15" x14ac:dyDescent="0.25">
      <c r="B12" s="4" t="s">
        <v>8</v>
      </c>
      <c r="C12" s="17">
        <f t="shared" ref="C12:H12" si="1">SUM(C13:C15)</f>
        <v>43361977.399999999</v>
      </c>
      <c r="D12" s="17">
        <f t="shared" si="1"/>
        <v>52201705.320000008</v>
      </c>
      <c r="E12" s="17">
        <f t="shared" si="1"/>
        <v>57158385.519999996</v>
      </c>
      <c r="F12" s="17">
        <f t="shared" si="1"/>
        <v>104232236.32999998</v>
      </c>
      <c r="G12" s="17">
        <f t="shared" si="1"/>
        <v>114447012.88999999</v>
      </c>
      <c r="H12" s="17">
        <f t="shared" si="1"/>
        <v>435486748.10000002</v>
      </c>
      <c r="I12" s="17">
        <f>SUM(I13:I15)</f>
        <v>259775975.71000001</v>
      </c>
      <c r="J12" s="17">
        <v>1150243764.0599999</v>
      </c>
      <c r="K12" s="17">
        <v>1548033320.2999997</v>
      </c>
      <c r="L12" s="17">
        <v>2015342134.1200001</v>
      </c>
      <c r="M12" s="17">
        <v>2446340107.71</v>
      </c>
      <c r="N12" s="17">
        <v>3015782312.0499997</v>
      </c>
      <c r="O12" s="23"/>
    </row>
    <row r="13" spans="2:15" x14ac:dyDescent="0.25">
      <c r="B13" s="1" t="s">
        <v>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207779629.72999999</v>
      </c>
      <c r="J13" s="2">
        <v>1045256372.8099998</v>
      </c>
      <c r="K13" s="2">
        <v>1465906321.6799998</v>
      </c>
      <c r="L13" s="2">
        <v>1919044443.8600001</v>
      </c>
      <c r="M13" s="2">
        <v>2228540004.5100002</v>
      </c>
      <c r="N13" s="2">
        <v>2814833999.8999996</v>
      </c>
      <c r="O13" s="23"/>
    </row>
    <row r="14" spans="2:15" x14ac:dyDescent="0.25">
      <c r="B14" s="1" t="s">
        <v>10</v>
      </c>
      <c r="C14" s="2">
        <v>18859954.829999998</v>
      </c>
      <c r="D14" s="2">
        <v>43378421.940000005</v>
      </c>
      <c r="E14" s="2">
        <v>38435539.140000001</v>
      </c>
      <c r="F14" s="2">
        <v>74803249.279999986</v>
      </c>
      <c r="G14" s="2">
        <v>30474542.319999997</v>
      </c>
      <c r="H14" s="2">
        <v>328019042.82000005</v>
      </c>
      <c r="I14" s="2">
        <v>29445425.18</v>
      </c>
      <c r="J14" s="2">
        <v>28516116.209999993</v>
      </c>
      <c r="K14" s="2">
        <v>65882829.590000018</v>
      </c>
      <c r="L14" s="2">
        <v>79203399.189999998</v>
      </c>
      <c r="M14" s="2">
        <v>140039552.56</v>
      </c>
      <c r="N14" s="2">
        <v>137083440.54999998</v>
      </c>
      <c r="O14" s="23"/>
    </row>
    <row r="15" spans="2:15" x14ac:dyDescent="0.25">
      <c r="B15" s="1" t="s">
        <v>11</v>
      </c>
      <c r="C15" s="2">
        <v>24502022.57</v>
      </c>
      <c r="D15" s="2">
        <v>8823283.3800000008</v>
      </c>
      <c r="E15" s="2">
        <v>18722846.379999999</v>
      </c>
      <c r="F15" s="2">
        <v>29428987.049999997</v>
      </c>
      <c r="G15" s="2">
        <v>83972470.569999993</v>
      </c>
      <c r="H15" s="2">
        <v>107467705.27999999</v>
      </c>
      <c r="I15" s="2">
        <v>22550920.800000004</v>
      </c>
      <c r="J15" s="2">
        <v>76471275.040000007</v>
      </c>
      <c r="K15" s="2">
        <v>16244169.029999999</v>
      </c>
      <c r="L15" s="2">
        <v>17094291.07</v>
      </c>
      <c r="M15" s="2">
        <v>77760550.640000001</v>
      </c>
      <c r="N15" s="2">
        <v>63864871.600000009</v>
      </c>
      <c r="O15" s="23"/>
    </row>
    <row r="16" spans="2:15" x14ac:dyDescent="0.25">
      <c r="B16" s="4" t="s">
        <v>12</v>
      </c>
      <c r="C16" s="17">
        <f>+C17</f>
        <v>9075069299.3600006</v>
      </c>
      <c r="D16" s="17">
        <f t="shared" ref="D16:I16" si="2">+D17</f>
        <v>10850980109.559999</v>
      </c>
      <c r="E16" s="17">
        <f t="shared" si="2"/>
        <v>7225160.2199999997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0</v>
      </c>
      <c r="J16" s="17">
        <v>0</v>
      </c>
      <c r="K16" s="17">
        <v>0</v>
      </c>
      <c r="L16" s="17">
        <v>0</v>
      </c>
      <c r="M16" s="17">
        <v>0</v>
      </c>
      <c r="N16" s="17">
        <v>8580920647.1300001</v>
      </c>
      <c r="O16" s="23"/>
    </row>
    <row r="17" spans="2:15" x14ac:dyDescent="0.25">
      <c r="B17" s="1" t="s">
        <v>13</v>
      </c>
      <c r="C17" s="2">
        <v>9075069299.3600006</v>
      </c>
      <c r="D17" s="2">
        <v>10850980109.559999</v>
      </c>
      <c r="E17" s="2">
        <v>7225160.2199999997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3"/>
    </row>
    <row r="18" spans="2:15" x14ac:dyDescent="0.25">
      <c r="B18" s="1" t="s">
        <v>19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v>8580920647.1300001</v>
      </c>
      <c r="O18" s="23"/>
    </row>
    <row r="19" spans="2:15" x14ac:dyDescent="0.25">
      <c r="B19" s="22" t="s">
        <v>14</v>
      </c>
      <c r="C19" s="3">
        <f>+C12+C10+C16</f>
        <v>10743783970.360001</v>
      </c>
      <c r="D19" s="3">
        <f t="shared" ref="D19:M19" si="3">+D12+D10+D16</f>
        <v>11824290019.17</v>
      </c>
      <c r="E19" s="3">
        <f t="shared" si="3"/>
        <v>12870311522.620001</v>
      </c>
      <c r="F19" s="3">
        <f t="shared" si="3"/>
        <v>10669669156.310001</v>
      </c>
      <c r="G19" s="3">
        <f t="shared" si="3"/>
        <v>11046119615.650002</v>
      </c>
      <c r="H19" s="3">
        <f t="shared" si="3"/>
        <v>12170120098.900002</v>
      </c>
      <c r="I19" s="3">
        <f t="shared" si="3"/>
        <v>12324752032.309998</v>
      </c>
      <c r="J19" s="3">
        <f t="shared" si="3"/>
        <v>18946928923.459999</v>
      </c>
      <c r="K19" s="3">
        <f t="shared" si="3"/>
        <v>20950118147.93</v>
      </c>
      <c r="L19" s="3">
        <f t="shared" si="3"/>
        <v>21430223577.939999</v>
      </c>
      <c r="M19" s="3">
        <f t="shared" si="3"/>
        <v>22806265430.349995</v>
      </c>
      <c r="N19" s="3">
        <f t="shared" ref="N19" si="4">+N12+N10+N16</f>
        <v>23692121573.389996</v>
      </c>
      <c r="O19" s="23"/>
    </row>
    <row r="20" spans="2:15" x14ac:dyDescent="0.25">
      <c r="B20" s="10"/>
      <c r="C20" s="13"/>
      <c r="D20" s="13"/>
      <c r="E20" s="13"/>
      <c r="F20" s="13"/>
      <c r="G20" s="13"/>
      <c r="H20" s="13"/>
      <c r="I20" s="14"/>
    </row>
    <row r="21" spans="2:15" ht="15" customHeight="1" x14ac:dyDescent="0.25">
      <c r="B21" s="22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2:15" ht="15" customHeight="1" x14ac:dyDescent="0.25">
      <c r="B22" s="4" t="s">
        <v>6</v>
      </c>
      <c r="C22" s="17">
        <f>+C23</f>
        <v>0</v>
      </c>
      <c r="D22" s="17">
        <f t="shared" ref="D22:L22" si="5">+D23</f>
        <v>0</v>
      </c>
      <c r="E22" s="17">
        <f t="shared" si="5"/>
        <v>34698917.659999996</v>
      </c>
      <c r="F22" s="17">
        <f t="shared" si="5"/>
        <v>9871143.5600000005</v>
      </c>
      <c r="G22" s="17">
        <f t="shared" si="5"/>
        <v>9843371.0500000007</v>
      </c>
      <c r="H22" s="17">
        <f t="shared" si="5"/>
        <v>0</v>
      </c>
      <c r="I22" s="17">
        <f t="shared" si="5"/>
        <v>0</v>
      </c>
      <c r="J22" s="17">
        <f t="shared" si="5"/>
        <v>0</v>
      </c>
      <c r="K22" s="17">
        <f t="shared" si="5"/>
        <v>0</v>
      </c>
      <c r="L22" s="17">
        <f t="shared" si="5"/>
        <v>0</v>
      </c>
      <c r="M22" s="17">
        <v>0</v>
      </c>
      <c r="N22" s="17">
        <v>0</v>
      </c>
    </row>
    <row r="23" spans="2:15" ht="15" customHeight="1" x14ac:dyDescent="0.25">
      <c r="B23" s="1" t="s">
        <v>7</v>
      </c>
      <c r="C23" s="5">
        <v>0</v>
      </c>
      <c r="D23" s="5">
        <v>0</v>
      </c>
      <c r="E23" s="5">
        <v>34698917.659999996</v>
      </c>
      <c r="F23" s="5">
        <v>9871143.5600000005</v>
      </c>
      <c r="G23" s="5">
        <v>9843371.0500000007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2:15" x14ac:dyDescent="0.25">
      <c r="B24" s="4" t="s">
        <v>8</v>
      </c>
      <c r="C24" s="17">
        <f>SUM(C25:C26)</f>
        <v>0</v>
      </c>
      <c r="D24" s="17">
        <f t="shared" ref="D24:I24" si="6">SUM(D25:D26)</f>
        <v>0</v>
      </c>
      <c r="E24" s="17">
        <f t="shared" si="6"/>
        <v>6022925.1099999994</v>
      </c>
      <c r="F24" s="17">
        <f t="shared" si="6"/>
        <v>0</v>
      </c>
      <c r="G24" s="17">
        <f t="shared" si="6"/>
        <v>0</v>
      </c>
      <c r="H24" s="17">
        <f t="shared" si="6"/>
        <v>0</v>
      </c>
      <c r="I24" s="17">
        <f t="shared" si="6"/>
        <v>0</v>
      </c>
      <c r="J24" s="17">
        <f t="shared" ref="J24:L24" si="7">SUM(J25:J26)</f>
        <v>0</v>
      </c>
      <c r="K24" s="17">
        <f t="shared" ref="K24" si="8">SUM(K25:K26)</f>
        <v>0</v>
      </c>
      <c r="L24" s="17">
        <f t="shared" si="7"/>
        <v>0</v>
      </c>
      <c r="M24" s="17">
        <v>0</v>
      </c>
      <c r="N24" s="17">
        <v>0</v>
      </c>
    </row>
    <row r="25" spans="2:15" x14ac:dyDescent="0.25">
      <c r="B25" s="1" t="s">
        <v>10</v>
      </c>
      <c r="C25" s="5">
        <v>0</v>
      </c>
      <c r="D25" s="5">
        <v>0</v>
      </c>
      <c r="E25" s="5">
        <v>6022925.1099999994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2:15" x14ac:dyDescent="0.25">
      <c r="B26" s="1" t="s">
        <v>11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2:15" s="9" customFormat="1" x14ac:dyDescent="0.25">
      <c r="B27" s="22" t="s">
        <v>15</v>
      </c>
      <c r="C27" s="3">
        <f>+C24+C22</f>
        <v>0</v>
      </c>
      <c r="D27" s="3">
        <f t="shared" ref="D27:M27" si="9">+D24+D22</f>
        <v>0</v>
      </c>
      <c r="E27" s="3">
        <f t="shared" si="9"/>
        <v>40721842.769999996</v>
      </c>
      <c r="F27" s="3">
        <f t="shared" si="9"/>
        <v>9871143.5600000005</v>
      </c>
      <c r="G27" s="3">
        <f t="shared" si="9"/>
        <v>9843371.0500000007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3">
        <f t="shared" ref="N27" si="10">+N24+N22</f>
        <v>0</v>
      </c>
    </row>
    <row r="28" spans="2:15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2:15" s="8" customFormat="1" x14ac:dyDescent="0.25">
      <c r="B29" s="22" t="s">
        <v>16</v>
      </c>
      <c r="C29" s="3">
        <f>+C27+C19</f>
        <v>10743783970.360001</v>
      </c>
      <c r="D29" s="3">
        <f t="shared" ref="D29:M29" si="11">+D27+D19</f>
        <v>11824290019.17</v>
      </c>
      <c r="E29" s="3">
        <f t="shared" si="11"/>
        <v>12911033365.390001</v>
      </c>
      <c r="F29" s="3">
        <f t="shared" si="11"/>
        <v>10679540299.870001</v>
      </c>
      <c r="G29" s="3">
        <f t="shared" si="11"/>
        <v>11055962986.700001</v>
      </c>
      <c r="H29" s="3">
        <f t="shared" si="11"/>
        <v>12170120098.900002</v>
      </c>
      <c r="I29" s="3">
        <f t="shared" si="11"/>
        <v>12324752032.309998</v>
      </c>
      <c r="J29" s="3">
        <f t="shared" si="11"/>
        <v>18946928923.459999</v>
      </c>
      <c r="K29" s="3">
        <f t="shared" si="11"/>
        <v>20950118147.93</v>
      </c>
      <c r="L29" s="3">
        <f t="shared" si="11"/>
        <v>21430223577.939999</v>
      </c>
      <c r="M29" s="3">
        <f t="shared" si="11"/>
        <v>22806265430.349995</v>
      </c>
      <c r="N29" s="3">
        <f t="shared" ref="N29" si="12">+N27+N19</f>
        <v>23692121573.389996</v>
      </c>
    </row>
    <row r="30" spans="2:15" x14ac:dyDescent="0.25">
      <c r="B30" s="7" t="s">
        <v>17</v>
      </c>
      <c r="C30" s="19"/>
      <c r="D30" s="19"/>
      <c r="E30" s="19"/>
      <c r="F30" s="19"/>
      <c r="G30" s="19"/>
      <c r="H30" s="19"/>
      <c r="I30" s="14"/>
    </row>
    <row r="31" spans="2:15" x14ac:dyDescent="0.25">
      <c r="B31" s="6"/>
      <c r="C31" s="20"/>
      <c r="D31" s="20"/>
      <c r="E31" s="20"/>
      <c r="F31" s="20"/>
      <c r="G31" s="20"/>
      <c r="H31" s="20"/>
      <c r="I31" s="20"/>
    </row>
    <row r="32" spans="2:15" ht="14.25" customHeight="1" x14ac:dyDescent="0.25">
      <c r="B32" s="12"/>
    </row>
  </sheetData>
  <mergeCells count="18">
    <mergeCell ref="N8:N9"/>
    <mergeCell ref="B2:L2"/>
    <mergeCell ref="B8:B9"/>
    <mergeCell ref="B6:I6"/>
    <mergeCell ref="B5:L5"/>
    <mergeCell ref="B4:L4"/>
    <mergeCell ref="B3:L3"/>
    <mergeCell ref="M8:M9"/>
    <mergeCell ref="L8:L9"/>
    <mergeCell ref="K8:K9"/>
    <mergeCell ref="J8:J9"/>
    <mergeCell ref="I8:I9"/>
    <mergeCell ref="H8:H9"/>
    <mergeCell ref="G8:G9"/>
    <mergeCell ref="F8:F9"/>
    <mergeCell ref="E8:E9"/>
    <mergeCell ref="D8:D9"/>
    <mergeCell ref="C8:C9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5C2022-2150-4D64-ABF6-F67388590887}">
  <ds:schemaRefs>
    <ds:schemaRef ds:uri="http://purl.org/dc/dcmitype/"/>
    <ds:schemaRef ds:uri="f7c7372e-77c9-4c4a-9e9a-3e04be05905d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9100588-ee89-45b2-81d6-a67d223ce91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AE78-0782-44A3-A887-DDE7CD2D8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FC71C7-54CC-40B5-8B39-DC57FB5A3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Fuen. Finac. y Espec. 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2018-02-19T19:32:39Z</dcterms:created>
  <dcterms:modified xsi:type="dcterms:W3CDTF">2026-03-11T13:46:59Z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2022-04-04T18:03:09Z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278e1ed1-b629-430d-9ada-c6ea50f675c7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