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6/Febrero/20-02-2026/"/>
    </mc:Choice>
  </mc:AlternateContent>
  <xr:revisionPtr revIDLastSave="559" documentId="13_ncr:1_{87D4B469-2031-4FA1-9D28-6765D36EFD91}" xr6:coauthVersionLast="47" xr6:coauthVersionMax="47" xr10:uidLastSave="{96FAF578-0FDF-4955-982C-10AF11AE138C}"/>
  <bookViews>
    <workbookView xWindow="-120" yWindow="-120" windowWidth="29040" windowHeight="15720" tabRatio="875" activeTab="1" xr2:uid="{00000000-000D-0000-FFFF-FFFF00000000}"/>
  </bookViews>
  <sheets>
    <sheet name="Dinámica " sheetId="135" r:id="rId1"/>
    <sheet name="Fiscal Mes" sheetId="71" r:id="rId2"/>
    <sheet name="Económica" sheetId="3" r:id="rId3"/>
    <sheet name="Institucional" sheetId="4" r:id="rId4"/>
    <sheet name="Funcional" sheetId="130" r:id="rId5"/>
    <sheet name="Objetal" sheetId="131" r:id="rId6"/>
    <sheet name="Proyectos de Inversión" sheetId="132" r:id="rId7"/>
    <sheet name="Género" sheetId="91" r:id="rId8"/>
    <sheet name="Cambio climático" sheetId="9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0"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0"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0"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0"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Mes'!$C$32:$D$41</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0"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0"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0"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0"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0"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0"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0"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0"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0"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0"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0"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0"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0"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0"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0"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0"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0"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0"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0"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0"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0">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0"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0"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0"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0"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0"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0"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0"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0"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0"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0"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0"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0"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0"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0"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0"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0"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0"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0"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0"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0"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0"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0"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0"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0"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0"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0"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0"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0"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0"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0"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0"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0"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0"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0"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0"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0"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0"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0"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0"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0"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0"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0"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0"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0"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0"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0"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0"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0"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0"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0"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0"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0"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0"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0"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0"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0"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0"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0"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0"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0"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0"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0"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0"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0"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0"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0"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0"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0"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0"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0"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0"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0"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0"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0"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0"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0"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0"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0"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0"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0"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0"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0"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0"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0"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0"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0"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0"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0"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0"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0"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0"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0"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0"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0"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0"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0"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0"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0"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0"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0"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0"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0"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0"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0"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0"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0">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0"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0"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0"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0"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0"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0"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0"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0"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0"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0"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0"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0"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0"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0"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0"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0"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0"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0"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0"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0"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0"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0" hidden="1">{#N/A,#N/A,FALSE,"DEPO"}</definedName>
    <definedName name="wrn.DEPO." localSheetId="7" hidden="1">{#N/A,#N/A,FALSE,"DEPO"}</definedName>
    <definedName name="wrn.DEPO." hidden="1">{#N/A,#N/A,FALSE,"DEPO"}</definedName>
    <definedName name="wrn.EntpsPIB." localSheetId="8" hidden="1">{#N/A,#N/A,FALSE,"EntpsPIB"}</definedName>
    <definedName name="wrn.EntpsPIB." localSheetId="0"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0"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0"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0"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0"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0"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0"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0" hidden="1">{#N/A,#N/A,FALSE,"GGOVT"}</definedName>
    <definedName name="wrn.GGOVT." localSheetId="7" hidden="1">{#N/A,#N/A,FALSE,"GGOVT"}</definedName>
    <definedName name="wrn.GGOVT." hidden="1">{#N/A,#N/A,FALSE,"GGOVT"}</definedName>
    <definedName name="wrn.GGOVT2." localSheetId="8" hidden="1">{#N/A,#N/A,FALSE,"GGOVT2"}</definedName>
    <definedName name="wrn.GGOVT2." localSheetId="0"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0"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0"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0"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0"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0"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0"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0" hidden="1">{#N/A,#N/A,FALSE,"MS"}</definedName>
    <definedName name="wrn.MS." localSheetId="7" hidden="1">{#N/A,#N/A,FALSE,"MS"}</definedName>
    <definedName name="wrn.MS." hidden="1">{#N/A,#N/A,FALSE,"MS"}</definedName>
    <definedName name="wrn.NBG." localSheetId="8" hidden="1">{#N/A,#N/A,FALSE,"NBG"}</definedName>
    <definedName name="wrn.NBG." localSheetId="0" hidden="1">{#N/A,#N/A,FALSE,"NBG"}</definedName>
    <definedName name="wrn.NBG." localSheetId="7" hidden="1">{#N/A,#N/A,FALSE,"NBG"}</definedName>
    <definedName name="wrn.NBG." hidden="1">{#N/A,#N/A,FALSE,"NBG"}</definedName>
    <definedName name="wrn.NFPS._.GDP." localSheetId="8" hidden="1">{#N/A,#N/A,FALSE,"NFPS GDP"}</definedName>
    <definedName name="wrn.NFPS._.GDP." localSheetId="0"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0"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0"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0" hidden="1">{#N/A,#N/A,FALSE,"PCPI"}</definedName>
    <definedName name="wrn.PCPI." localSheetId="7" hidden="1">{#N/A,#N/A,FALSE,"PCPI"}</definedName>
    <definedName name="wrn.PCPI." hidden="1">{#N/A,#N/A,FALSE,"PCPI"}</definedName>
    <definedName name="wrn.PENSION." localSheetId="8" hidden="1">{#N/A,#N/A,FALSE,"PENSION"}</definedName>
    <definedName name="wrn.PENSION." localSheetId="0"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0"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0"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0"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0"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0"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0"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0"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0"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0"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0"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0"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0"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0"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0"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0" hidden="1">{#N/A,#N/A,FALSE,"WAGES"}</definedName>
    <definedName name="wrn.WAGES." localSheetId="7" hidden="1">{#N/A,#N/A,FALSE,"WAGES"}</definedName>
    <definedName name="wrn.WAGES." hidden="1">{#N/A,#N/A,FALSE,"WAGES"}</definedName>
    <definedName name="wrn.WEO." localSheetId="8" hidden="1">{"WEO",#N/A,FALSE,"T"}</definedName>
    <definedName name="wrn.WEO." localSheetId="0"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0"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0"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0"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0"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0"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0"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0"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0"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0"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0"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0"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0"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0"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0"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0"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0"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8"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71" l="1"/>
  <c r="E25" i="71"/>
  <c r="E24" i="71"/>
  <c r="D25" i="71"/>
  <c r="E14" i="71"/>
  <c r="D14" i="71"/>
  <c r="D70" i="131"/>
  <c r="E70" i="131"/>
  <c r="E65" i="131"/>
  <c r="D27" i="71"/>
  <c r="D26" i="71"/>
  <c r="G30" i="71"/>
  <c r="G18" i="71"/>
  <c r="G16" i="71"/>
  <c r="F28" i="71"/>
  <c r="F30" i="71"/>
  <c r="F18" i="71" l="1"/>
  <c r="F17" i="71"/>
  <c r="F16" i="71"/>
  <c r="G15" i="71" l="1"/>
  <c r="F15" i="71"/>
  <c r="G17" i="71"/>
  <c r="C108" i="130"/>
  <c r="D108" i="130"/>
  <c r="F45" i="92"/>
  <c r="E21" i="71"/>
  <c r="D23" i="92"/>
  <c r="E56" i="92"/>
  <c r="E55" i="92"/>
  <c r="E54" i="92"/>
  <c r="E53" i="92"/>
  <c r="E52" i="92"/>
  <c r="E51" i="92"/>
  <c r="E50" i="92"/>
  <c r="E49" i="92"/>
  <c r="E47" i="92"/>
  <c r="E46" i="92"/>
  <c r="E44" i="92"/>
  <c r="E43" i="92"/>
  <c r="E42" i="92"/>
  <c r="E41" i="92"/>
  <c r="E40" i="92"/>
  <c r="E39" i="92"/>
  <c r="E38" i="92"/>
  <c r="E36" i="92"/>
  <c r="E35" i="92"/>
  <c r="E32" i="92"/>
  <c r="E28" i="92"/>
  <c r="E27" i="92"/>
  <c r="E26" i="92"/>
  <c r="F30" i="92"/>
  <c r="F25" i="92"/>
  <c r="F24" i="92"/>
  <c r="F23" i="92" s="1"/>
  <c r="E22" i="92"/>
  <c r="E21" i="92"/>
  <c r="E18" i="92"/>
  <c r="D48" i="92"/>
  <c r="G48" i="92" s="1"/>
  <c r="D37" i="92"/>
  <c r="D34" i="92"/>
  <c r="G34" i="92" s="1"/>
  <c r="D31" i="92"/>
  <c r="G31" i="92" s="1"/>
  <c r="D29" i="92"/>
  <c r="G29" i="92" s="1"/>
  <c r="D20" i="92"/>
  <c r="D17" i="92"/>
  <c r="D16" i="92" s="1"/>
  <c r="G18" i="92"/>
  <c r="G56" i="92"/>
  <c r="G55" i="92"/>
  <c r="G54" i="92"/>
  <c r="G53" i="92"/>
  <c r="G52" i="92"/>
  <c r="G51" i="92"/>
  <c r="G50" i="92"/>
  <c r="G49" i="92"/>
  <c r="G47" i="92"/>
  <c r="G46" i="92"/>
  <c r="G45" i="92"/>
  <c r="G44" i="92"/>
  <c r="G43" i="92"/>
  <c r="G42" i="92"/>
  <c r="G41" i="92"/>
  <c r="G40" i="92"/>
  <c r="G39" i="92"/>
  <c r="G38" i="92"/>
  <c r="G36" i="92"/>
  <c r="G35" i="92"/>
  <c r="G32" i="92"/>
  <c r="G30" i="92"/>
  <c r="G28" i="92"/>
  <c r="G27" i="92"/>
  <c r="G26" i="92"/>
  <c r="G25" i="92"/>
  <c r="G24" i="92"/>
  <c r="G22" i="92"/>
  <c r="G21" i="92"/>
  <c r="D16" i="91"/>
  <c r="D18" i="91"/>
  <c r="D21" i="91"/>
  <c r="D20" i="91" s="1"/>
  <c r="D24" i="91"/>
  <c r="D26" i="91"/>
  <c r="D28" i="91"/>
  <c r="E14" i="131"/>
  <c r="E20" i="131"/>
  <c r="E30" i="131"/>
  <c r="E40" i="131"/>
  <c r="E49" i="131"/>
  <c r="E55" i="131"/>
  <c r="E76" i="131"/>
  <c r="E78" i="131"/>
  <c r="D153" i="130"/>
  <c r="D152" i="130" s="1"/>
  <c r="D151" i="130" s="1"/>
  <c r="D149" i="130"/>
  <c r="D148" i="130" s="1"/>
  <c r="D143" i="130"/>
  <c r="D134" i="130"/>
  <c r="D122" i="130"/>
  <c r="D115" i="130"/>
  <c r="D104" i="130"/>
  <c r="D94" i="130"/>
  <c r="D80" i="130"/>
  <c r="D75" i="130"/>
  <c r="D71" i="130"/>
  <c r="D69" i="130"/>
  <c r="D67" i="130"/>
  <c r="D61" i="130"/>
  <c r="D58" i="130"/>
  <c r="D52" i="130"/>
  <c r="D50" i="130"/>
  <c r="D44" i="130"/>
  <c r="D40" i="130"/>
  <c r="D31" i="130"/>
  <c r="D26" i="130"/>
  <c r="D23" i="130"/>
  <c r="D17" i="130"/>
  <c r="D15" i="4"/>
  <c r="D18" i="4"/>
  <c r="D44" i="4"/>
  <c r="D46" i="4"/>
  <c r="D48" i="4"/>
  <c r="D50" i="4"/>
  <c r="D52" i="4"/>
  <c r="D54" i="4"/>
  <c r="D56" i="4"/>
  <c r="D59" i="4"/>
  <c r="D58" i="4" s="1"/>
  <c r="D15" i="3"/>
  <c r="E20" i="71" s="1"/>
  <c r="D22" i="3"/>
  <c r="E22" i="71" s="1"/>
  <c r="D30" i="3"/>
  <c r="G28" i="71"/>
  <c r="G22" i="71"/>
  <c r="C58" i="130"/>
  <c r="E75" i="131" l="1"/>
  <c r="G20" i="71"/>
  <c r="F24" i="71"/>
  <c r="G14" i="71"/>
  <c r="F14" i="71"/>
  <c r="D29" i="3"/>
  <c r="E32" i="71"/>
  <c r="F21" i="71"/>
  <c r="G21" i="71"/>
  <c r="D19" i="92"/>
  <c r="G23" i="92"/>
  <c r="D74" i="130"/>
  <c r="D16" i="130"/>
  <c r="D103" i="130"/>
  <c r="D39" i="130"/>
  <c r="D33" i="92"/>
  <c r="G33" i="92" s="1"/>
  <c r="G37" i="92"/>
  <c r="G20" i="92"/>
  <c r="G17" i="92"/>
  <c r="E13" i="131"/>
  <c r="D15" i="91"/>
  <c r="D23" i="91"/>
  <c r="F20" i="71"/>
  <c r="G24" i="71"/>
  <c r="E19" i="71"/>
  <c r="F22" i="71"/>
  <c r="G25" i="71"/>
  <c r="D14" i="4"/>
  <c r="D62" i="4" s="1"/>
  <c r="D14" i="3"/>
  <c r="F31" i="92"/>
  <c r="E17" i="92"/>
  <c r="E16" i="92" s="1"/>
  <c r="E48" i="92"/>
  <c r="F48" i="92"/>
  <c r="E37" i="92"/>
  <c r="F37" i="92"/>
  <c r="E34" i="92"/>
  <c r="F34" i="92"/>
  <c r="E31" i="92"/>
  <c r="F29" i="92"/>
  <c r="E23" i="92"/>
  <c r="E20" i="92"/>
  <c r="E19" i="92" s="1"/>
  <c r="F20" i="92"/>
  <c r="F16" i="92"/>
  <c r="D55" i="131"/>
  <c r="D78" i="131"/>
  <c r="D76" i="131"/>
  <c r="D75" i="131" s="1"/>
  <c r="D65" i="131"/>
  <c r="D49" i="131"/>
  <c r="D40" i="131"/>
  <c r="D30" i="131"/>
  <c r="D20" i="131"/>
  <c r="D14" i="131"/>
  <c r="C20" i="92"/>
  <c r="C23" i="92"/>
  <c r="C29" i="92"/>
  <c r="C31" i="92"/>
  <c r="C34" i="92"/>
  <c r="C37" i="92"/>
  <c r="C48" i="92"/>
  <c r="C153" i="130"/>
  <c r="C152" i="130" s="1"/>
  <c r="C151" i="130" s="1"/>
  <c r="C149" i="130"/>
  <c r="C148" i="130" s="1"/>
  <c r="C143" i="130"/>
  <c r="C134" i="130"/>
  <c r="C122" i="130"/>
  <c r="C115" i="130"/>
  <c r="C104" i="130"/>
  <c r="C94" i="130"/>
  <c r="C80" i="130"/>
  <c r="C75" i="130"/>
  <c r="C71" i="130"/>
  <c r="C69" i="130"/>
  <c r="C67" i="130"/>
  <c r="C61" i="130"/>
  <c r="C52" i="130"/>
  <c r="C50" i="130"/>
  <c r="C44" i="130"/>
  <c r="C40" i="130"/>
  <c r="C31" i="130"/>
  <c r="C26" i="130"/>
  <c r="C23" i="130"/>
  <c r="C17" i="130"/>
  <c r="E27" i="71" l="1"/>
  <c r="G27" i="71" s="1"/>
  <c r="E26" i="71"/>
  <c r="G26" i="71" s="1"/>
  <c r="D33" i="3"/>
  <c r="G32" i="71"/>
  <c r="F32" i="71"/>
  <c r="D57" i="92"/>
  <c r="G57" i="92" s="1"/>
  <c r="G19" i="92"/>
  <c r="E80" i="131"/>
  <c r="D15" i="130"/>
  <c r="D155" i="130" s="1"/>
  <c r="G16" i="92"/>
  <c r="D33" i="91"/>
  <c r="G19" i="71"/>
  <c r="D13" i="131"/>
  <c r="F33" i="92"/>
  <c r="E33" i="92"/>
  <c r="F19" i="92"/>
  <c r="C16" i="130"/>
  <c r="C103" i="130"/>
  <c r="C39" i="130"/>
  <c r="C74" i="130"/>
  <c r="C19" i="92"/>
  <c r="F57" i="92" l="1"/>
  <c r="E57" i="92"/>
  <c r="D80" i="131"/>
  <c r="C15" i="130"/>
  <c r="C155" i="130" s="1"/>
  <c r="C17" i="92" l="1"/>
  <c r="C16" i="92" l="1"/>
  <c r="C59" i="4"/>
  <c r="C30" i="3" l="1"/>
  <c r="C16" i="91" l="1"/>
  <c r="C18" i="91"/>
  <c r="C21" i="91"/>
  <c r="C20" i="91" s="1"/>
  <c r="C28" i="91"/>
  <c r="C26" i="91" l="1"/>
  <c r="C24" i="91"/>
  <c r="C23" i="91" l="1"/>
  <c r="C33" i="92"/>
  <c r="C15" i="91"/>
  <c r="C33" i="91" l="1"/>
  <c r="C57" i="92"/>
  <c r="C29" i="3" l="1"/>
  <c r="C22" i="3" l="1"/>
  <c r="F25" i="71" l="1"/>
  <c r="C56" i="4"/>
  <c r="C18" i="4"/>
  <c r="C46" i="4"/>
  <c r="D28" i="71" l="1"/>
  <c r="C58" i="4" l="1"/>
  <c r="C54" i="4" l="1"/>
  <c r="C52" i="4"/>
  <c r="C50" i="4"/>
  <c r="C48" i="4"/>
  <c r="C44" i="4"/>
  <c r="C15" i="4"/>
  <c r="C15" i="3"/>
  <c r="C14" i="3" l="1"/>
  <c r="C33" i="3" s="1"/>
  <c r="C14" i="4"/>
  <c r="D19" i="71" l="1"/>
  <c r="C62" i="4"/>
  <c r="F19" i="71" l="1"/>
  <c r="F26" i="71"/>
  <c r="F27" i="7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<sst xmlns="http://schemas.openxmlformats.org/spreadsheetml/2006/main" count="2388" uniqueCount="2069">
  <si>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</si>
  <si>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</si>
  <si>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</si>
  <si>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</si>
  <si>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</si>
  <si>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</si>
  <si>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</si>
  <si>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</si>
  <si>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</si>
  <si>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</si>
  <si>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</si>
  <si>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</si>
  <si>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</si>
  <si>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</si>
  <si>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</si>
  <si>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</si>
  <si>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</si>
  <si>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</si>
  <si>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</si>
  <si>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</si>
  <si>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</si>
  <si>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</si>
  <si>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</si>
  <si>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</si>
  <si>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</si>
  <si>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</si>
  <si>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</si>
  <si>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</si>
  <si>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</si>
  <si>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</si>
  <si>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</si>
  <si>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</si>
  <si>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</si>
  <si>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</si>
  <si>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</si>
  <si>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</si>
  <si>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</si>
  <si>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</si>
  <si>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</si>
  <si>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</si>
  <si>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</si>
  <si>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</si>
  <si>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</si>
  <si>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</si>
  <si>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</si>
  <si>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</si>
  <si>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</si>
  <si>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</si>
  <si>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</si>
  <si>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</si>
  <si>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</si>
  <si>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</si>
  <si>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</si>
  <si>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</si>
  <si>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</si>
  <si>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</si>
  <si>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</si>
  <si>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</si>
  <si>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</si>
  <si>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</si>
  <si>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</si>
  <si>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</si>
  <si>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</si>
  <si>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</si>
  <si>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</si>
  <si>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</si>
  <si>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</si>
  <si>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</si>
  <si>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</si>
  <si>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</si>
  <si>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</si>
  <si>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</si>
  <si>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</si>
  <si>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</si>
  <si>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</si>
  <si>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</si>
  <si>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</si>
  <si>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</si>
  <si>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</si>
  <si>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</si>
  <si>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</si>
  <si>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</si>
  <si>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</si>
  <si>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</si>
  <si>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</si>
  <si>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</si>
  <si>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</si>
  <si>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</si>
  <si>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</si>
  <si>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</si>
  <si>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</si>
  <si>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</si>
  <si>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</si>
  <si>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</si>
  <si>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</si>
  <si>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</si>
  <si>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</si>
  <si>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</si>
  <si>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</si>
  <si>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</si>
  <si>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</si>
  <si>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</si>
  <si>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</si>
  <si>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</si>
  <si>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</si>
  <si>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</si>
  <si>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</si>
  <si>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</si>
  <si>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</si>
  <si>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</si>
  <si>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</si>
  <si>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</si>
  <si>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</si>
  <si>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</si>
  <si>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</si>
  <si>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</si>
  <si>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</si>
  <si>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</si>
  <si>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</si>
  <si>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</si>
  <si>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</si>
  <si>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</si>
  <si>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</si>
  <si>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</si>
  <si>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</si>
  <si>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</si>
  <si>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</si>
  <si>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</si>
  <si>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</si>
  <si>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</si>
  <si>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</si>
  <si>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</si>
  <si>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</si>
  <si>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</si>
  <si>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</si>
  <si>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</si>
  <si>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</si>
  <si>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</si>
  <si>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</si>
  <si>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</si>
  <si>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</si>
  <si>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</si>
  <si>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</si>
  <si>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</si>
  <si>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</si>
  <si>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</si>
  <si>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</si>
  <si>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</si>
  <si>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</si>
  <si>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</si>
  <si>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</si>
  <si>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</si>
  <si>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</si>
  <si>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</si>
  <si>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</si>
  <si>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</si>
  <si>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</si>
  <si>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</si>
  <si>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</si>
  <si>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</si>
  <si>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</si>
  <si>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</si>
  <si>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</si>
  <si>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</si>
  <si>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</si>
  <si>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</si>
  <si>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</si>
  <si>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</si>
  <si>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</si>
  <si>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</si>
  <si>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</si>
  <si>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</si>
  <si>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</si>
  <si>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</si>
  <si>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</si>
  <si>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</si>
  <si>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</si>
  <si>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</si>
  <si>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</si>
  <si>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</si>
  <si>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</si>
  <si>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</si>
  <si>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</si>
  <si>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</si>
  <si>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</si>
  <si>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</si>
  <si>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</si>
  <si>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</si>
  <si>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</si>
  <si>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</si>
  <si>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</si>
  <si>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</si>
  <si>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</si>
  <si>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</si>
  <si>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</si>
  <si>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</si>
  <si>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</si>
  <si>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</si>
  <si>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</si>
  <si>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</si>
  <si>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</si>
  <si>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</si>
  <si>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</si>
  <si>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</si>
  <si>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</si>
  <si>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</si>
  <si>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</si>
  <si>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</si>
  <si>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</si>
  <si>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</si>
  <si>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</si>
  <si>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</si>
  <si>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</si>
  <si>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</si>
  <si>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</si>
  <si>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</si>
  <si>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</si>
  <si>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</si>
  <si>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</si>
  <si>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</si>
  <si>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</si>
  <si>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</si>
  <si>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</si>
  <si>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</si>
  <si>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</si>
  <si>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</si>
  <si>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</si>
  <si>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</si>
  <si>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</si>
  <si>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</si>
  <si>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</si>
  <si>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</si>
  <si>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</si>
  <si>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</si>
  <si>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</si>
  <si>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</si>
  <si>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</si>
  <si>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</si>
  <si>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</si>
  <si>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</si>
  <si>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</si>
  <si>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</si>
  <si>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</si>
  <si>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</si>
  <si>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</si>
  <si>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</si>
  <si>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</si>
  <si>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</si>
  <si>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</si>
  <si>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</si>
  <si>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</si>
  <si>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</si>
  <si>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</si>
  <si>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</si>
  <si>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</si>
  <si>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</si>
  <si>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</si>
  <si>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</si>
  <si>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</si>
  <si>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</si>
  <si>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</si>
  <si>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</si>
  <si>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</si>
  <si>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</si>
  <si>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</si>
  <si>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</si>
  <si>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</si>
  <si>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</si>
  <si>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</si>
  <si>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</si>
  <si>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</si>
  <si>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</si>
  <si>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</si>
  <si>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</si>
  <si>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31-CONSTRUCCIÓN DE PLANTELES EDUCATIVOS EN LA PROVINCIA DE AZUA (FASE 2)</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</si>
  <si>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</si>
  <si>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</si>
  <si>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</si>
  <si>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</si>
  <si>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</si>
  <si>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</si>
  <si>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</si>
  <si>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</si>
  <si>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</si>
  <si>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</si>
  <si>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</si>
  <si>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</si>
  <si>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</si>
  <si>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</si>
  <si>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</si>
  <si>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</si>
  <si>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</si>
  <si>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</si>
  <si>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</si>
  <si>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</si>
  <si>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</si>
  <si>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</si>
  <si>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</si>
  <si>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36-CONSTRUCCIÓN  DE PLANTELES EDUCATIVOS EN LA PROVINCIA DE DUARTE (FASE 2)</t>
  </si>
  <si>
    <t>50-AMPLIACIÓN  Y REHABILITACION DE 29 PLANTELES ESCOLARES EN LA PROVINCIA DUARTE</t>
  </si>
  <si>
    <t>70-CONSTRUCCIÓN  HOSPITAL REGIONAL EN SAN FRANCISCO DE MACORIS, PROV. DUARTE</t>
  </si>
  <si>
    <t>07-ELIAS PINA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</si>
  <si>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</si>
  <si>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</si>
  <si>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</si>
  <si>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</si>
  <si>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</si>
  <si>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</si>
  <si>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</si>
  <si>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</si>
  <si>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</si>
  <si>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</si>
  <si>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</si>
  <si>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</si>
  <si>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</si>
  <si>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</si>
  <si>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</si>
  <si>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</si>
  <si>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</si>
  <si>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</si>
  <si>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</si>
  <si>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</si>
  <si>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</si>
  <si>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</si>
  <si>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</si>
  <si>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</si>
  <si>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</si>
  <si>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</si>
  <si>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</si>
  <si>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</si>
  <si>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</si>
  <si>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</si>
  <si>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</si>
  <si>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15-MONTE CRISTI</t>
  </si>
  <si>
    <t>03-AMPLIACIÓN DEL SISTEMA NACIONAL DE ATENCION A EMERGENCIAS Y SEGURIDAD 9-1-1, FASE II</t>
  </si>
  <si>
    <t>39-Construcción Hospital Municipal Villa Vásquez, Provincia de Monte Cristi.</t>
  </si>
  <si>
    <t>16-PEDERNALES</t>
  </si>
  <si>
    <t>27-RECONSTRUCCIÓN DE LA CARRETERA ENRIQUILLO - PEDERNALES EN LAS PROVINCIAS BARAHONA Y PEDERNALES</t>
  </si>
  <si>
    <t>17-PERAVIA</t>
  </si>
  <si>
    <t>16-REMODELACIÓN DE OFICINAS PÚBLICAS, MUNICIPIO BANI, PROVINCIA PERAVIA.</t>
  </si>
  <si>
    <t>19-CONSTRUCCIÓN DE PLANTELES EDUCATIVOS EN LA PROVINCIA PERAVIA (FASE 3)</t>
  </si>
  <si>
    <t>23-CONSTRUCCIÓN DE LA AVENIDA DE CIRCUNVALACION DE BANI EN LA PROVINCIA PERAVIA</t>
  </si>
  <si>
    <t>61-RECONSTRUCCIÓN  DE INFRAESTRUCTURA VIAL URBANA DEL MUNICIPIO DE BANÍ, PROVINCIA PERAVIA</t>
  </si>
  <si>
    <t>18-PUERTO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</si>
  <si>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</si>
  <si>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</si>
  <si>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</si>
  <si>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</si>
  <si>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</si>
  <si>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85-REMODELACIÓN HOSPITALES DE LA PROVINCIA PUERTO PLATA</t>
  </si>
  <si>
    <t>19-HERMANAS MIRABAL</t>
  </si>
  <si>
    <t>20-SAMANA</t>
  </si>
  <si>
    <t>05-CONSTRUCCIÓN DE INFRAESTRUCTURAS PARA LA DISPOSICIÓN FINAL DE RESIDUOS SÓLIDOS EN SAMANÁ, PROVINCIA SAMANÁ</t>
  </si>
  <si>
    <t>32-CONSTRUCCIÓN DE 12 PLANTELES ESCOLARES EN LA PROVINCIA SAMANA</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</si>
  <si>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</si>
  <si>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</si>
  <si>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</si>
  <si>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</si>
  <si>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</si>
  <si>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</si>
  <si>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</si>
  <si>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</si>
  <si>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</si>
  <si>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</si>
  <si>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</si>
  <si>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</si>
  <si>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</si>
  <si>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</si>
  <si>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</si>
  <si>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</si>
  <si>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</si>
  <si>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</si>
  <si>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</si>
  <si>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</si>
  <si>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</si>
  <si>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</si>
  <si>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</si>
  <si>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</si>
  <si>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30-REMODELACIÓN HOSPITAL MUNICIPAL DE SAN JOSÉ DE LAS MATAS EN LA PROVINCIA DE SANTIAGO</t>
  </si>
  <si>
    <t>36-RECONSTRUCCIÓN HOSPITAL JOSE MARIA CABRAL Y BAEZ, SANTIAGO, PROVINCIA SANTIAGO</t>
  </si>
  <si>
    <t>40-REMODELACIÓN DE LA CALLE DEL SOL TRAMO COMPRENDIDO ENTRE LAS CALLES GENERAL VALVERDE Y SABANA LARGA, PROVINCIA SANTIAGO</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</si>
  <si>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</si>
  <si>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</si>
  <si>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</si>
  <si>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</si>
  <si>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</si>
  <si>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</si>
  <si>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</si>
  <si>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</si>
  <si>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</si>
  <si>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</si>
  <si>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</si>
  <si>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</si>
  <si>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</si>
  <si>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</si>
  <si>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</si>
  <si>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</si>
  <si>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</si>
  <si>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47-RECONSTRUCCIÓN DE LA INFRAESTRUCTURA VIAL URBANA DEL MUNICIPIO DE MONTE PLATA, PROVINCIA MONTE PLATA</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</si>
  <si>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</si>
  <si>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</si>
  <si>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</si>
  <si>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</si>
  <si>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</si>
  <si>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</si>
  <si>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</si>
  <si>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</si>
  <si>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</si>
  <si>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</si>
  <si>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</si>
  <si>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</si>
  <si>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</si>
  <si>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</si>
  <si>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</si>
  <si>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</si>
  <si>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</si>
  <si>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11-REHABILITACIÓN  Y MANTENIMIENTO DE CARRETERAS  (117 KM) Y CAMINOS VECINALES (884 KM) A NIVEL NACIONAL</t>
  </si>
  <si>
    <t>Total general</t>
  </si>
  <si>
    <t>3-FINANCIAMIENTO</t>
  </si>
  <si>
    <t>4.3.04-Servicios de radio, televisión y servicios editoriales</t>
  </si>
  <si>
    <t>26-CONSTRUCCIÓN CASA DE LOS PERIODISTAS, PUERTO PLATA.</t>
  </si>
  <si>
    <t>06-CONSTRUCCIÓN DEL PARQUE  DISTRITO INDUSTRIAL SANTO DOMINGO OESTE (DISDO), EN HATO NUEVO, MANOGUAYABO</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</si>
  <si>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</si>
  <si>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</si>
  <si>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</si>
  <si>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</si>
  <si>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</si>
  <si>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</si>
  <si>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</si>
  <si>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</si>
  <si>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</si>
  <si>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28-RECONSTRUCCIÓN CAMINO VECINAL MATA BONITA - LOS MEMISOS, PROVINCIA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</si>
  <si>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</si>
  <si>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</si>
  <si>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</si>
  <si>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</si>
  <si>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</si>
  <si>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</si>
  <si>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</si>
  <si>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</si>
  <si>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</si>
  <si>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</si>
  <si>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</si>
  <si>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</si>
  <si>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</si>
  <si>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</si>
  <si>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</si>
  <si>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</si>
  <si>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</si>
  <si>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</si>
  <si>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</si>
  <si>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</si>
  <si>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</si>
  <si>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</si>
  <si>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</si>
  <si>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</si>
  <si>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</si>
  <si>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</si>
  <si>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</si>
  <si>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</si>
  <si>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</si>
  <si>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</si>
  <si>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</si>
  <si>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</si>
  <si>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</si>
  <si>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</si>
  <si>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</si>
  <si>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</si>
  <si>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</si>
  <si>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</si>
  <si>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</si>
  <si>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</si>
  <si>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</si>
  <si>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</si>
  <si>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</si>
  <si>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</si>
  <si>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</si>
  <si>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</si>
  <si>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</si>
  <si>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</si>
  <si>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</si>
  <si>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</si>
  <si>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</si>
  <si>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</si>
  <si>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</si>
  <si>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</si>
  <si>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</si>
  <si>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</si>
  <si>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</si>
  <si>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</si>
  <si>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</si>
  <si>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</si>
  <si>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</si>
  <si>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</si>
  <si>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</si>
  <si>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</si>
  <si>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</si>
  <si>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01-AMPLIACIÓN DEL PLANTEL EDUCATIVO PARA INICIAL JOSÉ AUDILIO SANTANA,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</si>
  <si>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</si>
  <si>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</si>
  <si>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</si>
  <si>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</si>
  <si>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</si>
  <si>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</si>
  <si>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</si>
  <si>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</si>
  <si>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</si>
  <si>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</si>
  <si>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</si>
  <si>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</si>
  <si>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</si>
  <si>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</si>
  <si>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</si>
  <si>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</si>
  <si>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</si>
  <si>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</si>
  <si>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</si>
  <si>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</si>
  <si>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</si>
  <si>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</si>
  <si>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</si>
  <si>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</si>
  <si>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</si>
  <si>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</si>
  <si>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</si>
  <si>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</si>
  <si>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</si>
  <si>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</si>
  <si>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</si>
  <si>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</si>
  <si>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</si>
  <si>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</si>
  <si>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</si>
  <si>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</si>
  <si>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</si>
  <si>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</si>
  <si>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</si>
  <si>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</si>
  <si>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</si>
  <si>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</si>
  <si>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03-AMPLIACIÓN DEL PLANTEL EDUCATIVO PARA INICIAL FRANCISCO ALBERTO CAAMAÑO DEÑÓ, MUNICIPIO BAYAGUANA,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</si>
  <si>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</si>
  <si>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</si>
  <si>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</si>
  <si>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</si>
  <si>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</si>
  <si>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</si>
  <si>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</si>
  <si>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</si>
  <si>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</si>
  <si>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</si>
  <si>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</si>
  <si>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</si>
  <si>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</si>
  <si>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</si>
  <si>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</si>
  <si>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</si>
  <si>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</si>
  <si>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</si>
  <si>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</si>
  <si>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</si>
  <si>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</si>
  <si>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</si>
  <si>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</si>
  <si>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</si>
  <si>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</si>
  <si>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</si>
  <si>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</si>
  <si>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</si>
  <si>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</si>
  <si>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</si>
  <si>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</si>
  <si>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</si>
  <si>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</si>
  <si>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</si>
  <si>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</si>
  <si>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</si>
  <si>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</si>
  <si>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</si>
  <si>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</si>
  <si>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</si>
  <si>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</si>
  <si>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</si>
  <si>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</si>
  <si>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</si>
  <si>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</si>
  <si>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</si>
  <si>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</si>
  <si>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</si>
  <si>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</si>
  <si>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</si>
  <si>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</si>
  <si>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</si>
  <si>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</si>
  <si>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</si>
  <si>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</si>
  <si>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</si>
  <si>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</si>
  <si>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</si>
  <si>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</si>
  <si>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</si>
  <si>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</si>
  <si>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</si>
  <si>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</si>
  <si>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</si>
  <si>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</si>
  <si>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</si>
  <si>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</si>
  <si>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</si>
  <si>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</si>
  <si>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</si>
  <si>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</si>
  <si>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</si>
  <si>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</si>
  <si>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</si>
  <si>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</si>
  <si>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</si>
  <si>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</si>
  <si>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</si>
  <si>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</si>
  <si>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</si>
  <si>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</si>
  <si>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</si>
  <si>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</si>
  <si>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</si>
  <si>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</si>
  <si>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</si>
  <si>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</si>
  <si>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</si>
  <si>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</si>
  <si>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</si>
  <si>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</si>
  <si>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</si>
  <si>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</si>
  <si>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</si>
  <si>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</si>
  <si>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</si>
  <si>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</si>
  <si>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</si>
  <si>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</si>
  <si>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</si>
  <si>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</si>
  <si>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</si>
  <si>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</si>
  <si>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</si>
  <si>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</si>
  <si>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</si>
  <si>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</si>
  <si>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</si>
  <si>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</si>
  <si>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</si>
  <si>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</si>
  <si>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</si>
  <si>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</si>
  <si>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</si>
  <si>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</si>
  <si>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</si>
  <si>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</si>
  <si>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</si>
  <si>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</si>
  <si>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</si>
  <si>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</si>
  <si>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</si>
  <si>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</si>
  <si>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</si>
  <si>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</si>
  <si>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</si>
  <si>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</si>
  <si>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</si>
  <si>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</si>
  <si>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</si>
  <si>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</si>
  <si>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</si>
  <si>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</si>
  <si>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</si>
  <si>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</si>
  <si>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</si>
  <si>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</si>
  <si>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</si>
  <si>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</si>
  <si>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</si>
  <si>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</si>
  <si>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</si>
  <si>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</si>
  <si>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</si>
  <si>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</si>
  <si>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41-AMPLIACIÓN DEL PLANTEL EDUCATIVO PARA INICIAL ANA JOSEFA JIMÉNEZ, MUNICIPIO SANTIAGO, PROVINCIA SANTIAGO.</t>
  </si>
  <si>
    <t>42-AMPLIACIÓN DEL PLANTEL EDUCATIVO PARA INICIAL MANUEL ORTIZ PEÑA, MUNICIPIO SAN JOSÉ DE LAS MATAS,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</si>
  <si>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</si>
  <si>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</si>
  <si>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</si>
  <si>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</si>
  <si>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</si>
  <si>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</si>
  <si>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</si>
  <si>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</si>
  <si>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</si>
  <si>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</si>
  <si>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</si>
  <si>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</si>
  <si>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</si>
  <si>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</si>
  <si>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</si>
  <si>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</si>
  <si>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</si>
  <si>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</si>
  <si>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</si>
  <si>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</si>
  <si>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</si>
  <si>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</si>
  <si>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</si>
  <si>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</si>
  <si>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</si>
  <si>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</si>
  <si>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</si>
  <si>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</si>
  <si>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</si>
  <si>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</si>
  <si>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</si>
  <si>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</si>
  <si>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</si>
  <si>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</si>
  <si>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</si>
  <si>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</si>
  <si>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</si>
  <si>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</si>
  <si>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</si>
  <si>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</si>
  <si>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</si>
  <si>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</si>
  <si>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</si>
  <si>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</si>
  <si>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</si>
  <si>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</si>
  <si>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</si>
  <si>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</si>
  <si>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</si>
  <si>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</si>
  <si>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</si>
  <si>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</si>
  <si>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</si>
  <si>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</si>
  <si>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</si>
  <si>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</si>
  <si>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</si>
  <si>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25-AMPLIACIÓN DEL PLANTEL EDUCATIVO PARA INICIAL JINAMAGAO ARRIBA, MUNICIPIO MAO, PROVINCIA VALVERDE.</t>
  </si>
  <si>
    <t>26-AMPLIACIÓN DEL PLANTEL EDUCATIVO PARA INICIAL EL PUENTE, MUNICIPIO ESPERANZA, PROVINCIA VALVERDE.</t>
  </si>
  <si>
    <t>58-CONSTRUCCIÓN DESTACAMENTO POLICIAL EL CAFE, MUNICIPIO SANTO DOMINGO OESTE,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</si>
  <si>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</si>
  <si>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</si>
  <si>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</si>
  <si>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</si>
  <si>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</si>
  <si>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</si>
  <si>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</si>
  <si>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</si>
  <si>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</si>
  <si>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</si>
  <si>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</si>
  <si>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</si>
  <si>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</si>
  <si>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</si>
  <si>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</si>
  <si>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</si>
  <si>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</si>
  <si>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</si>
  <si>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</si>
  <si>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</si>
  <si>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</si>
  <si>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</si>
  <si>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</si>
  <si>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</si>
  <si>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</si>
  <si>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</si>
  <si>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</si>
  <si>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</si>
  <si>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</si>
  <si>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</si>
  <si>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</si>
  <si>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</si>
  <si>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</si>
  <si>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</si>
  <si>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</si>
  <si>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</si>
  <si>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</si>
  <si>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</si>
  <si>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50-AMPLIACIÓN DEL PLANTEL EDUCATIVO PARA INICIAL LA GUAJACA,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</si>
  <si>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</si>
  <si>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</si>
  <si>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</si>
  <si>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</si>
  <si>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</si>
  <si>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</si>
  <si>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</si>
  <si>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</si>
  <si>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</si>
  <si>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</si>
  <si>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</si>
  <si>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</si>
  <si>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</si>
  <si>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</si>
  <si>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</si>
  <si>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</si>
  <si>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</si>
  <si>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</si>
  <si>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</si>
  <si>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</si>
  <si>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</si>
  <si>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</si>
  <si>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42-AMPLIACIÓN DEL PLANTEL EDUCATIVO PARA INICIAL HEROÍNA DÍAZ, MUNICIPIO FANTINO,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</si>
  <si>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</si>
  <si>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</si>
  <si>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</si>
  <si>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</si>
  <si>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</si>
  <si>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</si>
  <si>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</si>
  <si>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</si>
  <si>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</si>
  <si>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</si>
  <si>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</si>
  <si>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</si>
  <si>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</si>
  <si>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</si>
  <si>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</si>
  <si>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</si>
  <si>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</si>
  <si>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</si>
  <si>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</si>
  <si>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</si>
  <si>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</si>
  <si>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</si>
  <si>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</si>
  <si>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</si>
  <si>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</si>
  <si>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</si>
  <si>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</si>
  <si>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</si>
  <si>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</si>
  <si>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</si>
  <si>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</si>
  <si>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</si>
  <si>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</si>
  <si>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</si>
  <si>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</si>
  <si>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</si>
  <si>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</si>
  <si>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</si>
  <si>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</si>
  <si>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05-CONSTRUCCIÓN DE ECO-HÁBITAT INTEGRAL PARA FAMILIAS EN CONDICIONES DE VULNERABILIDAD EN EL MUNICIPIO EL SEIBO, PROVINCIA EL SEIBO</t>
  </si>
  <si>
    <t>40-CONSTRUCCIÓN EDIFICIO DE ASOCIACIÓN DOMINICANA DE PRENSA TURÍSTICA ADOMPRETUR, MUNICIPIO PUERTO PLATA</t>
  </si>
  <si>
    <t>3.1.03-Ordenación de aguas residuales, drenaje y alcantarillado</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</si>
  <si>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</si>
  <si>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</si>
  <si>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</si>
  <si>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</si>
  <si>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</si>
  <si>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</si>
  <si>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</si>
  <si>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</si>
  <si>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</si>
  <si>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</si>
  <si>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</si>
  <si>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</si>
  <si>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</si>
  <si>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</si>
  <si>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</si>
  <si>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</si>
  <si>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</si>
  <si>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</si>
  <si>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</si>
  <si>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</si>
  <si>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</si>
  <si>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</si>
  <si>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</si>
  <si>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</si>
  <si>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</si>
  <si>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</si>
  <si>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</si>
  <si>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</si>
  <si>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</si>
  <si>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</si>
  <si>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</si>
  <si>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</si>
  <si>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</si>
  <si>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</si>
  <si>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</si>
  <si>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</si>
  <si>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</si>
  <si>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</si>
  <si>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</si>
  <si>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</si>
  <si>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</si>
  <si>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</si>
  <si>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25-REPARACIÓN DEL HOGAR DE ANCIANOS SAN FRANCISCO DE ASÍS, DISTRITO NACIONAL</t>
  </si>
  <si>
    <t>33-REHABILITACIÓN Y CONSTRUCCIÓN LABORATORIO DE MECANICA DE SUELO DEL MINISTERIO DE OBRAS PÚBLICAS Y COMUNICACIONES</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</si>
  <si>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</si>
  <si>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</si>
  <si>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</si>
  <si>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</si>
  <si>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</si>
  <si>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</si>
  <si>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</si>
  <si>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</si>
  <si>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</si>
  <si>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</si>
  <si>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</si>
  <si>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</si>
  <si>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</si>
  <si>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</si>
  <si>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</si>
  <si>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</si>
  <si>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</si>
  <si>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</si>
  <si>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</si>
  <si>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</si>
  <si>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</si>
  <si>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</si>
  <si>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</si>
  <si>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</si>
  <si>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</si>
  <si>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</si>
  <si>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</si>
  <si>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</si>
  <si>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</si>
  <si>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</si>
  <si>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</si>
  <si>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</si>
  <si>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</si>
  <si>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</si>
  <si>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</si>
  <si>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</si>
  <si>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07-CONSTRUCCIÓN EDIFICIO PARA SALONES PARROQUIALES, PARROQUIA STELLA MARIS, MUNICIPIO SANTO DOMINGO ESTE.</t>
  </si>
  <si>
    <t>11-AMPLIACIÓN DEL PLANTEL EDUCATIVO PARA INICIAL MÁXIMO GOMEZ - EL VIGÍA, MUNICIPIO BOCA CHICA,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</si>
  <si>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</si>
  <si>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</si>
  <si>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</si>
  <si>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</si>
  <si>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</si>
  <si>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</si>
  <si>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</si>
  <si>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</si>
  <si>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</si>
  <si>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</si>
  <si>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</si>
  <si>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</si>
  <si>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</si>
  <si>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</si>
  <si>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</si>
  <si>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</si>
  <si>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</si>
  <si>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</si>
  <si>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</si>
  <si>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</si>
  <si>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</si>
  <si>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</si>
  <si>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</si>
  <si>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</si>
  <si>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</si>
  <si>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</si>
  <si>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</si>
  <si>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</si>
  <si>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</si>
  <si>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</si>
  <si>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</si>
  <si>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</si>
  <si>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</si>
  <si>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</si>
  <si>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</si>
  <si>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</si>
  <si>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</si>
  <si>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</si>
  <si>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</si>
  <si>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</si>
  <si>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</si>
  <si>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84-CONSTRUCCIÓN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</si>
  <si>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</si>
  <si>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</si>
  <si>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</si>
  <si>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</si>
  <si>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</si>
  <si>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</si>
  <si>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</si>
  <si>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</si>
  <si>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</si>
  <si>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</si>
  <si>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</si>
  <si>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</si>
  <si>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</si>
  <si>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</si>
  <si>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</si>
  <si>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</si>
  <si>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</si>
  <si>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</si>
  <si>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</si>
  <si>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</si>
  <si>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</si>
  <si>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</si>
  <si>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</si>
  <si>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</si>
  <si>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</si>
  <si>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</si>
  <si>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</si>
  <si>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</si>
  <si>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</si>
  <si>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</si>
  <si>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56-CONSTRUCCIÓN MUROS DE GAVIONES EN EL PUENTE SOBRE EL RIO CENOVI AFECTADO POR LA VAGUADA DE ABRIL 2022, MUNICIPIO VILLA TAPIA,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</si>
  <si>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</si>
  <si>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</si>
  <si>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</si>
  <si>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</si>
  <si>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</si>
  <si>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40-CONSTRUCCIÓN DEL PUENTE MONTE COCA AFECTADO POR LA VAGUADA DE ABRIL 2022, CARRETERA SAN PEDRO DE MACORIS, MUNICIPIO SAN PEDRO DE MACORIS, PROVINCIA SAN PEDRO DE MACORIS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</si>
  <si>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</si>
  <si>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</si>
  <si>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</si>
  <si>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</si>
  <si>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</si>
  <si>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</si>
  <si>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</si>
  <si>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</si>
  <si>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</si>
  <si>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</si>
  <si>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</si>
  <si>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</si>
  <si>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</si>
  <si>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</si>
  <si>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</si>
  <si>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</si>
  <si>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</si>
  <si>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</si>
  <si>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</si>
  <si>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</si>
  <si>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</si>
  <si>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</si>
  <si>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</si>
  <si>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</si>
  <si>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</si>
  <si>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</si>
  <si>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</si>
  <si>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</si>
  <si>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</si>
  <si>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</si>
  <si>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</si>
  <si>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</si>
  <si>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</si>
  <si>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</si>
  <si>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</si>
  <si>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</si>
  <si>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</si>
  <si>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</si>
  <si>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</si>
  <si>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</si>
  <si>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</si>
  <si>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</si>
  <si>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</si>
  <si>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</si>
  <si>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</si>
  <si>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</si>
  <si>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30-REHABILITACIÓN CONSTRUCCIÓN DE 911 EN LA PROVINCIA PUERTO PLATA</t>
  </si>
  <si>
    <t>94-RECONSTRUCCIÓN DE LA CARRETERA VILLA JARAGUA - LAS CAÑITAS, MUNICIPIO VILLA JARAGUA, PROVINCIA BAHORUCO</t>
  </si>
  <si>
    <t>53-RECONSTRUCCIÓN IGLESIA SAN MAURICIO MARTIR, JARDINES DEL NORTE, DISTRITO NACIONAL.</t>
  </si>
  <si>
    <t>20-REHABILITACIÓN MUSEO TRAMPOLIN ZONA COLONIA, DISTRITO NACIONAL</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</si>
  <si>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</si>
  <si>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</si>
  <si>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</si>
  <si>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</si>
  <si>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</si>
  <si>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</si>
  <si>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</si>
  <si>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</si>
  <si>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</si>
  <si>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</si>
  <si>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</si>
  <si>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</si>
  <si>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</si>
  <si>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</si>
  <si>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</si>
  <si>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</si>
  <si>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</si>
  <si>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</si>
  <si>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</si>
  <si>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</si>
  <si>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</si>
  <si>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</si>
  <si>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</si>
  <si>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</si>
  <si>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</si>
  <si>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</si>
  <si>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</si>
  <si>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</si>
  <si>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</si>
  <si>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</si>
  <si>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</si>
  <si>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</si>
  <si>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</si>
  <si>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</si>
  <si>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</si>
  <si>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</si>
  <si>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</si>
  <si>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17-RECONSTRUCCIÓN DE LA CARRETERA CRUCE EL CERCADO - BEJUCAL, MUNICIPIO EL SEIBO, PROVINCIA EL SEIBO</t>
  </si>
  <si>
    <t>10-RECONSTRUCCIÓN DE LA CARRETERA LA CANDELARIA-BEJUCAL-MAGARÍN, MUNICIPIO SANTA CRUZ DE EL SEIBO, PROVINCIA EL SEIBO</t>
  </si>
  <si>
    <t>04-CONSTRUCCIÓN DE PLANTELES EDUCATIVOS EN LA PROVINCIA DAJABÓN (FASE 3)</t>
  </si>
  <si>
    <t>48-CONSTRUCCIÓN DEL PUENTE SOBRE EL RÍO LEMBA, AFECTADO POR LA VAGUADA DE ABRIL 2022, CALLE SÁNCHEZ, MUNICIPIO LAS SALINAS, PROVINCIA BARAHONA</t>
  </si>
  <si>
    <t>71-CONSTRUCCIÓN DE 2 ESTANCIAS INFANTILES EN LA PROVINCIA DE PERAVIA (FASE 3)</t>
  </si>
  <si>
    <t>16-CONSTRUCCIÓN DEL EDIFICIO DE PARQUEOS DE LA DIRECCIÓN GENERAL DE IMPUESTOS INTERNOS (DGII), SECTOR GAZCUE, DISTRITO NACIONAL</t>
  </si>
  <si>
    <t>% del PIB</t>
  </si>
  <si>
    <t xml:space="preserve"> </t>
  </si>
  <si>
    <t>01-CONSTRUCCIÓN  DEL LABORATORIO REGIONAL DE SALUD PÚBLICA EN AZUA DE COMPOSTELA</t>
  </si>
  <si>
    <t>72-RECONSTRUCCIÓN DE LA INFRAESTRUCTURA VIAL URBANA DEL MUNICIPIO SANTO DOMINGO NORTE, PROVINCIA SANTO DOMINGO</t>
  </si>
  <si>
    <t>05-CONSTRUCCIÓN EDIFICIO DE DOS NIVELES DEL INSTITUTO DE CARDIOLOGÍA</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</si>
  <si>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</si>
  <si>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</si>
  <si>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</si>
  <si>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</si>
  <si>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</si>
  <si>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</si>
  <si>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</si>
  <si>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</si>
  <si>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</si>
  <si>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</si>
  <si>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</si>
  <si>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</si>
  <si>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</si>
  <si>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</si>
  <si>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</si>
  <si>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</si>
  <si>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</si>
  <si>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</si>
  <si>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</si>
  <si>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</si>
  <si>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23-REPARACIÓN DE 8 LOTES DE VIVIENDAS EN EL SECTOR INVIVIENDA, MUNICIPIO SANTO DOMINGO ESTE, PROVINCIA SANTO DOMINGO</t>
  </si>
  <si>
    <t>20-REPARACIÓN INSTALACIONES DEPORTIVAS PARQUE MIRADOR DEL ESTE, SANTO DOMINGO ESTE</t>
  </si>
  <si>
    <t>16-REPARACIÓN HOSPITALES DE LA PROVINCIA SANTO DOMINGO</t>
  </si>
  <si>
    <t>13-CONSTRUCCIÓN DE CENTRO DIAGNÓSTICO Y ATENCIÓN PRIMARIA EN CIUDAD MODELO, SANTO DOMINGO NORTE , PROVINCIA SANTO DOMINGO</t>
  </si>
  <si>
    <t>11-CONSTRUCCIÓN CENTRO UNIVERSITARIO REGIONAL UASD SANTO DOMINGO ESTE, PROVINCIA SANTO DOMINGO</t>
  </si>
  <si>
    <t>10-CONSTRUCCIÓN DE PASO A DESNIVEL SOTERRADO EN LA INTERSECCIÓN DE LA AV. LUPERÓN CON AV. 27 DE FEBRERO, PROVINCIA SANTO DOMINGO</t>
  </si>
  <si>
    <t>05-AMPLIACIÓN DEL PLANTEL EDUCATIVO PARA INICIAL JESÚS DE NAZARET - BATEY PALMAREJITO,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</si>
  <si>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</si>
  <si>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</si>
  <si>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</si>
  <si>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</si>
  <si>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</si>
  <si>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</si>
  <si>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</si>
  <si>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</si>
  <si>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</si>
  <si>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</si>
  <si>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</si>
  <si>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</si>
  <si>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</si>
  <si>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</si>
  <si>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</si>
  <si>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</si>
  <si>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</si>
  <si>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</si>
  <si>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</si>
  <si>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</si>
  <si>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</si>
  <si>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</si>
  <si>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</si>
  <si>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</si>
  <si>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</si>
  <si>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</si>
  <si>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</si>
  <si>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</si>
  <si>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</si>
  <si>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</si>
  <si>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</si>
  <si>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</si>
  <si>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</si>
  <si>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</si>
  <si>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56-AMPLIACIÓN DEL PLANTEL EDUCATIVO PARA INICIAL REVERENDO DIÓGENES HERNÁNDEZ,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</si>
  <si>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</si>
  <si>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</si>
  <si>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</si>
  <si>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</si>
  <si>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</si>
  <si>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</si>
  <si>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</si>
  <si>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</si>
  <si>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</si>
  <si>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</si>
  <si>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</si>
  <si>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</si>
  <si>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</si>
  <si>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</si>
  <si>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</si>
  <si>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</si>
  <si>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</si>
  <si>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</si>
  <si>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</si>
  <si>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</si>
  <si>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</si>
  <si>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</si>
  <si>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</si>
  <si>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</si>
  <si>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</si>
  <si>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</si>
  <si>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</si>
  <si>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</si>
  <si>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</si>
  <si>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</si>
  <si>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</si>
  <si>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</si>
  <si>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</si>
  <si>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</si>
  <si>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</si>
  <si>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</si>
  <si>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</si>
  <si>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</si>
  <si>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</si>
  <si>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</si>
  <si>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</si>
  <si>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</si>
  <si>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</si>
  <si>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</si>
  <si>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</si>
  <si>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</si>
  <si>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</si>
  <si>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</si>
  <si>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</si>
  <si>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</si>
  <si>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</si>
  <si>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</si>
  <si>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</si>
  <si>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</si>
  <si>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</si>
  <si>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</si>
  <si>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</si>
  <si>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</si>
  <si>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</si>
  <si>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</si>
  <si>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</si>
  <si>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</si>
  <si>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</si>
  <si>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</si>
  <si>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</si>
  <si>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</si>
  <si>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</si>
  <si>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</si>
  <si>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</si>
  <si>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</si>
  <si>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</si>
  <si>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</si>
  <si>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</si>
  <si>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</si>
  <si>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</si>
  <si>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</si>
  <si>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</si>
  <si>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</si>
  <si>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</si>
  <si>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</si>
  <si>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</si>
  <si>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</si>
  <si>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</si>
  <si>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</si>
  <si>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</si>
  <si>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</si>
  <si>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</si>
  <si>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</si>
  <si>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</si>
  <si>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</si>
  <si>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</si>
  <si>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</si>
  <si>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</si>
  <si>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</si>
  <si>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</si>
  <si>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</si>
  <si>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</si>
  <si>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09-AMPLIACIÓN DEL PLANTEL EDUCATIVO PARA INICIAL RAMÓN BOLÍVAR MEDRANO, MUNICIPIO CRISTÓBAL, PROVINCIA INDEPENDENCIA.</t>
  </si>
  <si>
    <t>70-CONSTRUCCIÓN DE 2 ESTANCIAS INFANTILES EN LA PROVINCIA DE ESPAILLAT (FASE 3)</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</si>
  <si>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</si>
  <si>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</si>
  <si>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</si>
  <si>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</si>
  <si>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</si>
  <si>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</si>
  <si>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</si>
  <si>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</si>
  <si>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08-RECONSTRUCCIÓN DE LA INFRAESTRUCTURA VIAL URBANA DEL MUNICIPIO EL LLANO, PROVINCIA ELIAS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</si>
  <si>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</si>
  <si>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</si>
  <si>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</si>
  <si>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</si>
  <si>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</si>
  <si>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</si>
  <si>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</si>
  <si>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</si>
  <si>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</si>
  <si>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</si>
  <si>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</si>
  <si>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</si>
  <si>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</si>
  <si>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</si>
  <si>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</si>
  <si>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</si>
  <si>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</si>
  <si>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</si>
  <si>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</si>
  <si>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</si>
  <si>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</si>
  <si>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</si>
  <si>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</si>
  <si>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</si>
  <si>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</si>
  <si>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</si>
  <si>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</si>
  <si>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</si>
  <si>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</si>
  <si>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</si>
  <si>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</si>
  <si>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</si>
  <si>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</si>
  <si>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</si>
  <si>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</si>
  <si>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</si>
  <si>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</si>
  <si>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</si>
  <si>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</si>
  <si>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</si>
  <si>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</si>
  <si>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</si>
  <si>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</si>
  <si>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</si>
  <si>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</si>
  <si>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</si>
  <si>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</si>
  <si>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</si>
  <si>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</si>
  <si>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</si>
  <si>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</si>
  <si>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</si>
  <si>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</si>
  <si>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</si>
  <si>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</si>
  <si>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</si>
  <si>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</si>
  <si>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</si>
  <si>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</si>
  <si>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</si>
  <si>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</si>
  <si>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</si>
  <si>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08-CONSTRUCCIÓN DE LA CARRETERA LOS COQUITOS - EL PRADO, MUNICIPIO MONTE PLATA, PROVINCIA MONTE PLATA</t>
  </si>
  <si>
    <t>41-RECONSTRUCCIÓN PUENTE SOBRE RÍO LOS CACAOS, AFECTADO POR LA VAGUADA DE ABRIL 2022, MUNICIPIO LOS CACAOS,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</si>
  <si>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</si>
  <si>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</si>
  <si>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</si>
  <si>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</si>
  <si>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</si>
  <si>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</si>
  <si>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</si>
  <si>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</si>
  <si>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</si>
  <si>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</si>
  <si>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</si>
  <si>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</si>
  <si>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</si>
  <si>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</si>
  <si>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</si>
  <si>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</si>
  <si>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</si>
  <si>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</si>
  <si>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</si>
  <si>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</si>
  <si>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</si>
  <si>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</si>
  <si>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</si>
  <si>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</si>
  <si>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</si>
  <si>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</si>
  <si>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</si>
  <si>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</si>
  <si>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</si>
  <si>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</si>
  <si>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</si>
  <si>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</si>
  <si>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</si>
  <si>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</si>
  <si>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</si>
  <si>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</si>
  <si>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</si>
  <si>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</si>
  <si>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</si>
  <si>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</si>
  <si>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</si>
  <si>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</si>
  <si>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</si>
  <si>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</si>
  <si>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</si>
  <si>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07-REMODELACIÓN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</si>
  <si>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</si>
  <si>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</si>
  <si>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19-REPARACIÓN DE 12 INSTALACIONES DEPORTIVAS DEL CENTRO OLÍMPICO JUAN PABLO DUARTE, DISTRITO NACIONAL</t>
  </si>
  <si>
    <t>40-RECONSTRUCCIÓN CAMINO VECINAL AGUAS AMARGAS - EL JOBO - LA BASTIDA ,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</si>
  <si>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</si>
  <si>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</si>
  <si>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</si>
  <si>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</si>
  <si>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</si>
  <si>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05-CONSTRUCCIÓN INSTALACIONES PARA EL CUERPO ESPECIALIZADO DE MITIGACION A EMERGENCIAS Y DESASTRES, CEMED - CENTRO DE MITIGACION REGION ENRIQUILLO,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</si>
  <si>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</si>
  <si>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</si>
  <si>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</si>
  <si>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</si>
  <si>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</si>
  <si>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</si>
  <si>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</si>
  <si>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</si>
  <si>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</si>
  <si>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</si>
  <si>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</si>
  <si>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</si>
  <si>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</si>
  <si>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</si>
  <si>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</si>
  <si>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</si>
  <si>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</si>
  <si>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</si>
  <si>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</si>
  <si>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</si>
  <si>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</si>
  <si>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</si>
  <si>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</si>
  <si>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</si>
  <si>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</si>
  <si>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71-RECONSTRUCCIÓN CARRETERA GUAYUBIN - LAS MATAS DE SANTA CRUZ - COPEY - PEPILLO SALCEDO, PROVINCIA MONTE CRISTI</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</si>
  <si>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</si>
  <si>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</si>
  <si>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</si>
  <si>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</si>
  <si>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</si>
  <si>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</si>
  <si>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</si>
  <si>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</si>
  <si>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</si>
  <si>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</si>
  <si>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</si>
  <si>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</si>
  <si>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</si>
  <si>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</si>
  <si>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</si>
  <si>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</si>
  <si>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</si>
  <si>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</si>
  <si>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</si>
  <si>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</si>
  <si>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</si>
  <si>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</si>
  <si>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</si>
  <si>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</si>
  <si>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</si>
  <si>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</si>
  <si>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65-RECONSTRUCCIÓN CAMINO VECINAL CAÑUELO - DAJAO - ANTON SÁNCHEZ, AFECTADO POR EL HURACAN FIONA, MUNICIPIO BAYAGUANA, PROVINCIA MONTE PLATA.</t>
  </si>
  <si>
    <t>68-RECONSTRUCCIÓN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</si>
  <si>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</si>
  <si>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</si>
  <si>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</si>
  <si>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</si>
  <si>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</si>
  <si>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</si>
  <si>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</si>
  <si>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01-GESTION  INTEGRAL DE RESIDUOS SOLIDOS EN EL VERTEDERO DE DUQUESA , PROVINCIA SANTO DOMINGO</t>
  </si>
  <si>
    <t>21-FORTALECIMIENTO DE LA INFRAESTRUCTURA SANITARIA DEL SISTEMA NACIONAL DE SALUD EN LA REPÚBLICA DOMINICANA</t>
  </si>
  <si>
    <t xml:space="preserve">Incidencia positiva </t>
  </si>
  <si>
    <t>Incidencia negativa</t>
  </si>
  <si>
    <t>Ley núm. 99-25</t>
  </si>
  <si>
    <t>MINISTERIO DE HACIENDA Y ECONOMÍA</t>
  </si>
  <si>
    <t xml:space="preserve">Pres. Inicial   </t>
  </si>
  <si>
    <t>1.2.4.4 - Donaciones de Capital</t>
  </si>
  <si>
    <t>0405 - TRIBUNAL SUPERIOR ELECTORAL (TSE)</t>
  </si>
  <si>
    <t>1-SERVICIOS GENERALES</t>
  </si>
  <si>
    <t>3.2.98-Investigación y desarrollo relacionado con la protección del medio ambiente</t>
  </si>
  <si>
    <t>2.4.2-TRANSFERENCIAS CORRIENTES AL GOBIERNO GENERAL NACIONAL</t>
  </si>
  <si>
    <t>2.4.05-Energía eléctrica de fuentes hidroeléctricas</t>
  </si>
  <si>
    <t>0205-MINISTERIO DE HACIENDA Y ECONOMIA</t>
  </si>
  <si>
    <t>0224-MINISTERIO DE JUSTICIA</t>
  </si>
  <si>
    <t>2.7.3-CONSTRUCCIONES EN BIENES CONCESIONADOS</t>
  </si>
  <si>
    <t>04-CONSTRUCCIÓN DE 14 ESTANCIAS INFANTILES DE LA PROVINCIA DISTRITO NACIONAL</t>
  </si>
  <si>
    <t>04-RECUPERACION DEL MARGEN OCCIDENTAL DEL RÍO OZAMA EN EL BARRIO DE GUALEY, DISTRITO NACIONAL</t>
  </si>
  <si>
    <t>05-CONSTRUCCIÓN VÍA MARGINAL PASEO DEL RÍO EN LOS SECTORES LA CIÉNAGA Y LOS GUANDULES, DISTRITO NACIONAL</t>
  </si>
  <si>
    <t>06-CONSTRUCCIÓN DE UN PATINÓDROMO Y PARQUE  URBANO EN EL SECTOR MIRAMAR,  DISTRITO NACIONAL</t>
  </si>
  <si>
    <t>06-RECONSTRUCCIÓN  CANCHA  CLUB DEPORTIVO MANGANAGUA, SECTOR EL MILLONCITO, DISTRITO NACIONAL</t>
  </si>
  <si>
    <t>07-RECONSTRUCCIÓN CANCHA CLUB DEPORTIVO  OSCAR SANTANA, ENSANCHE ESPAILLAT, DISTRITO NACIONAL.</t>
  </si>
  <si>
    <t>08-RECONSTRUCCIÓN CANCHA  CLUB DEPORTIVO 30 DE MAYO, DISTRITO NACIONAL</t>
  </si>
  <si>
    <t>09-RECONSTRUCCIÓN CANCHA CLUB DEPORTIVO RAFAEL PAULINO, CRISTO REY, DISTRITO NACIONAL</t>
  </si>
  <si>
    <t>10-RECONSTRUCCIÓN CANCHA CLUB  DEPORTIVO NUEVO HORIZONTE, ARROYO HONDO II, DISTRITO NACIONAL.</t>
  </si>
  <si>
    <t>11-RECONSTRUCCIÓN  CANCHA CLUB DEPORTIVO GENERAL ANTONIO DUVERGE, SECTOR HONDURAS, DISTRITO NACIONAL.</t>
  </si>
  <si>
    <t>12-RECONSTRUCCIÓN CANCHA CLUB DEPORTIVO LOS GLADIADORES, SECTOR GUACHUPITA, DISTRITO NACIONAL.</t>
  </si>
  <si>
    <t>16-RECONSTRUCCIÓN CANCHA CLUB DEPORTIVO Y CULTURAL MATRISA, URB. MARIA TRINIDAD SANCHEZ, LOS MINA,  MUNICIPO SANTO DOMINGO ESTE</t>
  </si>
  <si>
    <t>24-RECONSTRUCCIÓN CANCHA CLUB DEPORTIVO ORLANDO MARTINEZ, MATA HAMBRE, DISTRITO NACIONAL</t>
  </si>
  <si>
    <t>25-RECONSTRUCCIÓN CANCHA CLUB PLAZA INDEPENDECIA, DISTRITO NACIONAL</t>
  </si>
  <si>
    <t>26-RECONSTRUCCIÓN CANCHA CLUB DEPORTIVO VARIAS LUCES, ENSANCHE ESPAILLAT, DISTRITO NACIONAL</t>
  </si>
  <si>
    <t>27-RECONSTRUCCIÓN CANCHA CLUB URBANIZACIÓN INDEPENDENCIA, URBANIZACIÓN INDEPENDENCIA, DISTRITO NACIONAL</t>
  </si>
  <si>
    <t>28-REMODELACIÓN PALACIO DE LOS DEPORTES PROFESOR VIRGILIO TRAVIESO SOTO, DISTRITO NACIONAL.</t>
  </si>
  <si>
    <t>29-RECONSTRUCCIÓN DE ESPACIOS PUBLICOS EN LOS PRADITOS, SECTOR JULIETA MORALES, DISTRITO NACIONAL.</t>
  </si>
  <si>
    <t>31-AMPLIACIÓN DE PLANTELES EDUCATIVOS EN LA PROVINCIA DISTRITO NACIONAL (FASE 3)</t>
  </si>
  <si>
    <t>33-CONSTRUCCIÓN  DE 8 ESTANCIAS INFANTILES DE LA PROVINCIA DISTRITO NACIONAL (FASE 2)</t>
  </si>
  <si>
    <t>49-CONSTRUCCIÓN DE 26 PLANTELES ESCOLARES EN EL DISTRITO NACIONAL</t>
  </si>
  <si>
    <t>57-CONSTRUCCIÓN DEL EDIFICIO DE PARQUEOS CENTRO DE LOS HEROES I, DISTRITO NACIONAL</t>
  </si>
  <si>
    <t>52-RECONSTRUCCIÓN CALLES COLÓN, EUGENIO MARÍA DE HOSTOS Y CALLEJÓN DE REGINA, CIUDAD COLONIAL, DISTRITO NACIONAL.</t>
  </si>
  <si>
    <t>67-RESTAURACIÓN EDIFICIO DE LA DIRECCIÓN NACIONAL DE PATRIMONIO MONUMENTAL (DNPM), CIUDAD COLONIAL, DISTRITO NACIONAL</t>
  </si>
  <si>
    <t>22-CONSTRUCCIÓN DE LA EXTENSIÓN DE LA AV. JACOBO MAJLUTA CON AV. REPÚBLICA DE COLOMBIA Y SU ENTORNO, DISTRITO NACIONAL.</t>
  </si>
  <si>
    <t>45-CONSTRUCCIÓN DE 2 ESTANCIAS INFANTILES EN LA PROVINCIA AZUA (FASE 2)</t>
  </si>
  <si>
    <t>77-AMPLIACIÓN  Y REHABILITACION DE 18 PLANTELES ESCOLARES EN LA PROVINCIA BARAHONA</t>
  </si>
  <si>
    <t>05-AMPLIACIÓN DEL PLANTEL EDUCATIVO PARA INICIAL CRISTINO MATOS LEDESMA, MUNICIPIO TAMAYO, PROVINCIA BAHORUCO.</t>
  </si>
  <si>
    <t>45-AMPLIACIÓN DEL PLANTEL EDUCATIVO PARA INICIAL PEDRO MIR, MUNICIPIO TAMAYO, PROVINCIA BAORUCO.</t>
  </si>
  <si>
    <t>63-CONSTRUCCIÓN  DE 1 ESTANCIA INFANTIL EN LA PROVINCIA DE BAHORUCO (FASE 2)</t>
  </si>
  <si>
    <t>74-CONSTRUCCIÓN DE 1 ESTANCIAS INFANTILES EN LA PROVINCIA DE BAHORUCO (FASE 3)</t>
  </si>
  <si>
    <t>02-CONSTRUCCIÓN DEL COMANDO NAVAL SUR, ARD, MUNICIPIO BARAHONA, PROVINCIA BARAHONA</t>
  </si>
  <si>
    <t>25-AMPLIACIÓN DEL PLANTEL EDUCATIVO PARA INICIAL ISMAEL MIRANDA, MUNICIPIO ENRIQUILLO, PROVINCIA BARAHONA.</t>
  </si>
  <si>
    <t>02-RECONSTRUCCIÓN FORTALEZA BELLER ERD, MUNICIPIO DAJABON, PROVINCIA DAJABON</t>
  </si>
  <si>
    <t>34-CONSTRUCCIÓN DE PLANTELES EDUCATIVOS EN LA PROVINCIA DE DAJABÓN (FASE 2)</t>
  </si>
  <si>
    <t>05-CONSTRUCCIÓN DE 4 ESTANCIAS INFANTILES EN LA PROVINCIA DUARTE</t>
  </si>
  <si>
    <t>19-RECONSTRUCCIÓN DEL CAMINO VECINAL MATA LARGA, MUNICIPIO SAN FRANCISCO DE MACORÍS, PROVINCIA DUARTE</t>
  </si>
  <si>
    <t>25-REHABILITACIÓN DEL CAMINO VECINAL CRUCE DE PIMENTEL-CASA DE ALTO-SAN FELIPE ABAJO, MUNICIPIO PIMENTEL PROVINCIA DUARTE</t>
  </si>
  <si>
    <t>32-AMPLIACIÓN DE PLANTELES EDUCATIVOS EN LA PROVINCIA DUARTE (FASE 3)</t>
  </si>
  <si>
    <t>33-AMPLIACIÓN DEL PLANTEL EDUCATIVO PARA INICIAL CAOBETE, MUNICIPIO PIMENTEL, PROVINCIA DUARTE.</t>
  </si>
  <si>
    <t>37-AMPLIACIÓN DEL PLANTEL EDUCATIVO PARA INICIAL PROF. ANA CRISTINA LÓPEZ SANTANA, MUNICIPIO VILLA RIVA, PROVINCIA DUARTE.</t>
  </si>
  <si>
    <t>40-CONSTRUCCIÓN  DE 2  ESTANCIAS INFANTILES EN LA PROVINCIA DUARTE (FASE 2)</t>
  </si>
  <si>
    <t>42-AMPLIACIÓN DEL PLANTEL EDUCATIVO PARA INICIAL HUNGRÍA ESPINAL FRANCISCO, MUNICIPIO ARENOSO, PROVINCIA DUARTE.</t>
  </si>
  <si>
    <t>44-AMPLIACIÓN DEL PLANTEL EDUCATIVO PARA INICIAL JOSÉ DEL CARMEN RODRÍGUEZ MOREL, MUNICIPIO VILLA RIVA, PROVINCIA DUARTE.</t>
  </si>
  <si>
    <t>46-AMPLIACIÓN DEL PLANTEL EDUCATIVO PARA INICIAL MARÍA ALTAGRACIA PAULA, MUNICIPIO SAN FRANCISCO DE MACORÍS, PROVINCIA DUARTE.</t>
  </si>
  <si>
    <t>47-AMPLIACIÓN DEL PLANTEL EDUCATIVO PARA INICIAL ANA EMILIA ABIGAIL MEJÍA, MUNICIPIO SAN FRANCISCO DE MACORÍS, PROVINCIA DUARTE.</t>
  </si>
  <si>
    <t>47-RECONSTRUCCIÓN DE LA CARRETERA LAS PAJAS - GUINEAL, MUNICIPIO SAN FRANCISCO DE MACORÍS, PROVINCIA DUARTE</t>
  </si>
  <si>
    <t>56-AMPLIACIÓN DEL PLANTEL EDUCATIVO PARA INICIAL GASTÓN FERNANDO DELIGNE, MUNICIPIO SAN FRANCISCO DE MACORÍS, PROVINCIA DUARTE.</t>
  </si>
  <si>
    <t>79-CONSTRUCCIÓN DE 1 ESTANCIAS INFANTILES EN LA PROVINCIA DE DUARTE (FASE 3)</t>
  </si>
  <si>
    <t>96-RECONSTRUCCIÓN CAMINO VECINAL LA YAGUIZA-CRUCE LOS ZANCONES-LOS CACAOS-LOS ALGODONES-ALTO DEL PLAY, MUNICIPIO SAN FRANCISCO DE MACORÍS, PROVINCIA DUARTE</t>
  </si>
  <si>
    <t>01-RECONSTRUCCIÓN DEL CAMINO VECINAL LOS LANOS - EL NARANJO, MUNICIPIO CASTILLO, PROVINCIA DUARTE</t>
  </si>
  <si>
    <t>02-AMPLIACIÓN DEL PLANTEL EDUCATIVO PARA INICIAL ANDRÉS TOLENTINO TOLENTINO, MUNICIPIO COMENDADOR, PROVINCIA ELÍAS PIÑA.</t>
  </si>
  <si>
    <t>08-CONSTRUCCIÓN DE PLANTELES EDUCATIVOS EN LA PROVINCIA ELÍAS PIÑA (FASE 3)</t>
  </si>
  <si>
    <t>15-AMPLIACIÓN DEL PLANTEL EDUCATIVO PARA INICIAL PROF. RAÚL JIMÉNEZ CAIRO, MUNICIPIO COMENDADOR, PROVINCIA ELÍAS PIÑA.</t>
  </si>
  <si>
    <t>16-AMPLIACIÓN DEL PLANTEL EDUCATIVO PARA INICIAL ISIDRO MARTÍNEZ, MUNICIPIO COMENDADOR, PROVINCIA ELÍAS PIÑA.</t>
  </si>
  <si>
    <t>17-AMPLIACIÓN DEL PLANTEL EDUCATIVO PARA INICIAL LOS RINCONCITOS, MUNICIPIO COMENDADOR, PROVINCIA ELÍAS PIÑA.</t>
  </si>
  <si>
    <t>18-AMPLIACIÓN DEL PLANTEL EDUCATIVO PARA INICIAL LA MESETA, MUNICIPIO COMENDADOR, PROVINCIA ELÍAS PIÑA.</t>
  </si>
  <si>
    <t>19-AMPLIACIÓN DEL PLANTEL EDUCATIVO PARA INICIAL EL PINO, MUNICIPIO COMENDADOR, PROVINCIA ELÍAS PIÑA.</t>
  </si>
  <si>
    <t>20-AMPLIACIÓN DEL PLANTEL EDUCATIVO PARA INICIAL ANGOSTURA, MUNICIPIO COMENDADOR, PROVINCIA ELÍAS PIÑA.</t>
  </si>
  <si>
    <t>21-AMPLIACIÓN DEL PLANTEL EDUCATIVO PARA INICIAL MANUEL ANTONIO MORALES, MUNICIPIO COMENDADOR, PROVINCIA ELÍAS PIÑA.</t>
  </si>
  <si>
    <t>22-AMPLIACIÓN DEL PLANTEL EDUCATIVO PARA INICIAL EVA MARÍA PELLERANO, MUNICIPIO BÁNICA, PROVINCIA ELÍAS PIÑA.</t>
  </si>
  <si>
    <t>44-RECONSTRUCCIÓN CARRETERA COMENDADOR - GUAROA, PROV. ELIAS PIÑA</t>
  </si>
  <si>
    <t>57-AMPLIACIÓN DEL PLANTEL EDUCATIVO PARA INICIAL MARÍA TRINIDAD SÁNCHEZ, MUNICIPIO JUAN SANTIAGO, PROVINCIA ELÍAS PIÑA.</t>
  </si>
  <si>
    <t>01-CONSTRUCCIÓN CENTRO DE DESARROLLO DE CAPACIDADES EN COMENDADOR,  PROVINCIA ELÍAS PIÑA</t>
  </si>
  <si>
    <t>06-RECONSTRUCCIÓN CAMINO VECINAL BARRIO LOS FRANCESES-LOS ARTILES, MUNICIPIO MICHES, PROVINCIA EL SEIBO.</t>
  </si>
  <si>
    <t>07-RECONSTRUCCIÓN CAMINO VECINAL LA ISLA -AGUA CLARA, MUNICIPIO SANTA CRUZ DEL SEIBO, PROVINCIA EL SEIBO.</t>
  </si>
  <si>
    <t>14-RECONSTRUCCIÓN CAMINO VECINAL GUACO-RIO CEDRO, MUNICIPIO MICHES, PROVINCIA EL SEIBO</t>
  </si>
  <si>
    <t>22-AMPLIACIÓN DEL PLANTEL EDUCATIVO PARA INICIAL LA MINA, MUNICIPIO MICHES, PROVINCIA EL SEIBO.</t>
  </si>
  <si>
    <t>25-AMPLIACIÓN DEL PLANTEL EDUCATIVO PARA INICIAL RAMÓN ANTONIO DORVILLE LEBRÓN, MUNICIPIO MICHES, PROVINCIA EL SEIBO.</t>
  </si>
  <si>
    <t>27-AMPLIACIÓN DEL PLANTEL EDUCATIVO PARA INICIAL FELICIA ESPINO BURGOS, MUNICIPIO MICHES, PROVINCIA EL SEIBO.</t>
  </si>
  <si>
    <t>34-AMPLIACIÓN DEL PLANTEL EDUCATIVO PARA INICIAL CAÑADA DEL AGUA, MUNICIPIO EL SEIBO, PROVINCIA EL SEIBO.</t>
  </si>
  <si>
    <t>35-AMPLIACIÓN DEL PLANTEL EDUCATIVO PARA INICIAL EL JOBO, MUNICIPIO EL SEIBO, PROVINCIA EL SEIBO.</t>
  </si>
  <si>
    <t>37-AMPLIACIÓN DEL PLANTEL EDUCATIVO PARA INICIAL PASO CIBAO, MUNICIPIO EL SEIBO, PROVINCIA EL SEIBO.</t>
  </si>
  <si>
    <t>55-CONSTRUCCIÓN  DE 1 ESTANCIA INFANTIL EN LA PROVINCIA DE EL SEIBO (FASE 2)</t>
  </si>
  <si>
    <t>90-RECONSTRUCCIÓN DEL CAMINO VECINAL EL CUEY - EL PALMAR - LOS PRIETOS, MUNICIPIO SANTA CRUZ DE EL SEIBO, PROVINCIA EL SEIBO</t>
  </si>
  <si>
    <t>01-AMPLIACIÓN DEL PLANTEL EDUCATIVO PARA INICIAL PROF. AURA ESTELA NÚÑEZ, MUNICIPIO MOCA, PROVINCIA ESPAILLAT.</t>
  </si>
  <si>
    <t>01-CONSTRUCCIÓN DEL COMANDO NAVAL NORTE, ARD, LA ERMITA, MUNICIPIO GASPAR HERNÁNDEZ, PROVINCIA ESPAILLAT</t>
  </si>
  <si>
    <t>02-AMPLIACIÓN DEL PLANTEL EDUCATIVO PARA INICIAL SILVESTRE ANTONIO GUZMÁN FERNÁNDEZ, MUNICIPIO GASPAR HERNÁNDEZ, PROVINCIA ESPAILLAT.</t>
  </si>
  <si>
    <t>03-AMPLIACIÓN DEL PLANTEL EDUCATIVO PARA INICIAL PROF. ANGUSTIA PÉREZ ROSARIO, MUNICIPIO MOCA, PROVINCIA ESPAILLAT.</t>
  </si>
  <si>
    <t>07-AMPLIACIÓN DEL PLANTEL EDUCATIVO PARA INICIAL PROF. YOJANY DE LA CRUZ SANTANA, MUNICIPIO JAMAO AL NORTE, PROVINCIA ESPAILLAT.</t>
  </si>
  <si>
    <t>08-AMPLIACIÓN DEL PLANTEL EDUCATIVO PARA INICIAL SALOMÉ UREÑA DE HENRÍQUEZ, MUNICIPIO JAMAO AL NORTE, PROVINCIA ESPAILLAT.</t>
  </si>
  <si>
    <t>16-AMPLIACIÓN DEL PLANTEL EDUCATIVO PARA INICIAL AQUILINA DE JESÚS OVALLES FERNÁNDEZ, MUNICIPIO MOCA, PROVINCIA ESPAILLAT.</t>
  </si>
  <si>
    <t>17-AMPLIACIÓN DEL PLANTEL EDUCATIVO PARA INICIAL EL COROZO, MUNICIPIO MOCA, PROVINCIA ESPAILLAT.</t>
  </si>
  <si>
    <t>18-AMPLIACIÓN DEL PLANTEL EDUCATIVO PARA INICIAL DR. FRANK DÍAZ DOMÍNGUEZ, MUNICIPIO MOCA, PROVINCIA ESPAILLAT.</t>
  </si>
  <si>
    <t>20-AMPLIACIÓN DEL PLANTEL EDUCATIVO PARA INICIAL MANUEL ANTONIO RODRÍGUEZ MERCEDES, MUNICIPIO MOCA, PROVINCIA ESPAILLAT.</t>
  </si>
  <si>
    <t>21-AMPLIACIÓN DEL PLANTEL EDUCATIVO PARA INICIAL OLIVERIO ESPAILLAT HERNÁNDEZ, MUNICIPIO MOCA, PROVINCIA ESPAILLAT.</t>
  </si>
  <si>
    <t>22-AMPLIACIÓN DEL PLANTEL EDUCATIVO PARA INICIAL PROF. CAROLINA ANTONIA ROJAS, MUNICIPIO MOCA, PROVINCIA ESPAILLAT.</t>
  </si>
  <si>
    <t>23-AMPLIACIÓN DEL PLANTEL EDUCATIVO PARA INICIAL ONÉSIMO POLANCO, MUNICIPIO MOCA, PROVINCIA ESPAILLAT.</t>
  </si>
  <si>
    <t>24-AMPLIACIÓN DEL PLANTEL EDUCATIVO PARA INICIAL ISABEL MARÍA CORONA, MUNICIPIO MOCA, PROVINCIA ESPAILLAT.</t>
  </si>
  <si>
    <t>25-AMPLIACIÓN DEL PLANTEL EDUCATIVO PARA INICIAL PROF. MARÍA FACUNDA GUZMÁN BENCOSME,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</si>
  <si>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</si>
  <si>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</si>
  <si>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88-CONSTRUCCIÓN  DEL TRAMO DE CARRETERA ENLACE VIAL ESTANCIA NUEVA HASTA EL CRUCE DE CHERO MUNICIPIO MOCA, PROVINCIA ESPAILLAT</t>
  </si>
  <si>
    <t>02-AMPLIACIÓN DEL PLANTEL EDUCATIVO PARA INICIAL LOS GUINEOS, MUNICIPIO HIGÜEY, PROVINCIA LA ALTAGRACIA.</t>
  </si>
  <si>
    <t>04-AMPLIACIÓN DEL PLANTEL EDUCATIVO PARA INICIAL EL GUANITO, MUNICIPIO HIGÜEY, PROVINCIA LA ALTAGRACIA.</t>
  </si>
  <si>
    <t>05-AMPLIACIÓN DEL PLANTEL EDUCATIVO PARA INICIAL PROF. CÁNDIDO ELIGIO GUERRERO CEDANO - SAN PEDRO, MUNICIPIO HIGÜEY, PROVINCIA LA ALTAGRACIA.</t>
  </si>
  <si>
    <t>09-AMPLIACIÓN DEL PLANTEL EDUCATIVO PARA INICIAL HERMANAS MIRABAL, MUNICIPIO HIGÜEY, PROVINCIA LA ALTAGRACIA.</t>
  </si>
  <si>
    <t>10-CONSTRUCCIÓN INSTALACIONES DE LA  AGENCIA INTERAGENCIAL, D.M. VERÓN-PUNTA CANA, PROVINCIA LA ALTAGRACIA</t>
  </si>
  <si>
    <t>15-AMPLIACIÓN DEL PLANTEL EDUCATIVO PARA INICIAL PEDRO LIVIO CEDEÑO, MUNICIPIO HIGÜEY, PROVINCIA LA ALTAGRACIA.</t>
  </si>
  <si>
    <t>20-RECONSTRUCCIÓN  DE CALLES ADYACENTES A LA ESCUELA CANDIDO ELIGIO GUERRERO, AFECTADAS POR LA TORMENTA FRANKLIN, MUNICIPIO SALVALEON DE HIGÜEY, PROVINCIA LA ALTAGRACIA</t>
  </si>
  <si>
    <t>23-CONSTRUCCIÓN DE 12 PLANTELES ESCOLARES EN LA PROVINCIA LA ALTAGRACIA</t>
  </si>
  <si>
    <t>38-AMPLIACIÓN DE PLANTELES EDUCATIVOS EN LA PROVINCIA DE LA ALTAGRACIA (FASE 3)</t>
  </si>
  <si>
    <t>38-RECONSTRUCCIÓN DE CALLES DE LA ZONA URBANA DE BAYAHIBE, PROVINCIA LA ALTAGRACIA</t>
  </si>
  <si>
    <t>75-RECONSTRUCCIÓN DEL PARQUE DE LA MUJER (OBELISCO), MUNICIPIO HIGUEY, PROVINCIA LA ALTAGRACIA.</t>
  </si>
  <si>
    <t>76-RECONSTRUCCIÓN DE ACERAS Y CONTENES DEL PERÍMETRO DE LA BASÍLICA CATEDRAL NUESTRA SEÑORA DE LA ALTAGRACIA, MUNICIPIO HIGÜEY, PROVINCIA LA ALTAGRACIA</t>
  </si>
  <si>
    <t>02-RECONSTRUCCIÓN DEL CAMINO VECINAL GUANITO - GUARAPITO - NARANJO DE CHINA, MUNICIPIO HIGÜEY, PROVINCIA LA ALTAGRACIA.</t>
  </si>
  <si>
    <t>17-AMPLIACIÓN DEL PLANTEL EDUCATIVO PARA INICIAL ERVIDO CREALES, MUNICIPIO VILLA HERMOSA, PROVINCIA LA ROMANA.</t>
  </si>
  <si>
    <t>20-AMPLIACIÓN DEL PLANTEL EDUCATIVO PARA INICIAL PROF. RAMÓN ALTAGRACIA CORDONES, MUNICIPIO VILLA HERMOSA, PROVINCIA LA ROMANA.</t>
  </si>
  <si>
    <t>29-AMPLIACIÓN DEL PLANTEL EDUCATIVO PARA INICIAL PROF. RITA ELENA MÉNDEZ NÚÑEZ, MUNICIPIO LA ROMANA, PROVINCIA LA ROMANA.</t>
  </si>
  <si>
    <t>30-AMPLIACIÓN DEL PLANTEL EDUCATIVO PARA INICIAL MERCEDES LAURA AGUIAR, MUNICIPIO LA ROMANA, PROVINCIA LA ROMANA.</t>
  </si>
  <si>
    <t>31-AMPLIACIÓN DEL PLANTEL EDUCATIVO PARA INICIAL CRISTO REY, MUNICIPIO LA ROMANA, PROVINCIA LA ROMANA.</t>
  </si>
  <si>
    <t>33-AMPLIACIÓN DEL PLANTEL EDUCATIVO PARA INICIAL BATEY CENTRAL, MUNICIPIO LA ROMANA, PROVINCIA LA ROMANA.</t>
  </si>
  <si>
    <t>39-AMPLIACIÓN DEL PLANTEL EDUCATIVO PARA INICIAL KILÓMETRO 10 DE CUMAYASA, MUNICIPIO VILLA HERMOSA, PROVINCIA LA ROMANA.</t>
  </si>
  <si>
    <t>40-AMPLIACIÓN DEL PLANTEL EDUCATIVO PARA INICIAL HERMANAS MIRABAL, MUNICIPIO VILLA HERMOSA, PROVINCIA LA ROMANA.</t>
  </si>
  <si>
    <t>43-CONSTRUCCIÓN DE PLANTELES EDUCATIVOS EN LA PROVINCIA DE LA ROMANA (FASE 2)</t>
  </si>
  <si>
    <t>44-CONSTRUCCIÓN DE 10 PLANTELES ESCOLARES EN LA PROVINCIA LA ROMANA</t>
  </si>
  <si>
    <t>14-CONSTRUCCIÓN DE PLANTELES EDUCATIVOS EN LA PROVINCIA LA VEGA (FASE 3)</t>
  </si>
  <si>
    <t>15-AMPLIACIÓN DEL PLANTEL EDUCATIVO PARA INICIAL FRANCISCO JIMÉNEZ, MUNICIPIO LA VEGA, PROVINCIA LA VEGA.</t>
  </si>
  <si>
    <t>16-CONSTRUCCIÓN INSTALACIONES PARA EL CUERPO ESPECIALIZADO DE MITIGACION A EMERGENCIAS Y DESASTRES, CEMED - CENTRO DE MITIGACION CONSTANZA, PROVINCIA LA VEGA</t>
  </si>
  <si>
    <t>17-AMPLIACIÓN DEL PLANTEL EDUCATIVO PARA INICIAL ALICIA BALAGUER, MUNICIPIO LA VEGA, PROVINCIA LA VEGA.</t>
  </si>
  <si>
    <t>18-AMPLIACIÓN DEL PLANTEL EDUCATIVO PARA INICIAL LAS CABUYAS, MUNICIPIO LA VEGA, PROVINCIA LA VEGA.</t>
  </si>
  <si>
    <t>20-AMPLIACIÓN DE PLANTELES EDUCATIVOS EN LA PROVINCIA DE LA VEGA (FASE 2)</t>
  </si>
  <si>
    <t>20-AMPLIACIÓN DEL PLANTEL EDUCATIVO PARA INICIAL LA GUAMA ABAJO, MUNICIPIO LA VEGA, PROVINCIA LA VEGA.</t>
  </si>
  <si>
    <t>22-AMPLIACIÓN DEL PLANTEL EDUCATIVO PARA INICIAL ANA LUISA SUAREZ CARABALLO, MUNICIPIO LA VEGA, PROVINCIA LA VEGA.</t>
  </si>
  <si>
    <t>25-AMPLIACIÓN DEL PLANTEL EDUCATIVO PARA INICIAL ERNESTO CONCEPCIÓN LUCIANO, MUNICIPIO LA VEGA, PROVINCIA LA VEGA.</t>
  </si>
  <si>
    <t>26-AMPLIACIÓN DEL PLANTEL EDUCATIVO PARA INICIAL CUTUPÚ, MUNICIPIO LA VEGA, PROVINCIA LA VEGA.</t>
  </si>
  <si>
    <t>29-AMPLIACIÓN DEL PLANTEL EDUCATIVO PARA INICIAL LA FRONTERA, MUNICIPIO JIMA ABAJO, PROVINCIA LA VEGA.</t>
  </si>
  <si>
    <t>29-REHABILITACIÓN PISTA DE ATLETISMO, COMPLEJO DEPORTIVO DE LA VEGA, PROVINCIA LA VEGA</t>
  </si>
  <si>
    <t>30-AMPLIACIÓN DEL PLANTEL EDUCATIVO PARA INICIAL PUERTO ARTURO - SAN JUAN BOSCO FE Y ALEGRÍA, MUNICIPIO JIMA ABAJO, PROVINCIA LA VEGA.</t>
  </si>
  <si>
    <t>41-AMPLIACIÓN DE PLANTELES EDUCATIVOS EN LA PROVINCIA DE LA VEGA (FASE 3)</t>
  </si>
  <si>
    <t>43-RECONSTRUCCIÓN CARRETERA CRUCE AUTOPISTA DUARTE-PRESA DE TAVERAS-LOS COCOS-BAITOA, PROVINCIAS LA VEGA Y SANTIAGO</t>
  </si>
  <si>
    <t>70-RECONSTRUCCIÓN VIA DE ACCESO A JUMUNUCO TRAMO CALLE SABINA-ESCUELA COMPADRE PASCUAL, MUNICIPIO JARABACOA, PROVINCIA LA VEGA.</t>
  </si>
  <si>
    <t>08-RECONSTRUCCIÓN CAMINO VECINAL CRUCE DE PIRULOS - LA TRAVESIA, MUNICIPIO NAGUA, PROVINCIA MARIA TRINIDAD SANCHEZ.</t>
  </si>
  <si>
    <t>12-AMPLIACIÓN DEL PLANTEL EDUCATIVO PARA INICIAL LA LOMETA DE LAS GORDAS, MUNICIPIO NAGUA, PROVINCIA MARÍA TRINIDAD SÁNCHEZ.</t>
  </si>
  <si>
    <t>16-AMPLIACIÓN DEL PLANTEL EDUCATIVO PARA INICIAL LOS JENGIBRES, MUNICIPIO NAGUA, PROVINCIA MARÍA TRINIDAD SÁNCHEZ.</t>
  </si>
  <si>
    <t>58-CONSTRUCCIÓN  DE 1 ESTANCIA INFANTIL EN LA PROVINCIA DE MARIA TRINIDAD SANCHEZ (FASE 2)</t>
  </si>
  <si>
    <t>69-RECONSTRUCCIÓN PLAZA DE VENDEDORES PLAYA MINO, MUNICIPIO RIO SAN JUAN, PROVINCIA MARIA TRINIDAD SANCHEZ</t>
  </si>
  <si>
    <t>26-CONSTRUCCIÓN DE 9 PLANTELES ESCOLARES EN LA PROVINCIA MONTECRISTI</t>
  </si>
  <si>
    <t>49-AMPLIACIÓN DE PLANTELES EDUCATIVOS EN LA PROVINCIA DE MONTE CRISTI (FASE 3)</t>
  </si>
  <si>
    <t>57-CONSTRUCCIÓN  DE 1 ESTANCIA INFANTIL EN LA PROVINCIA DE MONTE CRISTI (FASE 2)</t>
  </si>
  <si>
    <t>58-AMPLIACIÓN DEL PLANTEL EDUCATIVO PARA INICIAL LUISA DE LA ROSA HELENA, MUNICIPIO VILLA VÁZQUEZ, PROVINCIA MONTE CRISTI.</t>
  </si>
  <si>
    <t>15-CONSTRUCCIÓN INSTALACIONES PARA EL CUERPO ESPECIALIZADO DE MITIGACIÓN A EMERGENCIAS Y DESASTRES, CEMED - CENTRO DE MITIGACION VALDESIA, PROVINCIA PERAVIA</t>
  </si>
  <si>
    <t>30-CONSTRUCCIÓN DE 15 PLANTELES ESCOLARES EN LA PROVINCIA PERAVIA</t>
  </si>
  <si>
    <t>68-CONSTRUCCIÓN DE INFRAESTRUCTURAS RECREATIVAS EN FRENTE MARÍTIMO DE PLAYA LINDA, MUNICIPIO NIZAO, PROVINCIA PERAVIA.</t>
  </si>
  <si>
    <t>03-RECONSTRUCCIÓN CAMINO VECINAL EL POMO-LOMA BAJITA, MUNICIPIO SOSUA, PROVINCIA PUERTO PLATA</t>
  </si>
  <si>
    <t>04-CONSTRUCCIÓN INFRAESTRUCTURAS PARA EL BATALLÓN DE INFANTERÍA, ERD, MUNICIPIO IMBERT, PROVINCIA PUERTO PLATA</t>
  </si>
  <si>
    <t>10-REMODELACIÓN CLUB DEPORTIVO GUSTAVO BEHALL, CENTRO HISTORICO DE PUERTO PLATA, MUNICIPIO PUERTO PLATA</t>
  </si>
  <si>
    <t>12-RECONSTRUCCIÓN DE LA CARRETERA ALTAMIRA - RÍO GRANDE, AFECTADA POR LA VAGUADA DE ABRIL 2022, MUNICIPIO ALTAMIRA, PROVINCIA PUERTO PLATA</t>
  </si>
  <si>
    <t>16-RECONSTRUCCIÓN CAMINO VECINAL RIO GRANDE-BAJABONICO, MUNICIPIO ALTAMIRA, PROVINCIA PUERTO PLATA</t>
  </si>
  <si>
    <t>20-CONSTRUCCIÓN 4 ESTANCIAS INFANTILES EN LA PROVINCIA DE PUERTO PLATA</t>
  </si>
  <si>
    <t>33-AMPLIACIÓN DEL PLANTEL EDUCATIVO PARA INICIAL NICOLAS MELENDEZ, MUNICIPIO ALTAMIRA, PROVINCIA PUERTO PLATA.</t>
  </si>
  <si>
    <t>36-AMPLIACIÓN DE PLANTELES DUCATIVOS EN LA PROVINCA PUERTO PLATA (FASE 3)</t>
  </si>
  <si>
    <t>41-CONSTRUCCIÓN DE 4 ESTANCIAS INFANTILES EN LA PROVINCIA DE PUERTO PLATA (FASE 2)</t>
  </si>
  <si>
    <t>45-RECONSTRUCCIÓN  DE TRAMO CARRETERA SAN MARCOS ARRIBA - SAN MARCOS, MUNICIPIO PUERTO PLATA, PROVINCIA PUERTO PLATA.</t>
  </si>
  <si>
    <t>49-RECONSTRUCCIÓN CARRETERA LA PALMITA-LA JAIBA-GUALETE-ESTERO HONDO, MUNICIPIO VILLA ISABELA, PROVINVCIA PUERTO PLATA</t>
  </si>
  <si>
    <t>70-RECONSTRUCCIÓN CARRETERA ISABELA-EL ESTRECHO-BARRANCON, PROVINCIA PUERTO PLATA</t>
  </si>
  <si>
    <t>08-RECONSTRUCCIÓN DEL FRENTE COSTERO DE LA PLAYA SOSUA, MUNICIPIO SOSUA, PROVINCIA PUERTO PLATA</t>
  </si>
  <si>
    <t>45-RECONSTRUCCIÓN DE LAS CALLES DEL MUNICIPIO SOSUA, PROVINCIA  PUERTO PLATA.</t>
  </si>
  <si>
    <t>71-CONSTRUCCIÓN PLAZA DE VENDEDORES PLAYA TECO, DISTRITO MUNICIPAL MAIMÓN, PROVINCIA PUERTO PLATA</t>
  </si>
  <si>
    <t>02-REPARACIÓN DE LOS CAMINOS VECINALES LA JAGUITA Y EL GORRO, MUNICIPIO TENARES, PROVINCIA HERMANAS MIRABAL</t>
  </si>
  <si>
    <t>05-AMPLIACIÓN DEL PLANTEL EDUCATIVO PARA INICIAL EL RANCHITO, MUNICIPIO VILLA TAPIA, PROVINCIA HERMANAS MIRABAL.</t>
  </si>
  <si>
    <t>09-CONSTRUCCIÓN DE 1 ESTANCIA INFANTIL EN LA PROVINCIA HERMANAS MIRABAL</t>
  </si>
  <si>
    <t>17-RECONSTRUCCIÓN CAMINO VECINAL CRUCE TENARES-LOS CANETES-LOS CACAOS, MUNICIPIO TENARES, PROVINCIA HERMANAS MIRABAL</t>
  </si>
  <si>
    <t>35-AMPLIACIÓN DE PLANTELES EDUCATIVOS EN LA PROVINCIA HERMANAS MIRABAL (FASE 3)</t>
  </si>
  <si>
    <t>53-CONSTRUCCIÓN  DE 1 ESTANCIA INFANTIL EN LA PROVINCIA HERMANAS MIRABAL (FASE 2)</t>
  </si>
  <si>
    <t>54-AMPLIACIÓN Y REHABILITACION DE 17 PLANTELES ESCOLARES EN LA PROVINCIA HERMANAS MIRABAL</t>
  </si>
  <si>
    <t>21-AMPLIACIÓN DEL PLANTEL EDUCATIVO PARA INICIAL PROF. ALTAGRACIA MEDINA DE BRITO, MUNICIPIO SAMANÁ, PROVINCIA SAMANÁ.</t>
  </si>
  <si>
    <t>21-CONSTRUCCIÓN DE PLANTELES EDUCATIVOS EN LA PROVINCIA SAMANÁ (FASE 3)</t>
  </si>
  <si>
    <t>42-RECONSTRUCCIÓN CARRETERA BATEY HORMIGA-RANCHO ESPAÑOL, MUNICIPIO SANTA BARBARA DE SAMANA, PROVINCIA SAMANA</t>
  </si>
  <si>
    <t>59-CONSTRUCCIÓN  DE 2 ESTANCIA INFANTIL EN LA PROVINCIA SAMANA (FASE 2)</t>
  </si>
  <si>
    <t>31-RECONSTRUCCIÓN PASARELA PEATONAL EN LA ZONA COSTERA DEL MUNICIPIO LAS TERRENAS,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</si>
  <si>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</si>
  <si>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</si>
  <si>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VERJA PERIMETRAL EN LA INDUSTRIA MILITAR DOMINICANA, MUNICIPIO SAN CRISTÓBAL, PROVINCIA SAN CRISTÓBAL</t>
  </si>
  <si>
    <t>17-CONSTRUCCIÓN DE 5 ESTANCIAS INFANTILES EN LA PROVINCIA DE SAN CRISTOBAL</t>
  </si>
  <si>
    <t>29-AMPLIACIÓN DE PLANTELES EDUCATIVOS EN LA PROVINCIA DE SAN CRISTÓBAL (FASE 2)</t>
  </si>
  <si>
    <t>33-CONSTRUCCIÓN DE 43 PLANTELES ESCOLARES EN LA PROVINCIA SAN CRISTOBAL</t>
  </si>
  <si>
    <t>35-CONSTRUCCIÓN DE MURO DE GAVIONES EN EL ARROYO CAÑA, AFECTADO POR EL DISTURBIO TROPICAL NO. 22, MUNICIPIO VILLA ALTAGRACIA, PROVINCIA SAN CRISTÓBAL</t>
  </si>
  <si>
    <t>37-CONSTRUCCIÓN  DE 5 ESTANCIAS INFANTILES EN LA PROVINCIA DE SAN CRISTOBAL (FASE 2)</t>
  </si>
  <si>
    <t>54-AMPLIACIÓN DEL PLANTEL EDUCATIVO PARA INICIAL HOGAR DOÑA CHUCHA, MUNICIPIO SAN CRISTÓBAL, PROVINCIA SAN CRISTÓBAL.</t>
  </si>
  <si>
    <t>55-AMPLIACIÓN DEL PLANTEL EDUCATIVO PARA INICIAL EMMANUEL, MUNICIPIO SAN CRISTÓBAL, PROVINCIA SAN CRISTÓBAL.</t>
  </si>
  <si>
    <t>56-AMPLIACIÓN DEL PLANTEL EDUCATIVO PARA INICIAL ENRIQUE DURÁN BERROA, MUNICIPIO SAN CRISTÓBAL, PROVINCIA SAN CRISTÓBAL.</t>
  </si>
  <si>
    <t>58-AMPLIACIÓN DEL PLANTEL EDUCATIVO PARA INICIAL PABLO BARINAS, MUNICIPIO SAN CRISTÓBAL, PROVINCIA SAN CRISTÓBAL.</t>
  </si>
  <si>
    <t>64-AMPLIACIÓN DEL PLANTEL EDUCATIVO PARA INICIAL SAN ANTONIO, MUNICIPIO SAN CRISTÓBAL, PROVINCIA SAN CRISTÓBAL.</t>
  </si>
  <si>
    <t>65-AMPLIACIÓN DEL PLANTEL EDUCATIVO PARA INICIAL SABANA TORO, MUNICIPIO SAN CRISTÓBAL, PROVINCIA SAN CRISTÓBAL.</t>
  </si>
  <si>
    <t>92-AMPLIACIÓN DEL PLANTEL EDUCATIVO PARA INICIAL LOS MONTONES  2, MUNICIPIO SAN CRISTÓBAL, PROVINCIA SAN CRISTÓBAL.</t>
  </si>
  <si>
    <t>99-CONSTRUCCIÓN DE EDIFICIO DE ESTACIONAMIENTOS PÚBLICOS EN EL  MUNICIPIO SAN CRISTÓBAL, PROVINCIA SAN CRISTÓBAL</t>
  </si>
  <si>
    <t>13-CONSTRUCCIÓN PLAZA DE VENDEDORES PLAYA PALENQUE, MUNICIPIO SABANA GRANDE DE PALENQUE, PROVINCIA SAN CRISTOBAL.</t>
  </si>
  <si>
    <t>39-RECONSTRUCCIÓN MALECON PLAYA GRINGO,MUNICIPIO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</si>
  <si>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</si>
  <si>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</si>
  <si>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16-CONSTRUCCIÓN DE 5 ESTANCIAS INFANTILES EN LA PROVINCIA SAN JUAN</t>
  </si>
  <si>
    <t>29-AMPLIACIÓN DEL PLANTEL EDUCATIVO PARA INICIAL ACTIVO 20 - 30, MUNICIPIO LAS MATAS DE FARFÁN, PROVINCIA SAN JUAN.</t>
  </si>
  <si>
    <t>09-AMPLIACIÓN DEL PLANTEL EDUCATIVO PARA INICIAL LOS GUANDULES, MUNICIPIO SAN PEDRO DE MACORÍS, PROVINCIA SAN PEDRO DE MACORÍS.</t>
  </si>
  <si>
    <t>12-AMPLIACIÓN DEL PLANTEL EDUCATIVO PARA INICIAL SOR LEONOR GIBB, MUNICIPIO CONSUELO, PROVINCIA SAN PEDRO DE MACORÍS.</t>
  </si>
  <si>
    <t>14-AMPLIACIÓN DEL PLANTEL EDUCATIVO PARA INICIAL COQUITO, MUNICIPIO LOS LLANOS, PROVINCIA SAN PEDRO DE MACORÍS.</t>
  </si>
  <si>
    <t>15-AMPLIACIÓN DEL PLANTEL EDUCATIVO PARA INICIAL PROF. SILVIA SOSA, MUNICIPIO QUISQUEYA, PROVINCIA SAN PEDRO DE MACORÍS.</t>
  </si>
  <si>
    <t>16-AMPLIACIÓN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</si>
  <si>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</si>
  <si>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19-AMPLIACIÓN DEL PLANTEL EDUCATIVO PARA INICIAL ESPERANZA, MUNICIPIO SAN PEDRO DE MACORÍS, PROVINCIA SAN PEDRO DE MACORÍS.</t>
  </si>
  <si>
    <t>20-AMPLIACIÓN DEL PLANTEL EDUCATIVO PARA INICIAL FEDERICO BERMÚDEZ, MUNICIPIO RAMÓN SANTANA, PROVINCIA SAN PEDRO DE MACORÍS.</t>
  </si>
  <si>
    <t>22-AMPLIACIÓN DEL PLANTEL EDUCATIVO PARA INICIAL BATEY MIGUELCHO, MUNICIPIO SAN PEDRO DE MACORÍS, PROVINCIA SAN PEDRO DE MACORÍS.</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</si>
  <si>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</si>
  <si>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</si>
  <si>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</si>
  <si>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29-AMPLIACIÓN DEL PLANTEL EDUCATIVO PARA INICIAL ESCUELA COMUNITARIA PARROQUIAL SANTA CLARA DE ASÍS, MUNICIPIO SAN PEDRO DE MACORÍS, PROVINCIA SAN PEDRO DE MACORÍS.</t>
  </si>
  <si>
    <t>45-AMPLIACIÓN DEL PLANTEL EDUCATIVO PARA INICIAL MADRE CARMEN SALLES, MUNICIPIO CONSUELO, PROVINCIA SAN PEDRO DE MACORÍS.</t>
  </si>
  <si>
    <t>46-AMPLIACIÓN DEL PLANTEL EDUCATIVO PARA INICIAL ANTONIO PAREDES MENA, MUNICIPIO CONSUELO, PROVINCIA SAN PEDRO DE MACORÍS.</t>
  </si>
  <si>
    <t>48-AMPLIACIÓN DEL PLANTEL EDUCATIVO PARA INICIAL BATEY DON JUAN, MUNICIPIO CONSUELO, PROVINCIA SAN PEDRO DE MACORÍS.</t>
  </si>
  <si>
    <t>50-AMPLIACIÓN DEL PLANTEL EDUCATIVO PARA INICIAL BATEY CACHENA, MUNICIPIO CONSUELO, PROVINCIA SAN PEDRO DE MACORÍS.</t>
  </si>
  <si>
    <t>51-AMPLIACIÓN DEL PLANTEL EDUCATIVO PARA INICIAL SOR MARILENE COLE, MUNICIPIO CONSUELO, PROVINCIA SAN PEDRO DE MACORÍS.</t>
  </si>
  <si>
    <t>52-AMPLIACIÓN DEL PLANTEL EDUCATIVO PARA INICIAL BATEY PALOMA, MUNICIPIO LOS LLANOS, PROVINCIA SAN PEDRO DE MACORÍS.</t>
  </si>
  <si>
    <t>54-AMPLIACIÓN DEL PLANTEL EDUCATIVO PARA INICIAL LA GINA, MUNICIPIO LOS LLANOS, PROVINCIA SAN PEDRO DE MACORÍS.</t>
  </si>
  <si>
    <t>55-AMPLIACIÓN DEL PLANTEL EDUCATIVO PARA INICIAL VIRGEN DE LA CARIDAD DEL COBRE, MUNICIPIO QUISQUEYA, PROVINCIA SAN PEDRO DE MACORÍS.</t>
  </si>
  <si>
    <t>57-AMPLIACIÓN DEL PLANTEL EDUCATIVO PARA INICIAL FRAY ANTÓN DE MONTESINOS, MUNICIPIO QUISQUEYA, PROVINCIA SAN PEDRO DE MACORÍS.</t>
  </si>
  <si>
    <t>58-AMPLIACIÓN DEL PLANTEL EDUCATIVO PARA INICIAL LOS MONTONES, MUNICIPIO QUISQUEYA, PROVINCIA SAN PEDRO DE MACORÍS.</t>
  </si>
  <si>
    <t>60-RECONSTRUCCIÓN DE LA PLAZA MARCELINO MARTE (CANITO) Y SU ENTORNO, MUNICIPIO GUAYACANES, PROVINCIA SAN PEDRO DE MACORÍS.</t>
  </si>
  <si>
    <t>04-RECONSTRUCCIÓN DE CAMINO VECINAL LOS LLANOS - QUISQUEYA, PROVINCIA SAN PEDRO DE MACORÍS</t>
  </si>
  <si>
    <t>05-RECONSTRUCCIÓN DE CARRETERA LA PALOMA - LOS LLANOS, PROVINCIA SAN PEDRO DE MACORIS</t>
  </si>
  <si>
    <t>06-RECONSTRUCCIÓN CAMINO VECINAL CONSUELO-MONTECOCA, MUNICIPIO CONSUELO, PROVINCIA SAN PEDRO DE MACORIS</t>
  </si>
  <si>
    <t>09-RECONSTRUCCIÓN CAMINO VECINAL CRUCE DE BARRAQUITO-LOMA MAJINA, MUNICIPIO COTUI, PROVINCIA SANCHEZ RAMIREZ</t>
  </si>
  <si>
    <t>32-CONSTRUCCIÓN 1 ESTANCIA INFANTIL EN LA PROVINCIA DE SANCHEZ RAMIREZ</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</si>
  <si>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</si>
  <si>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</si>
  <si>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</si>
  <si>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</si>
  <si>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04-RECONSTRUCCIÓN CAMINO VECINAL EL AGUACATE-SALAMANCA, MUNICIPIO SANTIAGO DE LOS CABALLEROS, PROVINCIA SANTIAGO</t>
  </si>
  <si>
    <t>06-RECONSTRUCCIÓN CLUB DE OFICIALES 2DA. BRIGADA DE INFANTERÍA GENERAL DE DIVISIÓN FERNANDO VALERIO ERD., MUNICIPIO SANTIAGO DE LOS CABALLEROS</t>
  </si>
  <si>
    <t>29-CONSTRUCCIÓN DE 10 ESTANCIAS INFANTILES EN LA PROVINCIA SANTIAGO</t>
  </si>
  <si>
    <t>38-CONSTRUCCIÓN DE 46 PLANTELES ESCOLARES EN LA PROVINCIA SANTIAGO</t>
  </si>
  <si>
    <t>50-AMPLIACIÓN DE PLANTELES EDUCATIVOS EN LA PROVINCIA SANTIAGO (FASE 3)</t>
  </si>
  <si>
    <t>70-AMPLIACIÓN  Y REHABILITACION DE 12 PLANTELES ESCOLARES EN LA PROVINCIA SANTIAGO</t>
  </si>
  <si>
    <t>71-AMPLIACIÓN DEL PLANTEL EDUCATIVO PARA INICIAL JOSÉ CRISTINO COLLADO, MUNICIPIO SANTIAGO, PROVINCIA SANTIAGO.</t>
  </si>
  <si>
    <t>83-RECONSTRUCCIÓN DE OBRAS COMPLEMENTARIAS CARRETERA TURÍSTICA GREGORIO LUPERÓN, PROVINCIAS SANTIAGO- PUERTO PLATA</t>
  </si>
  <si>
    <t>85-RECONSTRUCCIÓN DE OBRAS COMPLEMENTARIAS CARRETERA TURÍSTICA GREGORIO LUPERÓN, PROVINCIAS SANTIAGO- PUERTO PLATA</t>
  </si>
  <si>
    <t>86-AMPLIACIÓN DEL PLANTEL EDUCATIVO PARA INICIAL BLANCA MASCARO, MUNICIPIO LICEY AL MEDIO, PROVINCIA SANTIAGO.</t>
  </si>
  <si>
    <t>59-CONSTRUCCIÓN DE PLANTELES EDUCATIVOS EN LA PROVINCIA SANTIAGO RODRÍGUEZ (FASE 3)</t>
  </si>
  <si>
    <t>14-CONSTRUCCIÓN INSTALACIONES PARA EL CUERPO ESPECIALIZADO DE MITIGACION A EMERGENCIAS Y DESASTRES, CEMED - CENTRO DE MITIGACION NOROESTE, PROVINCIA VALVERDE</t>
  </si>
  <si>
    <t>40-CONSTRUCCIÓN DE 13 PLANTELES ESCOLARES EN LA PROVINCIA VALVERDE</t>
  </si>
  <si>
    <t>47-CONSTRUCCIÓN  DE 2 ESTANCIAS INFANTILES EN LA PROVINCIA DE VALVERDE (FASE 2)</t>
  </si>
  <si>
    <t>60-CONSTRUCCIÓN DE PLANTELES EDUCATIVOS EN LA PROVINCIA DE VALVERDE (FASE 2)</t>
  </si>
  <si>
    <t>73-AMPLIACIÓN Y REHABILITACION DE 5 PLANTELES ESCOLARES EN LA PROVINCIA VALVERDE</t>
  </si>
  <si>
    <t>86-REPARACIÓN DE HOSPITALES EN LA PROVINCIA VALVERDE</t>
  </si>
  <si>
    <t>25-CONSTRUCCIÓN DE 11 PLANTELES ESCOLARES EN LA PROVINCIA MONSEÑOR NOUEL</t>
  </si>
  <si>
    <t>46-CONSTRUCCIÓN DE PLANTELES EDUCATIVOS EN LA PROVINCIA DE MONSEÑOR NOUEL (FASE 2)</t>
  </si>
  <si>
    <t>54-AMPLIACIÓN DEL PLANTEL EDUCATIVO PARA INICIAL REVERENDO ERNESTO ROQUE FRÍAS, MUNICIPIO MAIMÓN, PROVINCIA MONSEÑOR NOUEL.</t>
  </si>
  <si>
    <t>55-AMPLIACIÓN DEL PLANTEL EDUCATIVO PARA INICIAL EUGENIO MARÍA DE HOSTOS, MUNICIPIO MAIMÓN, PROVINCIA MONSEÑOR NOUEL.</t>
  </si>
  <si>
    <t>56-AMPLIACIÓN DEL PLANTEL EDUCATIVO PARA INICIAL JUAN PABLO DUARTE, MUNICIPIO PIEDRA BLANCA, PROVINCIA MONSEÑOR NOUEL.</t>
  </si>
  <si>
    <t>60-CONSTRUCCIÓN  DE 1 ESTANCIAS INFANTILES EN LA PROVINCIA DE MONSEÑOR NOUEL (FASE 2)</t>
  </si>
  <si>
    <t>82-CONSTRUCCIÓN DE 1 ESTANCIAS INFANTILES EN LA PROVINCIA DE MOSEÑOR NOUEL (FASE 3)</t>
  </si>
  <si>
    <t>94-CONSTRUCCIÓN DE PUENTE SOBRE EL RIO LA LEONORA, CALLE MIGUEL ANGEL GARRIDO, MUNICIPIO MAIMON, PROVINCIA MONSEÑOR NOUEL</t>
  </si>
  <si>
    <t>04-AMPLIACIÓN DEL PLANTEL EDUCATIVO PARA INICIAL RAMÓN MARTÍNEZ, MUNICIPIO PERALVILLO, PROVINCIA MONTE PLATA.</t>
  </si>
  <si>
    <t>07-AMPLIACIÓN DEL PLANTEL EDUCATIVO PARA INICIAL AMÉRICO LUGO, MUNICIPIO SABANA GRANDE DE BOYÁ, PROVINCIA MONTE PLATA.</t>
  </si>
  <si>
    <t>09-RECONSTRUCCIÓN CARRETERA BAYAGUANA - EL PUERTO, PROVINCIA MONTE PLATA</t>
  </si>
  <si>
    <t>18-CONSTRUCCIÓN DE PLANTELES EDUCATIVOS EN LA PROVINCIA MONTE PLATA (FASE 3)</t>
  </si>
  <si>
    <t>28-REHABILITACIÓN CENTRO CONANI BOYA, DISTRITO MUNICIPAL DE BOYÁ, PROVINCIA MONTE PLATA</t>
  </si>
  <si>
    <t>37-RECONSTRUCCIÓN CARRETERA LA LUISA- PORTILLO, PROVINCIA MONTE PLATA</t>
  </si>
  <si>
    <t>60-AMPLIACIÓN DEL PLANTEL EDUCATIVO PARA INICIAL SAN ANTONIO, MUNICIPIO YAMASÁ, PROVINCIA MONTE PLATA.</t>
  </si>
  <si>
    <t>63-AMPLIACIÓN DEL PLANTEL EDUCATIVO PARA INICIAL FERNANDO ARTURO DE MERIÑO, MUNICIPIO MONTE PLATA, PROVINCIA MONTE PLATA.</t>
  </si>
  <si>
    <t>65-AMPLIACIÓN DEL PLANTEL EDUCATIVO PARA INICIAL FRANCISCO MORENO MUÑOZ, MUNICIPIO YAMASÁ, PROVINCIA MONTE PLATA.</t>
  </si>
  <si>
    <t>66-AMPLIACIÓN DEL PLANTEL EDUCATIVO PARA INICIAL LOS ÁNGELITOS, MUNICIPIO YAMASÁ, PROVINCIA MONTE PLATA.</t>
  </si>
  <si>
    <t>67-AMPLIACIÓN DEL PLANTEL EDUCATIVO PARA INICIAL SABANA GRANDE, MUNICIPIO YAMASÁ, PROVINCIA MONTE PLATA.</t>
  </si>
  <si>
    <t>72-AMPLIACIÓN DEL PLANTEL EDUCATIVO PARA INICIAL DON JUAN, MUNICIPIO MONTE PLATA, PROVINCIA MONTE PLATA.</t>
  </si>
  <si>
    <t>75-AMPLIACIÓN DEL PLANTEL EDUCATIVO PARA INICIAL GREGORIO LUPERÓN - PILANCÓN, MUNICIPIO MONTE PLATA, PROVINCIA MONTE PLATA.</t>
  </si>
  <si>
    <t>76-AMPLIACIÓN DEL PLANTEL EDUCATIVO PARA INICIAL MATA LIMÓN , MUNICIPIO MONTE PLATA, PROVINCIA MONTE PLATA.</t>
  </si>
  <si>
    <t>77-AMPLIACIÓN DEL PLANTEL EDUCATIVO PARA INICIAL EL LAUREL, MUNICIPIO MONTE PLATA, PROVINCIA MONTE PLATA.</t>
  </si>
  <si>
    <t>78-AMPLIACIÓN DEL PLANTEL EDUCATIVO PARA INICIAL RIO BOYA, MUNICIPIO MONTE PLATA, PROVINCIA MONTE PLATA.</t>
  </si>
  <si>
    <t>79-AMPLIACIÓN DEL PLANTEL EDUCATIVO PARA INICIAL FRÍAS, MUNICIPIO MONTE PLATA, PROVINCIA MONTE PLATA.</t>
  </si>
  <si>
    <t>81-AMPLIACIÓN DEL PLANTEL EDUCATIVO PARA INICIAL LA JAGUA, MUNICIPIO MONTE PLATA, PROVINCIA MONTE PLATA.</t>
  </si>
  <si>
    <t>82-AMPLIACIÓN DEL PLANTEL EDUCATIVO PARA INICIAL JOSÉ PANTALEÓN CASTILLO, MUNICIPIO BAYAGUANA, PROVINCIA MONTE PLATA.</t>
  </si>
  <si>
    <t>83-AMPLIACIÓN DEL PLANTEL EDUCATIVO PARA INICIAL MANUEL EMILIO DE LOS SANTOS, MUNICIPIO BAYAGUANA, PROVINCIA MONTE PLATA.</t>
  </si>
  <si>
    <t>84-AMPLIACIÓN DEL PLANTEL EDUCATIVO PARA INICIAL MORAYMA VELOZ DE BÁEZ, MUNICIPIO BAYAGUANA, PROVINCIA MONTE PLATA.</t>
  </si>
  <si>
    <t>86-AMPLIACIÓN DEL PLANTEL EDUCATIVO PARA INICIAL PROF. JUAN EMILIO BOSCH GAVIÑO, MUNICIPIO YAMASA, PROVINCIA MONTE PLATA</t>
  </si>
  <si>
    <t>88-AMPLIACIÓN DEL PLANTEL EDUCATIVO PARA INICIAL ANACAONA, MUNICIPIO SABANA GRANDE DE BOYÁ, PROVINCIA MONTE PLATA.</t>
  </si>
  <si>
    <t>89-AMPLIACIÓN DEL PLANTEL EDUCATIVO PARA INICIAL PASTORA CASTILLO, MUNICIPIO SABANA GRANDE DE BOYÁ, PROVINCIA MONTE PLATA.</t>
  </si>
  <si>
    <t>90-AMPLIACIÓN DEL PLANTEL EDUCATIVO PARA INICIAL MINERVA MIRABAL, MUNICIPIO SABANA GRANDE DE BOYÁ, PROVINCIA MONTE PLATA.</t>
  </si>
  <si>
    <t>91-AMPLIACIÓN DEL PLANTEL EDUCATIVO PARA INICIAL ANDRÉS BELLO, MUNICIPIO SABANA GRANDE DE BOYÁ, PROVINCIA MONTE PLATA.</t>
  </si>
  <si>
    <t>92-RECONSTRUCCIÓN DEL PUENTE SOBRE ARROYO DON JUAN, CARRETERA HACIENDA ESTRELLA - MONTE PLATA, AFECTADO POR EL HURACAN FIONA, MUNICIPIO MONTE PLATA, PROVINCIA MONTE PLATA</t>
  </si>
  <si>
    <t>93-AMPLIACIÓN DEL PLANTEL EDUCATIVO PARA INICIAL JESÚS MARÍA MANZUETA, MUNICIPIO PERALVILLO, PROVINCIA MONTE PLATA.</t>
  </si>
  <si>
    <t>93-RECONSTRUCCIÓN DEL PUENTE SOBRE ARROYO NARANJO, CARRETERA HACIENDA ESTRELLA-MONTE PLATA, MUNICIPIO MONTE PLATA, PROVINCIA MONTE PLATA</t>
  </si>
  <si>
    <t>94-AMPLIACIÓN DEL PLANTEL EDUCATIVO PARA INICIAL MANUELA MOREL HERNÁNDEZ, MUNICIPIO PERALVILLO, PROVINCIA MONTE PLATA.</t>
  </si>
  <si>
    <t>95-AMPLIACIÓN DEL PLANTEL EDUCATIVO PARA INICIAL MELANIA MANZUETA, MUNICIPIO PERALVILLO, PROVINCIA MONTE PLATA.</t>
  </si>
  <si>
    <t>96-AMPLIACIÓN DEL PLANTEL EDUCATIVO PARA INICIAL JOSÉ VÁSQUEZ JIMÉNEZ, MUNICIPIO PERALVILLO, PROVINCIA MONTE PLATA.</t>
  </si>
  <si>
    <t>58-CONSTRUCCIÓN VERJA PERIMETRAL DEL SANTUARIO NACIONAL SANTO CRISTO DE LOS MILAGROS, MUNICIPIO DE BAYAGUANA, PROVINCIA MONTE PLATA</t>
  </si>
  <si>
    <t>79-REMODELACIÓN DE LA PLAZA DE MUNICIPALIDAD DE MONTE PLATA, PROVINCIA DE MONTE PLATA</t>
  </si>
  <si>
    <t>01-RECONSTRUCCIÓN INFRAESTRUCTURAS DE PUENTES PARA MEJORAR LA RESILIENCIA CLIMÁTICA EN REPÚBLICA DOMINICANA.</t>
  </si>
  <si>
    <t>02-RECONSTRUCCIÓN INFRAESTRUCTURAS DE PUENTES PARA MEJORAR LA RESILIENCIA CLIMÁTICA EN REPÚBLICA DOMINICANA.</t>
  </si>
  <si>
    <t>04-RECONSTRUCCIÓN INFRAESTRUCTURAS DE PUENTES PARA MEJORAR LA RESILIENCIA CLIMÁTICA EN REPÚBLICA DOMINICANA.</t>
  </si>
  <si>
    <t>05-RECONSTRUCCIÓN INFRAESTRUCTURAS DE PUENTES PARA MEJORAR LA RESILIENCIA CLIMÁTICA EN REPÚBLICA DOMINICANA.</t>
  </si>
  <si>
    <t>06-RECONSTRUCCIÓN INFRAESTRUCTURAS DE PUENTES PARA MEJORAR LA RESILIENCIA CLIMÁTICA EN REPÚBLICA DOMINICANA.</t>
  </si>
  <si>
    <t>10-RECONSTRUCCIÓN INFRAESTRUCTURAS DE PUENTES PARA MEJORAR LA RESILIENCIA CLIMÁTICA EN REPÚBLICA DOMINICANA.</t>
  </si>
  <si>
    <t>12-RECONSTRUCCIÓN INFRAESTRUCTURAS DE PUENTES PARA MEJORAR LA RESILIENCIA CLIMÁTICA EN REPÚBLICA DOMINICANA.</t>
  </si>
  <si>
    <t>13-RECONSTRUCCIÓN INFRAESTRUCTURAS DE PUENTES PARA MEJORAR LA RESILIENCIA CLIMÁTICA EN REPÚBLICA DOMINICANA.</t>
  </si>
  <si>
    <t>15-RECONSTRUCCIÓN INFRAESTRUCTURAS DE PUENTES PARA MEJORAR LA RESILIENCIA CLIMÁTICA EN REPÚBLICA DOMINICANA.</t>
  </si>
  <si>
    <t>16-RECONSTRUCCIÓN INFRAESTRUCTURAS DE PUENTES PARA MEJORAR LA RESILIENCIA CLIMÁTICA EN REPÚBLICA DOMINICANA.</t>
  </si>
  <si>
    <t>17-RECONSTRUCCIÓN INFRAESTRUCTURAS DE PUENTES PARA MEJORAR LA RESILIENCIA CLIMÁTICA EN REPÚBLICA DOMINICANA.</t>
  </si>
  <si>
    <t>18-RECONSTRUCCIÓN INFRAESTRUCTURAS DE PUENTES PARA MEJORAR LA RESILIENCIA CLIMÁTICA EN REPÚBLICA DOMINICANA.</t>
  </si>
  <si>
    <t>19-RECONSTRUCCIÓN INFRAESTRUCTURAS DE PUENTES PARA MEJORAR LA RESILIENCIA CLIMÁTICA EN REPÚBLICA DOMINICANA.</t>
  </si>
  <si>
    <t>20-RECONSTRUCCIÓN INFRAESTRUCTURAS DE PUENTES PARA MEJORAR LA RESILIENCIA CLIMÁTICA EN REPÚBLICA DOMINICANA.</t>
  </si>
  <si>
    <t>21-RECONSTRUCCIÓN INFRAESTRUCTURAS DE PUENTES PARA MEJORAR LA RESILIENCIA CLIMÁTICA EN REPÚBLICA DOMINICANA.</t>
  </si>
  <si>
    <t>22-RECONSTRUCCIÓN INFRAESTRUCTURAS DE PUENTES PARA MEJORAR LA RESILIENCIA CLIMÁTICA EN REPÚBLICA DOMINICANA.</t>
  </si>
  <si>
    <t>23-RECONSTRUCCIÓN INFRAESTRUCTURAS DE PUENTES PARA MEJORAR LA RESILIENCIA CLIMÁTICA EN REPÚBLICA DOMINICANA.</t>
  </si>
  <si>
    <t>24-RECONSTRUCCIÓN INFRAESTRUCTURAS DE PUENTES PARA MEJORAR LA RESILIENCIA CLIMÁTICA EN REPÚBLICA DOMINICANA.</t>
  </si>
  <si>
    <t>25-RECONSTRUCCIÓN INFRAESTRUCTURAS DE PUENTES PARA MEJORAR LA RESILIENCIA CLIMÁTICA EN REPÚBLICA DOMINICANA.</t>
  </si>
  <si>
    <t>27-RECONSTRUCCIÓN INFRAESTRUCTURAS DE PUENTES PARA MEJORAR LA RESILIENCIA CLIMÁTICA EN REPÚBLICA DOMINICANA.</t>
  </si>
  <si>
    <t>28-RECONSTRUCCIÓN INFRAESTRUCTURAS DE PUENTES PARA MEJORAR LA RESILIENCIA CLIMÁTICA EN REPÚBLICA DOMINICANA.</t>
  </si>
  <si>
    <t>29-RECONSTRUCCIÓN INFRAESTRUCTURAS DE PUENTES PARA MEJORAR LA RESILIENCIA CLIMÁTICA EN REPÚBLICA DOMINICANA.</t>
  </si>
  <si>
    <t>30-RECONSTRUCCIÓN INFRAESTRUCTURAS DE PUENTES PARA MEJORAR LA RESILIENCIA CLIMÁTICA EN REPÚBLICA DOMINICANA.</t>
  </si>
  <si>
    <t>31-RECONSTRUCCIÓN INFRAESTRUCTURAS DE PUENTES PARA MEJORAR LA RESILIENCIA CLIMÁTICA EN REPÚBLICA DOMINICANA.</t>
  </si>
  <si>
    <t>32-RECONSTRUCCIÓN INFRAESTRUCTURAS DE PUENTES PARA MEJORAR LA RESILIENCIA CLIMÁTICA EN REPÚBLICA DOMINICANA.</t>
  </si>
  <si>
    <t>33-RECONSTRUCCIÓN INFRAESTRUCTURAS DE PUENTES PARA MEJORAR LA RESILIENCIA CLIMÁTICA EN REPÚBLICA DOMINICANA.</t>
  </si>
  <si>
    <t>34-RECONSTRUCCIÓN INFRAESTRUCTURAS DE PUENTES PARA MEJORAR LA RESILIENCIA CLIMÁTICA EN REPÚBLICA DOMINICANA.</t>
  </si>
  <si>
    <t>35-RECONSTRUCCIÓN INFRAESTRUCTURAS DE PUENTES PARA MEJORAR LA RESILIENCIA CLIMÁTICA EN REPÚBLICA DOMINICANA.</t>
  </si>
  <si>
    <t>36-RECONSTRUCCIÓN INFRAESTRUCTURAS DE PUENTES PARA MEJORAR LA RESILIENCIA CLIMÁTICA EN REPÚBLICA DOMINICANA.</t>
  </si>
  <si>
    <t>38-RECONSTRUCCIÓN INFRAESTRUCTURAS DE PUENTES PARA MEJORAR LA RESILIENCIA CLIMÁTICA EN REPÚBLICA DOMINICANA.</t>
  </si>
  <si>
    <t>39-RECONSTRUCCIÓN INFRAESTRUCTURAS DE PUENTES PARA MEJORAR LA RESILIENCIA CLIMÁTICA EN REPÚBLICA DOMINICANA.</t>
  </si>
  <si>
    <t>40-RECONSTRUCCIÓN INFRAESTRUCTURAS DE PUENTES PARA MEJORAR LA RESILIENCIA CLIMÁTICA EN REPÚBLICA DOMINICANA.</t>
  </si>
  <si>
    <t>41-RECONSTRUCCIÓN INFRAESTRUCTURAS DE PUENTES PARA MEJORAR LA RESILIENCIA CLIMÁTICA EN REPÚBLICA DOMINICANA.</t>
  </si>
  <si>
    <t>42-RECONSTRUCCIÓN INFRAESTRUCTURAS DE PUENTES PARA MEJORAR LA RESILIENCIA CLIMÁTICA EN REPÚBLICA DOMINICANA.</t>
  </si>
  <si>
    <t>43-RECONSTRUCCIÓN INFRAESTRUCTURAS DE PUENTES PARA MEJORAR LA RESILIENCIA CLIMÁTICA EN REPÚBLICA DOMINICANA.</t>
  </si>
  <si>
    <t>45-RECONSTRUCCIÓN INFRAESTRUCTURAS DE PUENTES PARA MEJORAR LA RESILIENCIA CLIMÁTICA EN REPÚBLICA DOMINICANA.</t>
  </si>
  <si>
    <t>46-RECONSTRUCCIÓN INFRAESTRUCTURAS DE PUENTES PARA MEJORAR LA RESILIENCIA CLIMÁTICA EN REPÚBLICA DOMINICANA.</t>
  </si>
  <si>
    <t>10-AMPLIACIÓN DEL PLANTEL EDUCATIVO PARA INICIAL CARLOS MELQUIADES PEGUERO SÁNCHEZ, MUNICIPIO HATO MAYOR, PROVINCIA HATO MAYOR.</t>
  </si>
  <si>
    <t>10-CONSTRUCCIÓN DE PLANTELES EDUCATIVOS EN LA PROVINCIA HATO MAYOR (FASE 3)</t>
  </si>
  <si>
    <t>11-AMPLIACIÓN DEL PLANTEL EDUCATIVO PARA INICIAL SAN CARLOS, MUNICIPIO SABANA DE LA MAR, PROVINCIA HATO MAYOR.</t>
  </si>
  <si>
    <t>12-CONSTRUCCIÓN DE 1 ESTANCIA INFANTIL EN LA PROVINCIA DE HATO MAYOR</t>
  </si>
  <si>
    <t>19-CONSTRUCCIÓN DE 5 PLANTELES ESCOLARES EN LA PROVINCIA HATO MAYOR</t>
  </si>
  <si>
    <t>30-AMPLIACIÓN DEL PLANTEL EDUCATIVO PARA INICIAL PROF. HILDA REYES PUELLO, MUNICIPIO HATO MAYOR, PROVINCIA HATO MAYOR.</t>
  </si>
  <si>
    <t>31-AMPLIACIÓN DEL PLANTEL EDUCATIVO PARA INICIAL MATÍAS RAMÓN MELLA, MUNICIPIO HATO MAYOR, PROVINCIA HATO MAYOR.</t>
  </si>
  <si>
    <t>32-AMPLIACIÓN DEL PLANTEL EDUCATIVO PARA INICIAL LOS HATILLOS, MUNICIPIO HATO MAYOR, PROVINCIA HATO MAYOR.</t>
  </si>
  <si>
    <t>34-AMPLIACIÓN DEL PLANTEL EDUCATIVO PARA INICIAL JUAN PABLO DUARTE, MUNICIPIO HATO MAYOR, PROVINCIA HATO MAYOR.</t>
  </si>
  <si>
    <t>35-AMPLIACIÓN DEL PLANTEL EDUCATIVO PARA INICIAL MANCHADO, MUNICIPIO HATO MAYOR, PROVINCIA HATO MAYOR.</t>
  </si>
  <si>
    <t>36-AMPLIACIÓN DEL PLANTEL EDUCATIVO PARA INICIAL EL GUAYABAL, MUNICIPIO HATO MAYOR, PROVINCIA HATO MAYOR.</t>
  </si>
  <si>
    <t>37-AMPLIACIÓN DEL PLANTEL EDUCATIVO PARA INICIAL PILAR RONDÓN, MUNICIPIO HATO MAYOR, PROVINCIA HATO MAYOR.</t>
  </si>
  <si>
    <t>38-AMPLIACIÓN DEL PLANTEL EDUCATIVO PARA INICIAL MORQUECHO, MUNICIPIO HATO MAYOR, PROVINCIA HATO MAYOR.</t>
  </si>
  <si>
    <t>39-CONSTRUCCIÓN DE PLANTELES EDUCATIVOS EN LA PROVINCIA DE HATO MAYOR (FASE 2)</t>
  </si>
  <si>
    <t>40-AMPLIACIÓN DEL PLANTEL EDUCATIVO PARA INICIAL SANTA MARÍA DEL BATEY, MUNICIPIO HATO MAYOR, PROVINCIA HATO MAYOR.</t>
  </si>
  <si>
    <t>41-AMPLIACIÓN DEL PLANTEL EDUCATIVO PARA INICIAL LAS PAJAS, MUNICIPIO HATO MAYOR, PROVINCIA HATO MAYOR.</t>
  </si>
  <si>
    <t>42-AMPLIACIÓN DEL PLANTEL EDUCATIVO PARA INICIAL SUDADERO, MUNICIPIO HATO MAYOR, PROVINCIA HATO MAYOR.</t>
  </si>
  <si>
    <t>42-AMPLIACIÓN Y REHABILITACION DE 8 PLANTELES ESCOLARES EN LA PROVINCIAHATO MAYOR</t>
  </si>
  <si>
    <t>43-AMPLIACIÓN DEL PLANTEL EDUCATIVO PARA INICIAL LAS CAÑITAS, MUNICIPIO SABANA DE LA MAR, PROVINCIA HATO MAYOR.</t>
  </si>
  <si>
    <t>03-RECONSTRUCCIÓN DE LA CARRETERA ANAMÁ-HATILLO, MUNICIPIO HATO MAYOR, PROVINCIA HATO MAYOR</t>
  </si>
  <si>
    <t>01-REPARACIÓN DE 14 EDIFICIOS DEL INSTITUTO TÉCNICO SUPERIOR COMUNITARIO (ITSC), SAN LUIS, MUNICIPIO SANTO DOMINGO ESTE, PROVINCIA SANTO DOMINGO</t>
  </si>
  <si>
    <t>02-RECONSTRUCCIÓN CANCHA	LOS	PALMARES,	SABANA	PERDIDA, MUNICIPIO SANTO DOMINGO NORTE, PROVINCIA SANTO DOMINGO.</t>
  </si>
  <si>
    <t>03-AMPLIACIÓN DEL PLANTEL EDUCATIVO PARA INICIAL CAMILA HENRÍQUEZ - FE Y ALEGRÍA, MUNICIPIO LOS ALCARRIZOS, PROVINCIA SANTO DOMINGO.</t>
  </si>
  <si>
    <t>03-RECONSTRUCCIÓN  DE DOS CANCHAS DEPORTIVAS EN EL MUNICIPIO PEDRO BRAND, PROVINCIA SANTO DOMINGO</t>
  </si>
  <si>
    <t>03-RECUPERACION DEL MARGEN ORIENTAL DEL RÍO OZAMA EN EL BARRIO LAS LILAS, MUNICIPIO SANTO DOMINGO ESTE, PROVINCIA SANTO DOMINGO</t>
  </si>
  <si>
    <t>04-RECONSTRUCCIÓN TRES CANCHAS DEPORTIVAS EN LOS ALCARRIZOS Y PANTOJA, PROVINCIA SANTO DOMINGO.</t>
  </si>
  <si>
    <t>05-RECONSTRUCCIÓN CANCHAS ENSANCHE ALTAGRACIA Y ENGOMBE, MUNICIPIO SANTO DOMNGO OESTE, PROVINCIA SANTO DOMINGO"</t>
  </si>
  <si>
    <t>06-AMPLIACIÓN DEL PLANTEL EDUCATIVO PARA INICIAL SOCORRO SÁNCHEZ, MUNICIPIO LOS ALCARRIZOS, PROVINCIA SANTO DOMINGO.</t>
  </si>
  <si>
    <t>07-CONSTRUCCIÓN PALACIO DE JUSTICIA DE SANTO DOMINGO ESTE</t>
  </si>
  <si>
    <t>08-AMPLIACIÓN DEL PLANTEL EDUCATIVO PARA INICIAL PROF. ANA LUISA ANDÚJAR SOLANO -  FE Y ALEGRÍA, MUNICIPIO LOS ALCARRIZOS, PROVINCIA SANTO DOMINGO.</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</si>
  <si>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</si>
  <si>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</si>
  <si>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10-RECONSTRUCCIÓN CAMINO VECINAL GUERRA - LA JOYA - EL PEJE, MUNICIPIO SAN ANTONIO DE GUERRA, PROVINCIA SANTO DOMINGO</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</si>
  <si>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</si>
  <si>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</si>
  <si>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13-AMPLIACIÓN DEL PLANTEL EDUCATIVO PARA INICIAL VITALINA MORDÁN DE LA CRUZ, MUNICIPIO BOCA CHICA, PROVINCIA SANTO DOMINGO.</t>
  </si>
  <si>
    <t>13-CONSTRUCCIÓN CENTRO DE MANTENIMIENTO Y OPERACIONES LOGÍSTICAS PARA EQUIPOS PESADOS DE ECO5RD EN LOS ALCARRIZOS, PROVINCIA SANTO DOMINGO</t>
  </si>
  <si>
    <t>13-RECONSTRUCCIÓN CANCHA CLUB DEPORTIVO Y CULTURAL CANCINO II  MUNICIPIO SANTO DOMINGO ESTE, PROVINCIA SANTO DOMINGO.</t>
  </si>
  <si>
    <t>14-AMPLIACIÓN DEL PLANTEL EDUCATIVO PARA INICIAL HERMANAS MIRABAL, MUNICIPIO BOCA CHICA, PROVINCIA SANTO DOMINGO.</t>
  </si>
  <si>
    <t>14-RECONSTRUCCIÓN CANCHA CLUB DEPORTIVO Y CULTURAL ITALIA, SECTOR VILLA FARO, MUNICIPIO SANTO DOMINGO ESTE.</t>
  </si>
  <si>
    <t>15-AMPLIACIÓN DEL PLANTEL EDUCATIVO PARA INICIAL MARÍA CARO, MUNICIPIO BOCA CHICA, PROVINCIA SANTO DOMINGO.</t>
  </si>
  <si>
    <t>15-RECONSTRUCCIÓN  CANCHA PUEBLO NUEVO, BARRIO PUEBLO NUEVO, SECTOR VILLA DUARTE, MUNICIPIO  SANTO DOMINGO ESTE</t>
  </si>
  <si>
    <t>16-AMPLIACIÓN DE PLANTELES EDUCATIVOS EN LA PROVINCIA DE SANTO DOMINGO (FASE 2)</t>
  </si>
  <si>
    <t>17-AMPLIACIÓN DEL PLANTEL EDUCATIVO PARA INICIAL MARÍA TRINIDAD SÁNCHEZ, MUNICIPIO BOCA CHICA, PROVINCIA SANTO DOMINGO.</t>
  </si>
  <si>
    <t>17-RECONSTRUCCIÓN CLUB DEPORTIVO Y CULTURAL LOS COQUITOS, URB. ISABELITA, SECTOR VILLA DUARTE,  MUNICIPIO SANTO DOMINGO ESTE.</t>
  </si>
  <si>
    <t>18-AMPLIACIÓN DEL PLANTEL EDUCATIVO PARA INICIAL MARÍA CONCEPCIÓN BONA, MUNICIPIO BOCA CHICA, PROVINCIA SANTO DOMINGO.</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</si>
  <si>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</si>
  <si>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</si>
  <si>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</si>
  <si>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</si>
  <si>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21-RECONSTRUCCIÓN  CANCHA CLUB DEPORTIVO Y CULTURAL FRANCIA NUEVA, URBANIZACIÓN FRANCIA NUEVA, SECTOR VILLA DUARTE, MUNICIPIO SANTO DOMINGO ESTE, PROVINCIA SANTO DOMINGO.</t>
  </si>
  <si>
    <t>22-AMPLIACIÓN DEL PLANTEL EDUCATIVO PARA INICIAL RANCHO ARRIBA, MUNICIPIO SANTO DOMINGO NORTE, PROVINCIA SANTO DOMINGO.</t>
  </si>
  <si>
    <t>22-RECONSTRUCCIÓN CANCHA CLUB DEPORTIVO Y CULTURAL EL PENSADOR, BARRIO EL PENSADOR, SECTOR VILLA DUARTE, MUNICIPIO SANTO DOMINGO ESTE.</t>
  </si>
  <si>
    <t>23-AMPLIACIÓN DEL PLANTEL EDUCATIVO PARA INICIAL PROF. ELPIDIO JAVIER TAPIA, MUNICIPIO SANTO DOMINGO NORTE, PROVINCIA SANTO DOMINGO.</t>
  </si>
  <si>
    <t>23-RECONSTRUCCIÓN  CANCHA CLUB DEPORTIVO LUCERNA INC., SECTOR CANCINO I, MUNICIPIO SANTO DOMINGO ESTE, PROVINCIA SANTO DOMINGO.</t>
  </si>
  <si>
    <t>24-AMPLIACIÓN DEL PLANTEL EDUCATIVO PARA INICIAL PASTORA MARGARITA MERCEDES, MUNICIPIO SANTO DOMINGO NORTE, PROVINCIA SANTO DOMINGO.</t>
  </si>
  <si>
    <t>25-AMPLIACIÓN DEL PLANTEL EDUCATIVO PARA INICIAL EUGENIO MARÍA DE HOSTOS, MUNICIPIO SANTO DOMINGO NORTE, PROVINCIA SANTO DOMINGO.</t>
  </si>
  <si>
    <t>27-AMPLIACIÓN DEL PLANTEL EDUCATIVO PARA INICIAL PROF. ALTAGRACIA CLARIS, MUNICIPIO SANTO DOMINGO NORTE, PROVINCIA SANTO DOMINGO.</t>
  </si>
  <si>
    <t>27-CONSTRUCCIÓN INFRAESTRUCTURA DEPORTIVA PARA BEISBOL SANTO DOMINGO OESTE, PROVINCIA SANTO DOMINGO</t>
  </si>
  <si>
    <t>30-AMPLIACIÓN DEL PLANTEL EDUCATIVO PARA INICIAL CARMEN CELIA BALAGUER DE PAXOT, MUNICIPIO SANTO DOMINGO NORTE, PROVINCIA SANTO DOMINGO.</t>
  </si>
  <si>
    <t>30-RECONSTRUCCIÓN CANCHA CLUB DEPORTIVO Y CULTURAL LA UREÑA, MUNICIPIO SANTO DOMINGO ESTE, PROVINCIA SANTO DOMINGO</t>
  </si>
  <si>
    <t>31-CONSTRUCCIÓN DE 18 ESTANCIAS INFANTILES EN LA PROVINCIA SANTO DOMINGO</t>
  </si>
  <si>
    <t>33-AMPLIACIÓN DEL PLANTEL EDUCATIVO PARA INICIAL FRANCISCO JOSÉ CABRAL LÓPEZ - GUARICANO AFUERA, MUNICIPIO SANTO DOMINGO NORTE, PROVINCIA SANTO DOMINGO.</t>
  </si>
  <si>
    <t>34-AMPLIACIÓN DEL PLANTEL EDUCATIVO PARA INICIAL LA BOMBA , MUNICIPIO SANTO DOMINGO NORTE, PROVINCIA SANTO DOMINGO.</t>
  </si>
  <si>
    <t>34-CONSTRUCCIÓN DE 36 ESTANCIAS INFANTILES EN LA PROVINCIA SANTO DOMINGO (FASE 2)</t>
  </si>
  <si>
    <t>36-AMPLIACIÓN DEL PLANTEL EDUCATIVO PARA INICIAL LA GINA, MUNICIPIO SANTO DOMINGO NORTE, PROVINCIA SANTO DOMINGO.</t>
  </si>
  <si>
    <t>37-AMPLIACIÓN DEL PLANTEL EDUCATIVO PARA INICIAL MIRADOR NORTE, MUNICIPIO SANTO DOMINGO NORTE, PROVINCIA SANTO DOMINGO.</t>
  </si>
  <si>
    <t>39-CONSTRUCCIÓN DE 78 PLANTELES ESCOLARES EN LA PROVINCIA SANTO DOMINGO</t>
  </si>
  <si>
    <t>40-AMPLIACIÓN DEL PLANTEL EDUCATIVO PARA INICIAL PROF. THELMA MEJÍA, MUNICIPIO SANTO DOMINGO ESTE, PROVINCIA SANTO DOMINGO.</t>
  </si>
  <si>
    <t>41-AMPLIACIÓN DEL PLANTEL EDUCATIVO PARA INICIAL PUERTO RICO, MUNICIPIO SANTO DOMINGO ESTE, PROVINCIA SANTO DOMINGO.</t>
  </si>
  <si>
    <t>42-AMPLIACIÓN DEL PLANTEL EDUCATIVO PARA INICIAL PROF. ISABEL SEGURA DE APATANO , MUNICIPIO SANTO DOMINGO ESTE, PROVINCIA SANTO DOMINGO.</t>
  </si>
  <si>
    <t>43-AMPLIACIÓN DEL PLANTEL EDUCATIVO PARA INICIAL PROF. MARÍA MERCEDES GÓMEZ, MUNICIPIO SANTO DOMINGO ESTE, PROVINCIA SANTO DOMINGO.</t>
  </si>
  <si>
    <t>46-AMPLIACIÓN DEL PLANTEL EDUCATIVO PARA INICIAL PROF. NILDA CELESTE NOVA, MUNICIPIO SANTO DOMINGO ESTE, PROVINCIA SANTO DOMINGO.</t>
  </si>
  <si>
    <t>47-AMPLIACIÓN DEL PLANTEL EDUCATIVO PARA INICIAL MATÍAS RAMÓN MELLA, MUNICIPIO SANTO DOMINGO ESTE, PROVINCIA SANTO DOMINGO.</t>
  </si>
  <si>
    <t>48-AMPLIACIÓN DEL PLANTEL EDUCATIVO PARA INICIAL EL DESPERTAR, MUNICIPIO SANTO DOMINGO ESTE, PROVINCIA SANTO DOMINGO.</t>
  </si>
  <si>
    <t>49-AMPLIACIÓN DEL PLANTEL EDUCATIVO PARA INICIAL PATRIA MELLA, MUNICIPIO SANTO DOMINGO ESTE, PROVINCIA SANTO DOMINGO.</t>
  </si>
  <si>
    <t>50-AMPLIACIÓN DEL PLANTEL EDUCATIVO PARA INICIAL REPÚBLICA DE PANAMÁ, MUNICIPIO SANTO DOMINGO ESTE, PROVINCIA SANTO DOMINGO.</t>
  </si>
  <si>
    <t>51-AMPLIACIÓN DEL PLANTEL EDUCATIVO PARA INICIAL REPÚBLICA DE BELICE, MUNICIPIO SANTO DOMINGO ESTE, PROVINCIA SANTO DOMINGO.</t>
  </si>
  <si>
    <t>52-AMPLIACIÓN DEL PLANTEL EDUCATIVO PARA INICIAL LA GRÚA, MUNICIPIO SANTO DOMINGO ESTE, PROVINCIA SANTO DOMINGO.</t>
  </si>
  <si>
    <t>53-AMPLIACIÓN DEL PLANTEL EDUCATIVO PARA INICIAL CENTRO SALESIANO MONS. JUAN FÉLIX PEPÉN, MUNICIPIO SANTO DOMINGO ESTE, PROVINCIA SANTO DOMINGO.</t>
  </si>
  <si>
    <t>54-AMPLIACIÓN DE PLANTELES EDUCATIVOS EN LA PROVINCIA SANTO DOMINGO (FASE 3)</t>
  </si>
  <si>
    <t>54-AMPLIACIÓN DEL PLANTEL EDUCATIVO PARA INICIAL LA INMACULADA - FE Y ALEGRÍA, MUNICIPIO SANTO DOMINGO ESTE, PROVINCIA SANTO DOMINGO.</t>
  </si>
  <si>
    <t>55-AMPLIACIÓN DEL PLANTEL EDUCATIVO PARA INICIAL CARMEN QUIDIELLO DE BOSCH, MUNICIPIO SANTO DOMINGO ESTE, PROVINCIA SANTO DOMINGO.</t>
  </si>
  <si>
    <t>56-AMPLIACIÓN DEL PLANTEL EDUCATIVO PARA INICIAL 24 DE ABRIL, MUNICIPIO SANTO DOMINGO ESTE, PROVINCIA SANTO DOMINGO.</t>
  </si>
  <si>
    <t>57-AMPLIACIÓN DEL PLANTEL EDUCATIVO PARA INICIAL LOS PALMEROS, MUNICIPIO SANTO DOMINGO ESTE, PROVINCIA SANTO DOMINGO.</t>
  </si>
  <si>
    <t>62-AMPLIACIÓN DEL PLANTEL EDUCATIVO PARA INICIAL BASILIO FRÍAS, MUNICIPIO SAN ANTONIO DE GUERRA, PROVINCIA SANTO DOMINGO.</t>
  </si>
  <si>
    <t>63-AMPLIACIÓN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</si>
  <si>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</si>
  <si>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</si>
  <si>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66-AMPLIACIÓN DEL PLANTEL EDUCATIVO PARA INICIAL AGUSTÍN SANTANA, MUNICIPIO SAN ANTONIO DE GUERRA, PROVINCIA SANTO DOMINGO.</t>
  </si>
  <si>
    <t>68-AMPLIACIÓN DEL PLANTEL EDUCATIVO PARA INICIAL FRANCISCO DEL ROSARIO SÁNCHEZ, MUNICIPIO SAN ANTONIO DE GUERRA, PROVINCIA SANTO DOMINGO.</t>
  </si>
  <si>
    <t>69-AMPLIACIÓN DEL PLANTEL EDUCATIVO PARA INICIAL JUAN REYES SANTANA, MUNICIPIO SANTO DOMINGO ESTE, PROVINCIA SANTO DOMINGO.</t>
  </si>
  <si>
    <t>70-AMPLIACIÓN DEL PLANTEL EDUCATIVO PARA INICIAL JOBITA SORIANO, MUNICIPIO SAN ANTONIO DE GUERRA, PROVINCIA SANTO DOMINGO.</t>
  </si>
  <si>
    <t>71-AMPLIACIÓN DEL PLANTEL EDUCATIVO PARA INICIAL SANTIAGO LANOY, MUNICIPIO SAN ANTONIO DE GUERRA, PROVINCIA SANTO DOMINGO.</t>
  </si>
  <si>
    <t>72-AMPLIACIÓN DEL PLANTEL EDUCATIVO PARA INICIAL JUAN ANTONIO ALIX, MUNICIPIO SAN ANTONIO DE GUERRA, PROVINCIA SANTO DOMINGO.</t>
  </si>
  <si>
    <t>72-AMPLIACIÓN Y REHABILITACION DE 28 PLANTELES ESCOLARES EN LA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</si>
  <si>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</si>
  <si>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</si>
  <si>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75-AMPLIACIÓN DEL PLANTEL EDUCATIVO PARA INICIAL MÁXIMO ÁVILES BLONDA, MUNICIPIO SAN ANTONIO DE GUERRA, PROVINCIA SANTO DOMINGO.</t>
  </si>
  <si>
    <t>77-AMPLIACIÓN DEL PLANTEL EDUCATIVO PARA INICIAL EL LICEY, MUNICIPIO SANTO DOMINGO NORTE, PROVINCIA SANTO DOMINGO.</t>
  </si>
  <si>
    <t>78-AMPLIACIÓN DEL PLANTEL EDUCATIVO PARA INICIAL ELDA JOSEFA REYES DE MUÑOZ, MUNICIPIO SANTO DOMINGO ESTE, PROVINCIA SANTO DOMINGO.</t>
  </si>
  <si>
    <t>88-AMPLIACIÓN DEL PLANTEL EDUCATIVO PARA INICIAL GRAL. JOSÉ FRANCISCO DE SAN MARTIN, MUNICIPIO SANTO DOMINGO OESTE, PROVINCIA SANTO DOMINGO.</t>
  </si>
  <si>
    <t>89-CONSTRUCCIÓN DE 2 PUENTES SOBRE EL RÍO LEBRÓN, AFECTADOS POR LA TORMENTA FRANKLIN, MUNICIPIO PEDRO BRAND, PROVINCIA SANTO DOMINGO</t>
  </si>
  <si>
    <t>77-REMODELACIÓN  PARROQUIA SAN RAFAEL ARCANGEL, MUNICIPIO  BOCA CHICA, PROVINCIA SANTO DOMINGO.</t>
  </si>
  <si>
    <t>78-RECONSTRUCCIÓN DE TRES PARQUES RECREATIVOS EN EL POLIGONO CENTRAL DEL MUNICIPIO DE BOCA CHICA, PROVINCIA SANTO DOMINGO".</t>
  </si>
  <si>
    <t>21-CONSTRUCCIÓN DE PASO A DESNIVEL EN INTERSECCIÓN PROLONGACION AV. 27 DE FEBRERO CON AV. ISABEL AGUIAR, MUNICIPIO SANTO DOMINGO OESTE, PROVINCIA SANTO DOMINGO</t>
  </si>
  <si>
    <t>01-CONSTRUCCIÓN LABORATORIO DE CALIBRACIONES DOSIMÉTRICAS PARA LA PROTECCIÓN RADIOLÓGICA, DISTRITO NACIONAL.</t>
  </si>
  <si>
    <t>01-DIAGNOSTICO PARA LA GESTIÓN COSTERA SOSTENIBLE EN 25 PLAYAS PRIORIZADAS DE LA REPUBLICA DOMINICANA</t>
  </si>
  <si>
    <t>01-MEJORAMIENTO DEL SISTEMA DE DISTRIBUCION ELECTRICA A NIVEL NACIONAL</t>
  </si>
  <si>
    <t>03-MEJORAMIENTO DE LA EFICIENCIA ENERGÉTICA GUBERNAMENTAL EN REPÚBLICA DOMINICANA</t>
  </si>
  <si>
    <t>Se utilizó el PIB del Panorama Macroeconómico actualizado al 26 de agosto 2025, elaborado por el Ministerio de Hacienda y Economía</t>
  </si>
  <si>
    <t>Cifras preliminares</t>
  </si>
  <si>
    <t>Ingresos y fuentes financieras: Dirección General de Política y Legislación Tributaria, Ministerio de Hacienda y Economía</t>
  </si>
  <si>
    <t>Devengado</t>
  </si>
  <si>
    <t>% Devengado</t>
  </si>
  <si>
    <t>4 = (2/PIB)</t>
  </si>
  <si>
    <t>3= 2/1</t>
  </si>
  <si>
    <t>5= (2/PIB)</t>
  </si>
  <si>
    <t>4 - Aplicaciones financieras</t>
  </si>
  <si>
    <t>1.1.1.1.1 - Administración central</t>
  </si>
  <si>
    <t>Sum of Suma de DEVENGADO</t>
  </si>
  <si>
    <t>Sum of Suma de INICIAL</t>
  </si>
  <si>
    <t>En RD$</t>
  </si>
  <si>
    <t>Tabla dinámica</t>
  </si>
  <si>
    <t>16-REMODELACIÓN DESTACAMENTO MILITAR LA VIGIA, ERD, MUNICIPIO LOMA DE CABRERA, PROVINCIA DAJABON</t>
  </si>
  <si>
    <t>20-REMODELACIÓN DESTACAMENTO MILITAR SANTIAGO DE LA CRUZ, MUNICIPIO LOMA DE CABRERA, PROVINCIA DAJABÓN</t>
  </si>
  <si>
    <t>27-REMODELACIÓN PUESTO DE CHEQUEO MILITAR LA PEÑITA ERD, DISTRITO MUNICIPAL CAPOTILLO, MUNICIPIO LOMA DE CABRERA, PROVINCIA DAJABÓN</t>
  </si>
  <si>
    <t>12-REMODELACIÓN DESTACAMENTO MILITAR EL POZO ERD, MUNICIPIO SAN FRANCISCO DE MACORÍS, PROVINCIA DUARTE</t>
  </si>
  <si>
    <t>09-REMODELACIÓN DESTACAMENTO MILITAR CAÑADA MIGUEL ERD, MUNICIPIO HONDO VALLE, PROVINCIA ELÍAS PIÑA</t>
  </si>
  <si>
    <t>11-REMODELACIÓN PUESTO MILITAR 204 ERD, MUNICIPIO DE HONDO VALLE, PROVINCIA ELÍAS PIÑA</t>
  </si>
  <si>
    <t>18-REMODELACIÓN PUESTO MILITAR LOS CACAOS, ERD, MUNICIPIO PEDRO SANTANA, PROVINCIA ELIAS PIÑA</t>
  </si>
  <si>
    <t>21-REMODELACIÓN PUESTO MILITAR EL CORTE, ERD, MUNICIPIO PEDRO SANTANA, PROVINCIA ELIAS PIÑA</t>
  </si>
  <si>
    <t>23-REMODELACIÓN PUESTO MILITAR GUAROA ERD, MUNICIPIO DE BÁNICA, PROVINCIA ELÍAS PIÑA</t>
  </si>
  <si>
    <t>24-REMODELACIÓN DESTACAMENTO MILITAR BÁNICA ERD, MUNICIPIO DE BÁNICA, PROVINCIA ELÍAS PIÑA</t>
  </si>
  <si>
    <t>25-REMODELACIÓN DESTACAMENTO MILITAR EL GUAYABAL ERD, MUNICIPIO BÁNICA, PROVINCIA ELÍAS PIÑA</t>
  </si>
  <si>
    <t>14-CONSTRUCCIÓN DESTACAMENTO MILITAR VICENTILLO ERD, DISTRITO MUNICIPAL SAN FRANCISCO - VICENTILLO, MUNICIPIO EL SEIBO</t>
  </si>
  <si>
    <t>13-REMODELACIÓN DESTACAMENTO MILITAR DE ARROYO FRÍO ERD, MUNICIPIO MOCA, PROVINCIA ESPAILLAT</t>
  </si>
  <si>
    <t>15-REMODELACIÓN DESTACAMENTO MILITAR PUERTO ESCONDIDO, ERD, D.M. DE PUERTO ESCONDIDO, PROVINCIA INDEPENDENCIA</t>
  </si>
  <si>
    <t>29-CONSTRUCCIÓN PUESTO MILITAR LA FLORIDA, MUNICIPIO DUVERGÉ, PROVINCIA INDEPENDENCIA</t>
  </si>
  <si>
    <t>08-REMODELACIÓN DESTACAMENTO MILITAR DE MANGA, ERD, MUNICIPIO GUAYUBÍN, PROVINCIA MONTECRISTI</t>
  </si>
  <si>
    <t>19-REMODELACIÓN DESTACAMENTO MILITAR MASACRE, ERD, MUNICIPIO PEPILLO SALCEDO, PROVINCIA MONTECRISTI</t>
  </si>
  <si>
    <t>26-REMODELACIÓN DESTACAMENTO MILITAR HATILLO PALMA, DISTRITO MUNICIPAL HATILLO PALMA, MUNICIPIO GUAYUBÍN, PROVINCIA MONTE CRISTI</t>
  </si>
  <si>
    <t>28-CONSTRUCCIÓN PUESTO MILITAR LA ALGODONERA DISTRITO MUNICIPAL JUANCHO, PROVINCIA PEDERNALES</t>
  </si>
  <si>
    <t>07-REMODELACIÓN INFRAESTRUCTURAS DEL CUARTEL GENERAL DEL 11ER. BATALLÓN DE INFANTERÍA ERD, MUNICIPIO LAS MATAS DE FARFÁN, PROVINCIA SAN JUAN</t>
  </si>
  <si>
    <t>10-REMODELACIÓN PUESTO MILITAR EL CERCADO ERD, MUNICIPIO EL CERCADO, PROVINCIA SAN JUAN</t>
  </si>
  <si>
    <t>17-REMODELACIÓN DESTACAMENTO MILITAR VILLA BISONO, ERD, MUNICIPIO BISONO,PROVINCIA SANTIAGO</t>
  </si>
  <si>
    <t>22-CONSTRUCCIÓN DESTACAMENTO MILITAR LA BARRANQUITA, ERD, MUNICIPIO SANTIAGO, PROVINCIA SANTIAGO</t>
  </si>
  <si>
    <t>3.2.3 - Disminución de fondos de terceros</t>
  </si>
  <si>
    <t xml:space="preserve">Notas: </t>
  </si>
  <si>
    <r>
      <rPr>
        <b/>
        <sz val="8"/>
        <color theme="1"/>
        <rFont val="Avenir Next LT Pro"/>
        <family val="2"/>
      </rPr>
      <t xml:space="preserve">Fuente: </t>
    </r>
    <r>
      <rPr>
        <sz val="8"/>
        <color theme="1"/>
        <rFont val="Avenir Next LT Pro"/>
        <family val="2"/>
      </rPr>
      <t xml:space="preserve">Sistema de Información de la Gestión Financiera </t>
    </r>
  </si>
  <si>
    <r>
      <rPr>
        <b/>
        <sz val="8"/>
        <color theme="1"/>
        <rFont val="Avenir Next LT Pro"/>
        <family val="2"/>
      </rPr>
      <t>Fuente:</t>
    </r>
    <r>
      <rPr>
        <sz val="8"/>
        <color theme="1"/>
        <rFont val="Avenir Next LT Pro"/>
        <family val="2"/>
      </rPr>
      <t xml:space="preserve"> Sistema de Información de la Gestión Financiera </t>
    </r>
  </si>
  <si>
    <t>2.9.5-GASTOS DE INTERESES, RECARGOS MULTAS Y SANCIONES DE IMPUESTOS Y CONTRIBUCIONES SOCIALES</t>
  </si>
  <si>
    <t>41-CONSTRUCCIÓN CENTRO DE CORRECCIÓN Y REHABILITACIÓN (CCR) AZUA, PROVINCIA AZUA</t>
  </si>
  <si>
    <t>43-CONSTRUCCIÓN CENTRO DE CORRECCIÓN Y REHABILITACIÓN (CCR) NEIBA, PROVINCIA BAHORUCO.</t>
  </si>
  <si>
    <t>36-CONSTRUCCIÓN CENTRO DE CORRECCIÓN Y REHABILITACIÓN (CCR) BARAHONA, PROVINCIA BARAHONA</t>
  </si>
  <si>
    <t>26-REHABILITACIÓN DE EDIFICACIÓN PARA EL ALOJAMIENTO DE ESTACIÓN DE BOMBEROS DE SAN FRANCISCO DE MACORÍS, PROVINCIA DUARTE</t>
  </si>
  <si>
    <t>35-CONSTRUCCIÓN CENTRO DE CORRECCIÓN Y REHABILITACIÓN (CCR) EL SEIBO, PROVINCIA EL SEIBO</t>
  </si>
  <si>
    <t>35-CONSTRUCCIÓN DE FUNERARIAS EN COMUNIDADES DE LA PROVINCIA MONTECRISTI</t>
  </si>
  <si>
    <t>44-CONSTRUCCIÓN CENTRO DE CORRECCIÓN Y REHABILITACIÓN (CCR) PEDERNALES, PROVINCIA PEDERNALES</t>
  </si>
  <si>
    <t>37-CONSTRUCCIÓN CENTRO DE CORRECCIÓN Y REHABILITACIÓN (CCR) BANI, PROVINCIA PERAVIA</t>
  </si>
  <si>
    <t>96-CONSTRUCCIÓN CANCHA DE BALONCESTO EN EL MUNICIPIO EL CERCADO, PROVINCIA SAN JUAN</t>
  </si>
  <si>
    <t>97-CONSTRUCCIÓN CANCHA DE BALONCESTO EN EL DISTRITO MUNICIPAL GUANITO, MUNICIPIO SAN JUAN DE LA MAGUANA, PROVINCIA SAN JUAN</t>
  </si>
  <si>
    <t>40-CONSTRUCCIÓN CENTRO DE CORRECCIÓN Y REHABILITACIÓN (CCR) COTUÍ, PROVINCIA SÁNCHEZ RAMÍREZ</t>
  </si>
  <si>
    <t>29-CONSTRUCCIÓN DE 1 PUENTE EN LA COMUNIDAD DE CIENFUEGOS, PROVINCIA SANTIAGO</t>
  </si>
  <si>
    <t>37-RECONSTRUCCIÓN CALLE PEATONAL BENITO MONCIÓN, DESDE CALLE BOY SCOUTS HASTA SALVADOR CUCURULLO, CENTRO HISTÓRICO SANTIAGO, PROV. SANTIAG</t>
  </si>
  <si>
    <t>42-CONSTRUCCIÓN CENTRO DE CORRECCIÓN Y REHABILITACIÓN (CCR) SANTIAGO RODRÍGUEZ, PROVINCIA SANTIAGO RODRÍGUEZ.</t>
  </si>
  <si>
    <t>38-CONSTRUCCIÓN CENTRO DE CORRECCIÓN Y REHABILITACIÓN (CCR) BONAO, PROVINCIA MONSEÑOR NOUEL</t>
  </si>
  <si>
    <t>39-CONSTRUCCIÓN CENTRO DE CORRECCIÓN Y REHABILITACIÓN (CCR) HATO MAYOR, PROVINCIA HATO MAYOR</t>
  </si>
  <si>
    <t>13-CONSTRUCCIÓN Y RECONSTRUCCIÓN DE DESTACAMENTOS POLICIALES EN COMUNIDADES DE LA PROVINCIA SANTO DOMINGO</t>
  </si>
  <si>
    <t>62-CONSTRUCCIÓN PUENTE VEHICULAR TIPO TABLERO LAS LILAS, SECTOR RIVERA DEL OZAMA, MUNICIPIO SANTO DOMINGO ESTE</t>
  </si>
  <si>
    <t>Grand Total</t>
  </si>
  <si>
    <t>Row Labels</t>
  </si>
  <si>
    <t xml:space="preserve">      Ejecución 1ro de enero -  20 de febrero de 2026 (fecha de imputación)</t>
  </si>
  <si>
    <t>Ejecución 1ero de enero - 20 de febrero de 2026*</t>
  </si>
  <si>
    <t>Ejecución 1ro de enero -  23 de febrero de 2026 (fecha de registro)</t>
  </si>
  <si>
    <t>*Fecha de imputación al 20 de febrero de 2026 y fecha de registro al 23 de febrero de 2026. La fecha de imputación representa los gastos o ingresos en el momento de su ejecución, mientras que la fecha de registro representa el momento de su registro en el sistema, en la medida que se van regularizando los pagos.</t>
  </si>
  <si>
    <t>0406 - OFICINA NACIONAL DE DEFENSA PÚBLICA</t>
  </si>
  <si>
    <t>46-RECONSTRUCCIÓN CANCHA MUNICIPIO LAS YAYAS DE VIAJAMA, PROVINCIA AZUA</t>
  </si>
  <si>
    <t>47-RECONSTRUCCIÓN CANCHA MUNICIPIO TABARA ARRIBA, PROVINCIA AZUA</t>
  </si>
  <si>
    <t>48-RECONSTRUCCIÓN CANCHA MUNICIPIO PADRE LAS CASAS, PROVINCIA AZUA.</t>
  </si>
  <si>
    <t>58-RECONSTRUCCIÓN CANCHA MUNICIPIO PUEBLO VIEJO, PROVINCIA AZUA</t>
  </si>
  <si>
    <t>62-RECONSTRUCCIÓN CANCHA MUNICIPAL GUAYABAL, MUNICIPIO GUAYABAL PROVINCIA AZUA</t>
  </si>
  <si>
    <t>85-CONSTRUCCIÓN DE PARADORES FOTOGRÁFICOS: LAS CIÉNEGAS, EL NUEVO CURRO, LAS CLAVELLINAS Y GUAYABAL, PROVINCIA AZUA.</t>
  </si>
  <si>
    <t>45-RECONSTRUCCIÓN CANCHA MUNICIPAL LOS RÍOS, MUNICIPIO LOS RÍOS, PROVINCIA BAHORUCO</t>
  </si>
  <si>
    <t>57-AMPLIACIÓN DEL PLANTEL EDUCATIVO PARA INICIAL MAURICIO BÁEZ, MUNICIPIO TAMAYO, PROVINCIA BAORUCO.</t>
  </si>
  <si>
    <t>86-MEJORAMIENTO ENTORNO DEL BALNEARIO LAS MARIAS, MUNICIPIO DE NEYBA, PROVINCIA BAHORUCO.</t>
  </si>
  <si>
    <t>43-RECONSTRUCCIÓN CANCHA MUNICIPIO JAQUIMEYES, PROVINCIA BARAHONA</t>
  </si>
  <si>
    <t>44-RECONSTRUCCIÓN CANCHA MUNICIPAL EL PEÑON, PROVINCIA BARAHONA</t>
  </si>
  <si>
    <t>54-RECONSTRUCCIÓN CANCHA MUNICIPAL DE FUNDACION, PROVINCIA BARAHONA</t>
  </si>
  <si>
    <t>82-CONSTRUCCIÓN BOULEVARD TURÍSTICO MUNICIPIOS EL PEÑON Y FUNDACIÓN, PROVINCIA DE BARAHONA.</t>
  </si>
  <si>
    <t>09-AMPLIACIÓN DEL PLANTEL EDUCATIVO PARA INICIAL FRANCISCO JAVIER UREÑA CANELA, MUNICIPIO DAJABÓN, PROVINCIA DAJABÓN.</t>
  </si>
  <si>
    <t>10-AMPLIACIÓN DEL PLANTEL EDUCATIVO PARA INICIAL JUAN SANTOS DÍAZ, MUNICIPIO LOMA DE CABRERA, PROVINCIA DAJABÓN.</t>
  </si>
  <si>
    <t>41-RECONSTRUCCIÓN CANCHA MUNICIPIO EL PINO, PROVINCIA DAJABON</t>
  </si>
  <si>
    <t>50-RECONSTRUCCIÓN CANCHA MUNICIPAL EUGENIO MARIA DE HOSTOS, PROVINCIA DUARTE</t>
  </si>
  <si>
    <t>54-AMPLIACIÓN DEL PLANTEL EDUCATIVO PARA INICIAL AGUSTÍN CHALJUB BUARY, MUNICIPIO LAS GUÁRANAS, PROVINCIA DUARTE.</t>
  </si>
  <si>
    <t>08-CONSTRUCCIÓN DE PLAZA COMUNITARIA EN EL MUNICIPIO DE BÁNICA,  PROVINCIA ELÍAS PIÑA</t>
  </si>
  <si>
    <t>28-CONSTRUCCIÓN DE 5 PLANTELES ESCOLARES EN LA PROVINCIA ELIAS PIÑA</t>
  </si>
  <si>
    <t>51-RECONSTRUCCIÓN CANCHA MUNICIPAL DE JUAN SANTIAGO, PROVINCIA ELIAS PIÑA</t>
  </si>
  <si>
    <t>53-RECONSTRUCCIÓN CANCHA MUNICIPAL DE PEDRO SANTANA, PROVINCIA ELIAS PIÑA</t>
  </si>
  <si>
    <t>77-CONSTRUCCIÓN DE 1 ESTANCIA INFANTIL EN LA PROVINCIA DE ELÍAS PIÑA (FASE 3)</t>
  </si>
  <si>
    <t>23-AMPLIACIÓN DEL PLANTEL EDUCATIVO PARA INICIAL BUENA VENTURA SORIANO, MUNICIPIO EL SEIBO, PROVINCIA EL SEIBO.</t>
  </si>
  <si>
    <t>24-AMPLIACIÓN DEL PLANTEL EDUCATIVO PARA INICIAL JUAN SÁNCHEZ RAMÍREZ, MUNICIPIO EL SEIBO, PROVINCIA EL SEIBO.</t>
  </si>
  <si>
    <t>56-RECONSTRUCCIÓN CANCHA MUNICIPAL VERAGUA, D.M. VERAGUA, PROVINCIA ESPAILLAT</t>
  </si>
  <si>
    <t>59-RECONSTRUCCIÓN CANCHA MUNICIPAL SAN VÍCTOR, PROVINCIA ESPAILLAT</t>
  </si>
  <si>
    <t>10-AMPLIACIÓN DEL PLANTEL EDUCATIVO PARA INICIAL NUESTRA SEÑORA DEL CARMEN, MUNICIPIO DUVERGÉ, PROVINCIA INDEPENDENCIA.</t>
  </si>
  <si>
    <t>55-RECONSTRUCCIÓN CANCHA MUNICIPAL LA DESCUBIERTA, MUNICIPIO LA DESCUBIERTA, PROVINCIA INDEPENDENCIA</t>
  </si>
  <si>
    <t>61-RECONSTRUCCIÓN CANCHA MUNICIPAL CRISTÓBAL, MUNICIPIO CRISTÓBAL, PROVINCIA INDEPENDENCIA</t>
  </si>
  <si>
    <t>81-RECONSTRUCCIÓN DEL CAMINO DE ACCESO A PLAYA UVERO ALTO DESDE EL DISTRITO MUNICIPAL LAS LAGUNAS DE NISIBON, PROVINCIA LA ALTAGRACIA</t>
  </si>
  <si>
    <t>52-RECONSTRUCCIÓN TECHADO CANCHA MUNICIPAL DE VILLA HERMOSA, PROVINCIA LA ROMANA</t>
  </si>
  <si>
    <t>48-CONSTRUCCIÓN DE MUELLE MARITIMO EN EL DISTRITO MUNICIPAL CALETA, PROVINCIA LA ROMANA</t>
  </si>
  <si>
    <t>01-AMPLIACIÓN DEL PLANTEL EDUCATIVO PARA INICIAL PROF. JUAN EMILIO BOSCH GAVIÑO, MUNICIPIO CONSTANZA, PROVINCIA LA VEGA.</t>
  </si>
  <si>
    <t>04-AMPLIACIÓN DEL PLANTEL EDUCATIVO PARA INICIAL PADRE FANTINO , MUNICIPIO CONSTANZA, PROVINCIA LA VEGA.</t>
  </si>
  <si>
    <t>05-AMPLIACIÓN DEL PLANTEL EDUCATIVO PARA INICIAL HATO VIEJO , MUNICIPIO JARABACOA, PROVINCIA LA VEGA.</t>
  </si>
  <si>
    <t>28-AMPLIACIÓN DEL PLANTEL EDUCATIVO PARA INICIAL DOMITILA GRULLÓN, MUNICIPIO JIMA ABAJO, PROVINCIA LA VEGA.</t>
  </si>
  <si>
    <t>31-AMPLIACIÓN DEL PLANTEL EDUCATIVO PARA INICIAL RINCÓN, MUNICIPIO JIMA ABAJO, PROVINCIA LA VEGA.</t>
  </si>
  <si>
    <t>38-REMODELACIÓN AREA DE ENTRENAMIENTO  COMPLEJO DEPORTIVO DE LA VEGA</t>
  </si>
  <si>
    <t>44-CONSTRUCCIÓN DE PLANTELES EDUCATIVOS EN LA PROVINCIA DE LA VEGA (FASE 2)</t>
  </si>
  <si>
    <t>74-RECONSTRUCCIÓN DEL PARQUE ANACAONA, MUNICIPIO DE CONSTANZA, PROVINCIA LA VEGA</t>
  </si>
  <si>
    <t>65-CONSTRUCCIÓN DE 1 ESTANCIAS INFANTILES EN LA PROVINCIA DE MARIA TRINIDAD SÁNCHEZ (FASE 3)</t>
  </si>
  <si>
    <t>03-CONSTRUCCIÓN DE ECO-VIVIENDAS PARA CIUDADANOS EN CONDICION DE POBREZA MULTIDIMENSIONAL EN EL MUNICIPIO MONTE CRISTI, PROVINCIA MONTE CRISTI</t>
  </si>
  <si>
    <t>08-AMPLIACIÓN DEL PLANTEL EDUCATIVO PARA INICIAL JOSÉ GABRIEL GARCÍA, MUNICIPIO CASTAÑUELAS, PROVINCIA MONTE CRISTI.</t>
  </si>
  <si>
    <t>16-CONSTRUCCIÓN  DE ESTACIÓN DE TRANSFERENCIA DE RESIDUOS SÓLIDOS EN EL MUNICIPIO DE GUAYUBIN, PROVINCIA MONTE CRISTI</t>
  </si>
  <si>
    <t>51-AMPLIACIÓN DEL PLANTEL EDUCATIVO PARA INICIAL DEMETRIO RODRÍGUEZ, MUNICIPIO GUAYUBÍN, PROVINCIA MONTE CRISTI.</t>
  </si>
  <si>
    <t>06-AMPLIACIÓN DEL PLANTEL EDUCATIVO PARA INICIAL ANDRÉS PEÑA CABRAL, MUNICIPIO BANÍ, PROVINCIA PERAVIA.</t>
  </si>
  <si>
    <t>49-RECONSTRUCCIÓN CANCHA MUNICIPIO MATANZAS, PROVINCIA PERAVIA</t>
  </si>
  <si>
    <t>01-RECONSTRUCCIÓN CANCHA DEPORTIVA CLUB MIRAMAR, SECTOR LOS 
COCOS MUNICIPIO SAN FELIPE PUERTO PLATA</t>
  </si>
  <si>
    <t>66-AMPLIACIÓN DEL PLANTEL EDUCATIVO PARA INICIAL JUAN VENTURA, MUNICIPIO VILLA TAPIA, PROVINCIA HERMANAS MIRABAL.</t>
  </si>
  <si>
    <t>84-RECONSTRUCCIÓN DE PARQUE PLAZA DE LOS MARTIRES (LOS PALITOS), MUNICIPIO DE SALCEDO, PROVINCIA HERMANAS MIRABAL.</t>
  </si>
  <si>
    <t>83-CONSTRUCCIÓN DESTACAMENTO POLITUR EL LIMÓN, DISTRITO MUNICIPAL EL LIMÓN, PROVINCIA SAMANÁ.</t>
  </si>
  <si>
    <t>57-RECONSTRUCCIÓN CANCHA MUNICIPAL LOS CACAOS, MUNICIPIO LOS CACAOS, PROVINCIA SAN CRISTÓBAL</t>
  </si>
  <si>
    <t>78-AMPLIACIÓN DEL PLANTEL EDUCATIVO PARA INICIAL LOS PANCHOS, MUNICIPIO YAGUATE, PROVINCIA SAN CRISTÓBAL.</t>
  </si>
  <si>
    <t>54-CONSTRUCCIÓN  PARQUE URBANO EN EL MUNICIPIO  BAJOS DE HAINA, PROVINCIA SAN CRISTOBAL</t>
  </si>
  <si>
    <t>25-AMPLIACIÓN DEL PLANTEL EDUCATIVO PARA INICIAL DOÑA LAURA VICINI VIUDA BARLETTA, MUNICIPIO GUAYACANES, PROVINCIA SAN PEDRO DE MACORÍS.</t>
  </si>
  <si>
    <t>40-REPARACIÓN DEL PABELLÓN DE LUCHA OLÍMPICA Y KARATE EN EL COMPLEJO DEPORTIVO DE SAN PEDRO DE MACORÍS</t>
  </si>
  <si>
    <t>80-MEJORAMIENTO ENTORNO DE LA PLAYA EL FARO, MUNICIPIO SAN PEDRO, PROVINCIA SAN PEDRO DE MACORIS.</t>
  </si>
  <si>
    <t>41-AMPLIACIÓN DEL PLANTEL EDUCATIVO PARA INICIAL JUAN FRANCISCO ADAMES (LICO), MUNICIPIO COTUÍ, PROVINCIA SANCHEZ RAMIREZ.</t>
  </si>
  <si>
    <t>15-CONSTRUCCIÓN DE ESTACIÒN DE TRANSFERENCIA DE RESIDUOS SÒLIDOS PARA LOS DISTRITOS MUNICIPALES HATO DEL YAQUE Y LA CANELA ,PROVINCIA SANTIAGO</t>
  </si>
  <si>
    <t>39-REPARACIÓN DE ACERAS, CONTENES Y CAMINERIAS DEL COMPLEJO DEPORTIVO LA BARRANQUITA, SANTIAGO DE LOS CABALLEROS</t>
  </si>
  <si>
    <t>42-RECONSTRUCCIÓN CANCHA MUNICIPIO EL PUÑAL, PROVINCIA 
SANTIAGO</t>
  </si>
  <si>
    <t>43-AMPLIACIÓN DEL PLANTEL EDUCATIVO PARA INICIAL PROF. MARÍA MIRANDA, MUNICIPIO PUÑAL, PROVINCIA SANTIAGO.</t>
  </si>
  <si>
    <t>50-AMPLIACIÓN DEL PLANTEL EDUCATIVO PARA INICIAL AURA HERRERA MARTÍNEZ - LAS TRES CRUCES, MUNICIPIO SANTIAGO, PROVINCIA SANTIAGO.</t>
  </si>
  <si>
    <t>56-CONSTRUCCIÓN DE PLANTELES EDUCATIVOS EN LA PROVINCIA DE SANTIAGO (FASE 2)</t>
  </si>
  <si>
    <t>63-RECONSTRUCCIÓN CANCHA DEPORTIVA LA JOYA, MUNICIPIO SABANA IGLESIA, PROVINCIA SANTIAGO</t>
  </si>
  <si>
    <t>64-AMPLIACIÓN DEL PLANTEL EDUCATIVO PARA INICIAL PROF. AQUILES TRINIDAD, MUNICIPIO SANTIAGO, PROVINCIA SANTIAGO.</t>
  </si>
  <si>
    <t>65-AMPLIACIÓN DEL PLANTEL EDUCATIVO PARA INICIAL ACIBA, MUNICIPIO SANTIAGO, PROVINCIA SANTIAGO.</t>
  </si>
  <si>
    <t>69-AMPLIACIÓN DEL PLANTEL EDUCATIVO PARA INICIAL MANUEL DE JESÚS LUCIANO MÉNDEZ, MUNICIPIO SANTIAGO, PROVINCIA SANTIAGO.</t>
  </si>
  <si>
    <t>25-CONSTRUCCIÓN DE 1 ESTANCIA INFANTIL EN LA PROVINCIA DE SANTIAGO RODRIGUEZ</t>
  </si>
  <si>
    <t>32-AMPLIACIÓN DEL PLANTEL EDUCATIVO PARA INICIAL MIGUEL PAULINO BÁEZ, MUNICIPIO SAN IGNACIO DE SABANETA, PROVINCIA SANTIAGO RODRIGUEZ.</t>
  </si>
  <si>
    <t>24-AMPLIACIÓN DEL PLANTEL EDUCATIVO PARA INICIAL CESAR NICOLÁS PENSON,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</si>
  <si>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</si>
  <si>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</si>
  <si>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01-AMPLIACIÓN DEL PLANTEL EDUCATIVO PARA INICIAL GUAZUMITA, MUNICIPIO YAMASÁ, PROVINCIA MONTE PLATA.</t>
  </si>
  <si>
    <t>02-AMPLIACIÓN DEL PLANTEL EDUCATIVO PARA INICIAL ANA VIRGINIA REYNOSO, MUNICIPIO SABANA GRANDE DE BOYÁ, PROVINCIA MONTE PLATA.</t>
  </si>
  <si>
    <t>05-AMPLIACIÓN DEL PLANTEL EDUCATIVO PARA INICIAL FERNANDO ARTURO DE MERIÑO, MUNICIPIO MONTE PLATA, PROVINCIA MONTE PLATA.</t>
  </si>
  <si>
    <t>06-AMPLIACIÓN DEL PLANTEL EDUCATIVO PARA INICIAL CARA LINDA, MUNICIPIO MONTE PLATA, PROVINCIA MONTE PLATA.</t>
  </si>
  <si>
    <t>27-CONSTRUCCIÓN DE 7 PLANTELES ESCOLARES EN LA PROVINCIA MONTE PLATA</t>
  </si>
  <si>
    <t>48-CONSTRUCCIÓN DE PLANTELES EDUCATIVOS EN LA PROVINCIA DE MONTE PLATA (FASE 2)</t>
  </si>
  <si>
    <t>73-CONSTRUCCIÓN DE 3 ESTANCIAS INFANTILES EN LA PROVINCIA DE MONTE PLATA (FASE 3)</t>
  </si>
  <si>
    <t>01-CONSTRUCCIÓN DE OFICINAS DEL ESTADO MAYOR ERD, MUNICIPIO PEDRO BRAND, PROVINCIA SANTO DOMINGO</t>
  </si>
  <si>
    <t>03-CONSTRUCCIÓN INSTALACIONES PARA EL CUERPO ESPECIALIZADO DE MITIGACION A EMERGENCIAS Y DESASTRES, CEMED, DIRECCION GENERAL - CENTRO DE MITIGACION OZAMA, DISTRITO NACIONAL</t>
  </si>
  <si>
    <t>05-REMODELACIÓN INFRAESTRUCTURAS DEL 1ER ESCUADRÓN DE CABALLERÍA AÉREA, ERD, SECCIÓN EL HIGUERO, MUNICIPIO SANTO DOMINGO NORTE, PROVINCIA SANTO DOMINGO</t>
  </si>
  <si>
    <t>20-AMPLIACIÓN DEL PLANTEL EDUCATIVO PARA INICIAL COLOMBINA CASTRO, MUNICIPIO BOCA CHICA, PROVINCIA SANTO DOMINGO.</t>
  </si>
  <si>
    <t>21-AMPLIACIÓN DEL PLANTEL EDUCATIVO PARA INICIAL PROF. JUAN TAYLOR VENTURA, MUNICIPIO BOCA CHICA, PROVINCIA SANTO DOMINGO.</t>
  </si>
  <si>
    <t>35-AMPLIACIÓN DEL PLANTEL EDUCATIVO PARA INICIAL REPÚBLICA DE ECUADOR, MUNICIPIO SANTO DOMINGO NORTE, PROVINCIA SANTO DOMINGO.</t>
  </si>
  <si>
    <t>60-RECONSTRUCCIÓN CANCHA DEPORTIVA GUANUMA, MUNICIPIO SANTO DOMINGO NORTE, PROVINCIA SANTO DOMINGO</t>
  </si>
  <si>
    <t>76-AMPLIACIÓN DEL PLANTEL EDUCATIVO PARA INICIAL PROF. JUANA TAVERAS LIRIANO, MUNICIPIO SAN ANTONIO DE GUERRA,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</si>
  <si>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</si>
  <si>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</si>
  <si>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14-CONSTRUCCIÓN DE ESTACIÒN DE TRANSFERENCIA DE RESIDUOS SOLIDOS EN EL MUNICIPIO DE MAO, PROVINCIA VALVERDE.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</si>
</sst>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0.0,,_);\(#,##0.0,,\)"/>
    <numFmt numFmtId="178" formatCode="#,##0.0_);\(#,##0.00,,\)"/>
    <numFmt numFmtId="179" formatCode="#,##0.0000"/>
  </numFmts>
  <fonts count="69">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b/>
      <sz val="14"/>
      <color theme="1"/>
      <name val="Avenir Next LT Pro"/>
      <family val="2"/>
    </font>
    <font>
      <sz val="10"/>
      <color rgb="FF000000"/>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9"/>
      <color theme="1"/>
      <name val="Avenir Next LT Pro"/>
      <family val="2"/>
    </font>
    <font>
      <sz val="9"/>
      <color theme="1"/>
      <name val="Avenir Next LT Pro"/>
      <family val="2"/>
    </font>
    <font>
      <sz val="8"/>
      <color theme="1"/>
      <name val="Avenir Next LT Pro"/>
      <family val="2"/>
    </font>
    <font>
      <sz val="14"/>
      <color theme="1"/>
      <name val="Avenir Next LT Pro"/>
      <family val="2"/>
    </font>
    <font>
      <b/>
      <i/>
      <sz val="10"/>
      <color theme="0"/>
      <name val="Avenir Next LT Pro"/>
      <family val="2"/>
    </font>
    <font>
      <b/>
      <sz val="8"/>
      <color theme="1"/>
      <name val="Avenir Next LT Pro"/>
      <family val="2"/>
    </font>
    <font>
      <sz val="11"/>
      <color indexed="8"/>
      <name val="Avenir Next LT Pro"/>
      <family val="2"/>
    </font>
    <font>
      <b/>
      <i/>
      <sz val="9"/>
      <color theme="0"/>
      <name val="Avenir Next LT Pro"/>
      <family val="2"/>
    </font>
    <font>
      <b/>
      <i/>
      <sz val="9"/>
      <color rgb="FFFFFFFF"/>
      <name val="Avenir Next LT Pro"/>
      <family val="2"/>
    </font>
    <font>
      <b/>
      <sz val="9"/>
      <name val="Avenir Next LT Pro"/>
      <family val="2"/>
    </font>
    <font>
      <b/>
      <sz val="9"/>
      <color rgb="FFFFFFFF"/>
      <name val="Avenir Next LT Pro"/>
      <family val="2"/>
    </font>
    <font>
      <b/>
      <sz val="10"/>
      <name val="Avenir Next LT Pro"/>
      <family val="2"/>
    </font>
    <font>
      <b/>
      <sz val="11"/>
      <color theme="1"/>
      <name val="Avenir Next LT Pro"/>
      <family val="2"/>
    </font>
    <font>
      <sz val="11"/>
      <color theme="1"/>
      <name val="Avenir Next LT Pro"/>
    </font>
    <font>
      <b/>
      <sz val="9"/>
      <color theme="0"/>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4">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7" fillId="2" borderId="0" xfId="0" applyFont="1" applyFill="1" applyAlignment="1">
      <alignment horizontal="center"/>
    </xf>
    <xf numFmtId="0" fontId="48" fillId="3" borderId="0" xfId="0" applyFont="1" applyFill="1" applyAlignment="1">
      <alignment horizontal="center" wrapText="1"/>
    </xf>
    <xf numFmtId="0" fontId="48" fillId="3" borderId="22" xfId="0" applyFont="1" applyFill="1" applyBorder="1" applyAlignment="1">
      <alignment horizontal="center" wrapText="1"/>
    </xf>
    <xf numFmtId="0" fontId="49" fillId="4" borderId="0" xfId="0" applyFont="1" applyFill="1" applyAlignment="1">
      <alignment horizontal="left"/>
    </xf>
    <xf numFmtId="166" fontId="49" fillId="4" borderId="0" xfId="1" applyNumberFormat="1" applyFont="1" applyFill="1" applyBorder="1" applyAlignment="1">
      <alignment horizontal="right" wrapText="1"/>
    </xf>
    <xf numFmtId="175" fontId="49" fillId="4" borderId="0" xfId="788" applyNumberFormat="1" applyFont="1" applyFill="1" applyBorder="1" applyAlignment="1">
      <alignment horizontal="center" wrapText="1"/>
    </xf>
    <xf numFmtId="0" fontId="40" fillId="0" borderId="19" xfId="0" applyFont="1" applyBorder="1"/>
    <xf numFmtId="0" fontId="50" fillId="0" borderId="0" xfId="0" applyFont="1" applyAlignment="1">
      <alignment horizontal="left"/>
    </xf>
    <xf numFmtId="166" fontId="50" fillId="0" borderId="0" xfId="1" applyNumberFormat="1" applyFont="1" applyFill="1" applyBorder="1" applyAlignment="1">
      <alignment horizontal="right" wrapText="1"/>
    </xf>
    <xf numFmtId="175" fontId="50" fillId="0" borderId="0" xfId="788" applyNumberFormat="1" applyFont="1" applyFill="1" applyBorder="1" applyAlignment="1">
      <alignment horizontal="center" wrapText="1"/>
    </xf>
    <xf numFmtId="0" fontId="50" fillId="0" borderId="0" xfId="0" applyFont="1" applyAlignment="1">
      <alignment horizontal="left" indent="1"/>
    </xf>
    <xf numFmtId="166" fontId="40" fillId="0" borderId="0" xfId="0" applyNumberFormat="1" applyFont="1"/>
    <xf numFmtId="0" fontId="51" fillId="3" borderId="0" xfId="0" applyFont="1" applyFill="1" applyAlignment="1">
      <alignment wrapText="1"/>
    </xf>
    <xf numFmtId="165" fontId="52" fillId="3" borderId="0" xfId="1" applyNumberFormat="1" applyFont="1" applyFill="1" applyBorder="1" applyAlignment="1">
      <alignment horizontal="right" vertical="center" wrapText="1"/>
    </xf>
    <xf numFmtId="0" fontId="53" fillId="0" borderId="0" xfId="0" applyFont="1" applyAlignment="1">
      <alignment horizontal="left"/>
    </xf>
    <xf numFmtId="0" fontId="51" fillId="2" borderId="0" xfId="0" applyFont="1" applyFill="1" applyAlignment="1">
      <alignment wrapText="1"/>
    </xf>
    <xf numFmtId="0" fontId="49" fillId="4" borderId="0" xfId="0" applyFont="1" applyFill="1" applyAlignment="1">
      <alignment horizontal="left" vertical="center"/>
    </xf>
    <xf numFmtId="166" fontId="49" fillId="4" borderId="0" xfId="1" applyNumberFormat="1" applyFont="1" applyFill="1" applyBorder="1" applyAlignment="1">
      <alignment horizontal="right" vertical="center" wrapText="1"/>
    </xf>
    <xf numFmtId="0" fontId="50" fillId="0" borderId="0" xfId="0" applyFont="1"/>
    <xf numFmtId="0" fontId="56" fillId="0" borderId="0" xfId="0" applyFont="1" applyAlignment="1">
      <alignment vertical="center" wrapText="1"/>
    </xf>
    <xf numFmtId="0" fontId="43" fillId="0" borderId="0" xfId="0" applyFont="1" applyAlignment="1">
      <alignment vertical="center" wrapText="1" readingOrder="1"/>
    </xf>
    <xf numFmtId="0" fontId="44" fillId="0" borderId="0" xfId="0" applyFont="1" applyAlignment="1">
      <alignment vertical="top" wrapText="1" readingOrder="1"/>
    </xf>
    <xf numFmtId="43" fontId="46" fillId="0" borderId="0" xfId="1" applyFont="1" applyAlignment="1">
      <alignment vertical="top" wrapText="1" readingOrder="1"/>
    </xf>
    <xf numFmtId="0" fontId="45" fillId="2" borderId="0" xfId="0" applyFont="1" applyFill="1" applyAlignment="1">
      <alignment wrapText="1"/>
    </xf>
    <xf numFmtId="43" fontId="45" fillId="2" borderId="0" xfId="1" applyFont="1" applyFill="1" applyAlignment="1">
      <alignment wrapText="1"/>
    </xf>
    <xf numFmtId="43" fontId="57" fillId="2" borderId="0" xfId="1" applyFont="1" applyFill="1" applyAlignment="1">
      <alignment vertical="center"/>
    </xf>
    <xf numFmtId="49" fontId="45" fillId="2" borderId="0" xfId="0" applyNumberFormat="1" applyFont="1" applyFill="1" applyAlignment="1">
      <alignment vertical="center"/>
    </xf>
    <xf numFmtId="0" fontId="47" fillId="2" borderId="0" xfId="0" applyFont="1" applyFill="1"/>
    <xf numFmtId="0" fontId="58" fillId="3" borderId="0" xfId="0" applyFont="1" applyFill="1" applyAlignment="1">
      <alignment horizontal="center" vertical="center"/>
    </xf>
    <xf numFmtId="165" fontId="40" fillId="0" borderId="0" xfId="1" applyNumberFormat="1" applyFont="1"/>
    <xf numFmtId="0" fontId="52" fillId="3" borderId="0" xfId="0" applyFont="1" applyFill="1" applyAlignment="1">
      <alignment horizontal="left" vertical="center" wrapText="1"/>
    </xf>
    <xf numFmtId="0" fontId="59" fillId="0" borderId="0" xfId="0" applyFont="1" applyAlignment="1">
      <alignment vertical="center" wrapText="1"/>
    </xf>
    <xf numFmtId="43" fontId="40" fillId="0" borderId="0" xfId="0" applyNumberFormat="1" applyFont="1"/>
    <xf numFmtId="165" fontId="50" fillId="0" borderId="0" xfId="1" applyNumberFormat="1" applyFont="1" applyFill="1" applyBorder="1" applyAlignment="1">
      <alignment horizontal="right" vertical="center" wrapText="1"/>
    </xf>
    <xf numFmtId="0" fontId="50" fillId="0" borderId="0" xfId="0" applyFont="1" applyAlignment="1">
      <alignment horizontal="left" indent="3"/>
    </xf>
    <xf numFmtId="0" fontId="59" fillId="0" borderId="0" xfId="0" applyFont="1" applyAlignment="1">
      <alignment horizontal="left" vertical="center" wrapText="1"/>
    </xf>
    <xf numFmtId="0" fontId="49" fillId="41" borderId="0" xfId="0" applyFont="1" applyFill="1" applyAlignment="1">
      <alignment horizontal="left" vertical="center" indent="1"/>
    </xf>
    <xf numFmtId="176" fontId="52" fillId="3" borderId="0" xfId="1" applyNumberFormat="1" applyFont="1" applyFill="1" applyBorder="1" applyAlignment="1">
      <alignment horizontal="right" vertical="center" wrapText="1"/>
    </xf>
    <xf numFmtId="0" fontId="56" fillId="0" borderId="0" xfId="0" applyFont="1" applyAlignment="1">
      <alignment vertical="center"/>
    </xf>
    <xf numFmtId="0" fontId="61" fillId="3" borderId="0" xfId="0" applyFont="1" applyFill="1" applyAlignment="1">
      <alignment horizontal="center" vertical="center"/>
    </xf>
    <xf numFmtId="0" fontId="62" fillId="3" borderId="0" xfId="0" applyFont="1" applyFill="1" applyAlignment="1">
      <alignment horizontal="center" wrapText="1"/>
    </xf>
    <xf numFmtId="0" fontId="54" fillId="5" borderId="0" xfId="0" applyFont="1" applyFill="1" applyAlignment="1">
      <alignment horizontal="left" vertical="center" indent="1"/>
    </xf>
    <xf numFmtId="0" fontId="54" fillId="4" borderId="0" xfId="0" applyFont="1" applyFill="1" applyAlignment="1">
      <alignment horizontal="left" indent="2"/>
    </xf>
    <xf numFmtId="0" fontId="55" fillId="2" borderId="0" xfId="0" applyFont="1" applyFill="1" applyAlignment="1">
      <alignment horizontal="left" indent="3"/>
    </xf>
    <xf numFmtId="0" fontId="55" fillId="0" borderId="0" xfId="0" applyFont="1" applyAlignment="1">
      <alignment horizontal="left" indent="3"/>
    </xf>
    <xf numFmtId="0" fontId="63" fillId="4" borderId="0" xfId="0" applyFont="1" applyFill="1" applyAlignment="1">
      <alignment horizontal="left" indent="2"/>
    </xf>
    <xf numFmtId="0" fontId="63" fillId="5" borderId="0" xfId="0" applyFont="1" applyFill="1" applyAlignment="1">
      <alignment horizontal="left" vertical="center" indent="1"/>
    </xf>
    <xf numFmtId="0" fontId="64" fillId="3" borderId="0" xfId="0" applyFont="1" applyFill="1" applyAlignment="1">
      <alignment horizontal="left" vertical="center" wrapText="1"/>
    </xf>
    <xf numFmtId="0" fontId="40" fillId="0" borderId="0" xfId="439" applyFont="1"/>
    <xf numFmtId="175" fontId="40" fillId="0" borderId="0" xfId="920" applyNumberFormat="1" applyFont="1" applyFill="1"/>
    <xf numFmtId="0" fontId="60" fillId="0" borderId="0" xfId="749" applyFont="1"/>
    <xf numFmtId="176" fontId="58" fillId="3" borderId="0" xfId="856" applyNumberFormat="1" applyFont="1" applyFill="1" applyAlignment="1">
      <alignment horizontal="center" vertical="center"/>
    </xf>
    <xf numFmtId="0" fontId="49" fillId="4" borderId="0" xfId="915" applyFont="1" applyFill="1" applyAlignment="1">
      <alignment horizontal="left" vertical="center" wrapText="1"/>
    </xf>
    <xf numFmtId="0" fontId="49" fillId="0" borderId="0" xfId="915" applyFont="1" applyAlignment="1">
      <alignment horizontal="left" vertical="center" wrapText="1" indent="1"/>
    </xf>
    <xf numFmtId="0" fontId="50" fillId="0" borderId="0" xfId="915" applyFont="1" applyAlignment="1">
      <alignment horizontal="left" vertical="center" wrapText="1" indent="2"/>
    </xf>
    <xf numFmtId="0" fontId="49" fillId="2" borderId="0" xfId="915" applyFont="1" applyFill="1" applyAlignment="1">
      <alignment horizontal="left" vertical="center" wrapText="1" indent="1"/>
    </xf>
    <xf numFmtId="0" fontId="50" fillId="2" borderId="0" xfId="915" applyFont="1" applyFill="1" applyAlignment="1">
      <alignment horizontal="left" vertical="center" wrapText="1" indent="2"/>
    </xf>
    <xf numFmtId="0" fontId="50" fillId="2" borderId="0" xfId="444" applyFont="1" applyFill="1" applyAlignment="1">
      <alignment horizontal="left" vertical="center" wrapText="1" indent="2"/>
    </xf>
    <xf numFmtId="0" fontId="50" fillId="0" borderId="0" xfId="444" applyFont="1" applyAlignment="1">
      <alignment horizontal="left" vertical="center" wrapText="1" indent="2"/>
    </xf>
    <xf numFmtId="0" fontId="51" fillId="3" borderId="0" xfId="915" applyFont="1" applyFill="1" applyAlignment="1">
      <alignment horizontal="left" vertical="center"/>
    </xf>
    <xf numFmtId="0" fontId="51" fillId="42" borderId="25" xfId="919" applyFont="1" applyFill="1" applyBorder="1" applyAlignment="1">
      <alignment horizontal="center" vertical="center" wrapText="1"/>
    </xf>
    <xf numFmtId="0" fontId="49" fillId="4" borderId="0" xfId="919" applyFont="1" applyFill="1" applyAlignment="1">
      <alignment horizontal="left" vertical="center" wrapText="1"/>
    </xf>
    <xf numFmtId="175" fontId="49" fillId="4" borderId="0" xfId="920" applyNumberFormat="1" applyFont="1" applyFill="1" applyBorder="1" applyAlignment="1">
      <alignment horizontal="center" vertical="center"/>
    </xf>
    <xf numFmtId="0" fontId="49" fillId="0" borderId="0" xfId="919" applyFont="1" applyAlignment="1">
      <alignment horizontal="left" vertical="center" wrapText="1" indent="1"/>
    </xf>
    <xf numFmtId="175" fontId="49" fillId="0" borderId="0" xfId="920" applyNumberFormat="1" applyFont="1" applyBorder="1" applyAlignment="1">
      <alignment horizontal="center" vertical="center"/>
    </xf>
    <xf numFmtId="0" fontId="50" fillId="0" borderId="0" xfId="919" applyFont="1" applyAlignment="1">
      <alignment horizontal="left" vertical="center" wrapText="1" indent="2"/>
    </xf>
    <xf numFmtId="175" fontId="50" fillId="0" borderId="0" xfId="920" applyNumberFormat="1" applyFont="1" applyBorder="1" applyAlignment="1">
      <alignment horizontal="center" vertical="center"/>
    </xf>
    <xf numFmtId="175" fontId="40" fillId="0" borderId="0" xfId="920" applyNumberFormat="1" applyFont="1"/>
    <xf numFmtId="175" fontId="40" fillId="0" borderId="0" xfId="920" applyNumberFormat="1" applyFont="1" applyBorder="1"/>
    <xf numFmtId="0" fontId="40" fillId="0" borderId="0" xfId="0" applyFont="1" applyAlignment="1">
      <alignment vertical="center" wrapText="1"/>
    </xf>
    <xf numFmtId="175" fontId="50" fillId="0" borderId="0" xfId="920" applyNumberFormat="1" applyFont="1" applyFill="1" applyBorder="1" applyAlignment="1">
      <alignment horizontal="center" vertical="center"/>
    </xf>
    <xf numFmtId="0" fontId="40" fillId="0" borderId="18" xfId="439" applyFont="1" applyBorder="1"/>
    <xf numFmtId="175" fontId="49" fillId="0" borderId="0" xfId="920" applyNumberFormat="1" applyFont="1" applyFill="1" applyBorder="1" applyAlignment="1">
      <alignment horizontal="center" vertical="center"/>
    </xf>
    <xf numFmtId="0" fontId="51" fillId="3" borderId="0" xfId="919" applyFont="1" applyFill="1" applyAlignment="1">
      <alignment horizontal="left" vertical="center"/>
    </xf>
    <xf numFmtId="175" fontId="51" fillId="3" borderId="0" xfId="920" applyNumberFormat="1" applyFont="1" applyFill="1" applyBorder="1" applyAlignment="1">
      <alignment horizontal="center" vertical="center"/>
    </xf>
    <xf numFmtId="10" fontId="40" fillId="0" borderId="0" xfId="920" applyNumberFormat="1" applyFont="1"/>
    <xf numFmtId="175" fontId="50" fillId="0" borderId="0" xfId="788" applyNumberFormat="1" applyFont="1" applyAlignment="1">
      <alignment horizontal="center"/>
    </xf>
    <xf numFmtId="175" fontId="51" fillId="44" borderId="17" xfId="788" applyNumberFormat="1" applyFont="1" applyFill="1" applyBorder="1" applyAlignment="1">
      <alignment horizontal="center"/>
    </xf>
    <xf numFmtId="175" fontId="49" fillId="4" borderId="0" xfId="788" applyNumberFormat="1" applyFont="1" applyFill="1" applyAlignment="1">
      <alignment horizontal="center"/>
    </xf>
    <xf numFmtId="175" fontId="49" fillId="45" borderId="0" xfId="788" applyNumberFormat="1" applyFont="1" applyFill="1" applyAlignment="1">
      <alignment horizontal="center"/>
    </xf>
    <xf numFmtId="0" fontId="49" fillId="0" borderId="0" xfId="0" applyFont="1" applyAlignment="1">
      <alignment horizontal="left" indent="1"/>
    </xf>
    <xf numFmtId="0" fontId="49" fillId="0" borderId="0" xfId="0" applyFont="1" applyAlignment="1">
      <alignment horizontal="left" indent="2"/>
    </xf>
    <xf numFmtId="0" fontId="54" fillId="4" borderId="0" xfId="0" applyFont="1" applyFill="1" applyAlignment="1">
      <alignment horizontal="left" vertical="center" indent="1"/>
    </xf>
    <xf numFmtId="176" fontId="54" fillId="4" borderId="0" xfId="1" applyNumberFormat="1" applyFont="1" applyFill="1" applyBorder="1" applyAlignment="1">
      <alignment horizontal="right" vertical="center" wrapText="1"/>
    </xf>
    <xf numFmtId="0" fontId="54" fillId="0" borderId="0" xfId="0" applyFont="1" applyAlignment="1">
      <alignment horizontal="left" indent="1"/>
    </xf>
    <xf numFmtId="176" fontId="54" fillId="0" borderId="0" xfId="0" applyNumberFormat="1" applyFont="1"/>
    <xf numFmtId="0" fontId="55" fillId="0" borderId="0" xfId="0" applyFont="1" applyAlignment="1">
      <alignment horizontal="left" indent="2"/>
    </xf>
    <xf numFmtId="176" fontId="55" fillId="0" borderId="0" xfId="0" applyNumberFormat="1" applyFont="1"/>
    <xf numFmtId="176" fontId="54" fillId="4" borderId="0" xfId="1" applyNumberFormat="1" applyFont="1" applyFill="1" applyBorder="1" applyAlignment="1">
      <alignment horizontal="right" vertical="center"/>
    </xf>
    <xf numFmtId="176" fontId="64" fillId="3" borderId="0" xfId="1" applyNumberFormat="1" applyFont="1" applyFill="1" applyBorder="1" applyAlignment="1">
      <alignment horizontal="right" vertical="center" wrapText="1"/>
    </xf>
    <xf numFmtId="0" fontId="56" fillId="0" borderId="0" xfId="439" applyFont="1"/>
    <xf numFmtId="0" fontId="55" fillId="0" borderId="0" xfId="0" applyFont="1"/>
    <xf numFmtId="0" fontId="65" fillId="4" borderId="20" xfId="919" applyFont="1" applyFill="1" applyBorder="1" applyAlignment="1">
      <alignment vertical="center"/>
    </xf>
    <xf numFmtId="0" fontId="58" fillId="3" borderId="0" xfId="0" applyFont="1" applyFill="1" applyAlignment="1">
      <alignment horizontal="center" vertical="center" wrapText="1"/>
    </xf>
    <xf numFmtId="0" fontId="49" fillId="4" borderId="0" xfId="0" applyFont="1" applyFill="1" applyAlignment="1">
      <alignment horizontal="left" vertical="center" indent="1"/>
    </xf>
    <xf numFmtId="0" fontId="49" fillId="2" borderId="0" xfId="0" applyFont="1" applyFill="1" applyAlignment="1">
      <alignment horizontal="left" indent="1"/>
    </xf>
    <xf numFmtId="0" fontId="50" fillId="2" borderId="0" xfId="0" applyFont="1" applyFill="1" applyAlignment="1">
      <alignment horizontal="left" indent="2"/>
    </xf>
    <xf numFmtId="0" fontId="58" fillId="42" borderId="0" xfId="915" applyFont="1" applyFill="1" applyAlignment="1">
      <alignment horizontal="center" vertical="center" wrapText="1"/>
    </xf>
    <xf numFmtId="0" fontId="58" fillId="42" borderId="26" xfId="919" applyFont="1" applyFill="1" applyBorder="1" applyAlignment="1">
      <alignment horizontal="center" vertical="center" wrapText="1"/>
    </xf>
    <xf numFmtId="0" fontId="46" fillId="0" borderId="0" xfId="0" applyFont="1" applyAlignment="1">
      <alignment horizontal="center" vertical="center" wrapText="1" readingOrder="1"/>
    </xf>
    <xf numFmtId="0" fontId="56" fillId="0" borderId="0" xfId="0" applyFont="1" applyAlignment="1">
      <alignment horizontal="left" vertical="center" wrapText="1"/>
    </xf>
    <xf numFmtId="0" fontId="46" fillId="0" borderId="0" xfId="0" applyFont="1" applyAlignment="1">
      <alignment horizontal="center" vertical="top" wrapText="1" readingOrder="1"/>
    </xf>
    <xf numFmtId="0" fontId="56" fillId="0" borderId="0" xfId="0" applyFont="1" applyAlignment="1">
      <alignment wrapText="1"/>
    </xf>
    <xf numFmtId="0" fontId="40" fillId="0" borderId="0" xfId="0" applyFont="1" applyAlignment="1">
      <alignment vertical="center"/>
    </xf>
    <xf numFmtId="0" fontId="48" fillId="3" borderId="28" xfId="0" applyFont="1" applyFill="1" applyBorder="1" applyAlignment="1">
      <alignment horizontal="center" wrapText="1"/>
    </xf>
    <xf numFmtId="0" fontId="48" fillId="3" borderId="24" xfId="0" applyFont="1" applyFill="1" applyBorder="1" applyAlignment="1">
      <alignment horizontal="center" wrapText="1"/>
    </xf>
    <xf numFmtId="176" fontId="48" fillId="3" borderId="0" xfId="856" applyNumberFormat="1" applyFont="1" applyFill="1" applyAlignment="1">
      <alignment horizontal="center" vertical="center" wrapText="1"/>
    </xf>
    <xf numFmtId="175" fontId="49" fillId="4" borderId="0" xfId="788" applyNumberFormat="1" applyFont="1" applyFill="1" applyBorder="1" applyAlignment="1">
      <alignment horizontal="center" vertical="center" wrapText="1"/>
    </xf>
    <xf numFmtId="175" fontId="50" fillId="0" borderId="0" xfId="1" applyNumberFormat="1" applyFont="1" applyFill="1" applyBorder="1" applyAlignment="1">
      <alignment horizontal="center" wrapText="1"/>
    </xf>
    <xf numFmtId="175" fontId="49" fillId="4" borderId="0" xfId="1" applyNumberFormat="1" applyFont="1" applyFill="1" applyBorder="1" applyAlignment="1">
      <alignment horizontal="center" wrapText="1"/>
    </xf>
    <xf numFmtId="175" fontId="51" fillId="3" borderId="0" xfId="0" applyNumberFormat="1" applyFont="1" applyFill="1" applyAlignment="1">
      <alignment wrapText="1"/>
    </xf>
    <xf numFmtId="175" fontId="51" fillId="3" borderId="0" xfId="0" applyNumberFormat="1" applyFont="1" applyFill="1" applyAlignment="1">
      <alignment horizontal="center" vertical="center" wrapText="1"/>
    </xf>
    <xf numFmtId="175" fontId="51" fillId="2" borderId="0" xfId="0" applyNumberFormat="1" applyFont="1" applyFill="1" applyAlignment="1">
      <alignment wrapText="1"/>
    </xf>
    <xf numFmtId="175" fontId="49" fillId="4" borderId="0" xfId="1" applyNumberFormat="1" applyFont="1" applyFill="1" applyBorder="1" applyAlignment="1">
      <alignment horizontal="center" vertical="center" wrapText="1"/>
    </xf>
    <xf numFmtId="175" fontId="50" fillId="0" borderId="0" xfId="0" applyNumberFormat="1" applyFont="1" applyAlignment="1">
      <alignment horizontal="right"/>
    </xf>
    <xf numFmtId="176" fontId="67" fillId="0" borderId="0" xfId="0" applyNumberFormat="1" applyFont="1"/>
    <xf numFmtId="0" fontId="67" fillId="0" borderId="0" xfId="0" applyFont="1" applyAlignment="1">
      <alignment horizontal="left"/>
    </xf>
    <xf numFmtId="0" fontId="67" fillId="0" borderId="0" xfId="0" applyFont="1" applyAlignment="1">
      <alignment horizontal="left" indent="3"/>
    </xf>
    <xf numFmtId="0" fontId="67" fillId="0" borderId="0" xfId="0" applyFont="1" applyAlignment="1">
      <alignment horizontal="left" indent="2"/>
    </xf>
    <xf numFmtId="0" fontId="67" fillId="0" borderId="0" xfId="0" applyFont="1" applyAlignment="1">
      <alignment horizontal="left" indent="1"/>
    </xf>
    <xf numFmtId="0" fontId="67" fillId="0" borderId="0" xfId="0" applyFont="1"/>
    <xf numFmtId="0" fontId="59" fillId="0" borderId="0" xfId="0" applyFont="1" applyAlignment="1">
      <alignment vertical="center"/>
    </xf>
    <xf numFmtId="0" fontId="59" fillId="0" borderId="0" xfId="0" applyFont="1"/>
    <xf numFmtId="0" fontId="59" fillId="0" borderId="0" xfId="915" applyFont="1"/>
    <xf numFmtId="176" fontId="49" fillId="4" borderId="0" xfId="1" applyNumberFormat="1" applyFont="1" applyFill="1" applyBorder="1" applyAlignment="1">
      <alignment horizontal="right" vertical="center"/>
    </xf>
    <xf numFmtId="176" fontId="65"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xf>
    <xf numFmtId="176" fontId="50" fillId="2" borderId="0" xfId="1" applyNumberFormat="1" applyFont="1" applyFill="1" applyBorder="1" applyAlignment="1">
      <alignment horizontal="right" vertical="center" wrapText="1"/>
    </xf>
    <xf numFmtId="176" fontId="54" fillId="5" borderId="0" xfId="1" applyNumberFormat="1" applyFont="1" applyFill="1" applyBorder="1" applyAlignment="1">
      <alignment horizontal="right" vertical="center" wrapText="1"/>
    </xf>
    <xf numFmtId="176" fontId="55" fillId="2" borderId="0" xfId="1" applyNumberFormat="1" applyFont="1" applyFill="1" applyBorder="1" applyAlignment="1">
      <alignment horizontal="right" vertical="center" wrapText="1"/>
    </xf>
    <xf numFmtId="176" fontId="55" fillId="0" borderId="0" xfId="1" applyNumberFormat="1" applyFont="1" applyFill="1" applyBorder="1" applyAlignment="1">
      <alignment horizontal="right" vertical="center" wrapText="1"/>
    </xf>
    <xf numFmtId="176" fontId="49" fillId="41" borderId="0" xfId="1" applyNumberFormat="1" applyFont="1" applyFill="1"/>
    <xf numFmtId="176" fontId="49" fillId="0" borderId="0" xfId="1" applyNumberFormat="1" applyFont="1"/>
    <xf numFmtId="176" fontId="50" fillId="0" borderId="0" xfId="1" applyNumberFormat="1" applyFont="1"/>
    <xf numFmtId="176" fontId="49" fillId="4" borderId="0" xfId="1" applyNumberFormat="1" applyFont="1" applyFill="1" applyBorder="1" applyAlignment="1">
      <alignment horizontal="right" vertical="center" wrapText="1"/>
    </xf>
    <xf numFmtId="176" fontId="49" fillId="0" borderId="0" xfId="1" applyNumberFormat="1" applyFont="1" applyFill="1" applyBorder="1" applyAlignment="1">
      <alignment horizontal="right" vertical="center" wrapText="1"/>
    </xf>
    <xf numFmtId="176" fontId="50" fillId="0" borderId="0" xfId="1" applyNumberFormat="1" applyFont="1" applyFill="1" applyBorder="1" applyAlignment="1">
      <alignment horizontal="right" vertical="center" wrapText="1"/>
    </xf>
    <xf numFmtId="176" fontId="49" fillId="2" borderId="0" xfId="1" applyNumberFormat="1" applyFont="1" applyFill="1" applyBorder="1" applyAlignment="1">
      <alignment horizontal="right" vertical="center" wrapText="1"/>
    </xf>
    <xf numFmtId="176" fontId="49" fillId="4" borderId="0" xfId="1" applyNumberFormat="1" applyFont="1" applyFill="1" applyAlignment="1">
      <alignment horizontal="right" vertical="center"/>
    </xf>
    <xf numFmtId="176" fontId="49" fillId="0" borderId="0" xfId="1" applyNumberFormat="1" applyFont="1" applyFill="1" applyBorder="1" applyAlignment="1">
      <alignment horizontal="right" vertical="center"/>
    </xf>
    <xf numFmtId="176" fontId="50" fillId="0" borderId="0" xfId="1" applyNumberFormat="1" applyFont="1" applyFill="1" applyBorder="1" applyAlignment="1">
      <alignment horizontal="right" vertical="center"/>
    </xf>
    <xf numFmtId="176" fontId="51" fillId="3" borderId="0" xfId="1" applyNumberFormat="1" applyFont="1" applyFill="1" applyBorder="1" applyAlignment="1">
      <alignment horizontal="right" vertical="center"/>
    </xf>
    <xf numFmtId="176" fontId="66" fillId="4" borderId="20" xfId="1" applyNumberFormat="1" applyFont="1" applyFill="1" applyBorder="1" applyAlignment="1">
      <alignment horizontal="right" vertical="center" wrapText="1"/>
    </xf>
    <xf numFmtId="176" fontId="49" fillId="4" borderId="0" xfId="1" applyNumberFormat="1" applyFont="1" applyFill="1" applyBorder="1" applyAlignment="1">
      <alignment horizontal="right" wrapText="1"/>
    </xf>
    <xf numFmtId="176" fontId="50" fillId="0" borderId="0" xfId="1" applyNumberFormat="1" applyFont="1" applyFill="1" applyBorder="1" applyAlignment="1">
      <alignment horizontal="right" wrapText="1"/>
    </xf>
    <xf numFmtId="176" fontId="51" fillId="3" borderId="0" xfId="0" applyNumberFormat="1" applyFont="1" applyFill="1" applyAlignment="1">
      <alignment wrapText="1"/>
    </xf>
    <xf numFmtId="176" fontId="51" fillId="2" borderId="0" xfId="0" applyNumberFormat="1" applyFont="1" applyFill="1" applyAlignment="1">
      <alignment wrapText="1"/>
    </xf>
    <xf numFmtId="176" fontId="50" fillId="0" borderId="0" xfId="0" applyNumberFormat="1" applyFont="1" applyAlignment="1">
      <alignment horizontal="right"/>
    </xf>
    <xf numFmtId="177" fontId="50" fillId="0" borderId="0" xfId="1" applyNumberFormat="1" applyFont="1" applyAlignment="1"/>
    <xf numFmtId="178" fontId="50" fillId="0" borderId="0" xfId="1" applyNumberFormat="1" applyFont="1" applyAlignment="1"/>
    <xf numFmtId="176" fontId="49" fillId="4" borderId="20" xfId="1" applyNumberFormat="1" applyFont="1" applyFill="1" applyBorder="1" applyAlignment="1">
      <alignment horizontal="right" vertical="center" wrapText="1"/>
    </xf>
    <xf numFmtId="176" fontId="54" fillId="43" borderId="21" xfId="749" applyNumberFormat="1" applyFont="1" applyFill="1" applyBorder="1"/>
    <xf numFmtId="176" fontId="54" fillId="5" borderId="0" xfId="436" applyNumberFormat="1" applyFont="1" applyFill="1" applyAlignment="1">
      <alignment horizontal="left" vertical="center" indent="1"/>
    </xf>
    <xf numFmtId="176" fontId="54" fillId="5" borderId="0" xfId="856" applyNumberFormat="1" applyFont="1" applyFill="1"/>
    <xf numFmtId="0" fontId="68" fillId="42" borderId="0" xfId="864" applyFont="1" applyFill="1" applyAlignment="1">
      <alignment horizontal="left"/>
    </xf>
    <xf numFmtId="176" fontId="68" fillId="42" borderId="0" xfId="864" applyNumberFormat="1" applyFont="1" applyFill="1"/>
    <xf numFmtId="0" fontId="67" fillId="0" borderId="0" xfId="0" pivotButton="1" applyFont="1"/>
    <xf numFmtId="179" fontId="40" fillId="0" borderId="0" xfId="0" applyNumberFormat="1" applyFont="1"/>
    <xf numFmtId="49" fontId="50" fillId="2" borderId="0" xfId="0" applyNumberFormat="1" applyFont="1" applyFill="1" applyAlignment="1">
      <alignment horizontal="center" vertical="center"/>
    </xf>
    <xf numFmtId="0" fontId="47"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6" fillId="0" borderId="0" xfId="0" applyFont="1" applyAlignment="1">
      <alignment horizontal="center" vertical="top" wrapText="1" readingOrder="1"/>
    </xf>
    <xf numFmtId="0" fontId="45" fillId="2" borderId="0" xfId="0" applyFont="1" applyFill="1" applyAlignment="1">
      <alignment horizontal="center" wrapText="1"/>
    </xf>
    <xf numFmtId="0" fontId="47" fillId="2" borderId="0" xfId="0" applyFont="1" applyFill="1" applyAlignment="1">
      <alignment horizontal="center" vertical="center"/>
    </xf>
    <xf numFmtId="49" fontId="45" fillId="2" borderId="0" xfId="0" applyNumberFormat="1" applyFont="1" applyFill="1" applyAlignment="1">
      <alignment horizontal="center" vertical="center"/>
    </xf>
    <xf numFmtId="0" fontId="46" fillId="0" borderId="0" xfId="0" applyFont="1" applyAlignment="1">
      <alignment horizontal="center" vertical="center" wrapText="1" readingOrder="1"/>
    </xf>
    <xf numFmtId="0" fontId="45" fillId="2" borderId="0" xfId="0" applyFont="1" applyFill="1" applyAlignment="1">
      <alignment horizontal="center" vertical="center" wrapText="1"/>
    </xf>
    <xf numFmtId="49" fontId="57" fillId="2" borderId="0" xfId="0" applyNumberFormat="1" applyFont="1" applyFill="1" applyAlignment="1">
      <alignment horizontal="center" vertical="center"/>
    </xf>
    <xf numFmtId="0" fontId="56" fillId="0" borderId="0" xfId="0" applyFont="1" applyAlignment="1">
      <alignment horizontal="left" vertical="center" wrapText="1"/>
    </xf>
    <xf numFmtId="0" fontId="48" fillId="3" borderId="23" xfId="0" applyFont="1" applyFill="1" applyBorder="1" applyAlignment="1">
      <alignment horizontal="center" vertical="center" wrapText="1"/>
    </xf>
    <xf numFmtId="0" fontId="48" fillId="3" borderId="24"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28"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6" fillId="0" borderId="0" xfId="0" applyFont="1" applyAlignment="1">
      <alignment horizontal="left" wrapText="1"/>
    </xf>
    <xf numFmtId="0" fontId="45" fillId="2" borderId="0" xfId="0" applyFont="1" applyFill="1" applyAlignment="1">
      <alignment horizontal="center"/>
    </xf>
    <xf numFmtId="49" fontId="57" fillId="0" borderId="0" xfId="0" applyNumberFormat="1" applyFont="1" applyAlignment="1">
      <alignment horizontal="center" vertical="center"/>
    </xf>
    <xf numFmtId="0" fontId="59" fillId="0" borderId="0" xfId="0" applyFont="1" applyAlignment="1">
      <alignment horizontal="left" vertical="center" wrapText="1"/>
    </xf>
    <xf numFmtId="0" fontId="61" fillId="3" borderId="0" xfId="0" applyFont="1" applyFill="1" applyAlignment="1">
      <alignment horizontal="center" vertical="center"/>
    </xf>
    <xf numFmtId="49" fontId="5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top" wrapText="1" readingOrder="1"/>
    </xf>
    <xf numFmtId="0" fontId="46" fillId="0" borderId="0" xfId="749" applyFont="1" applyAlignment="1">
      <alignment horizontal="center" vertical="top" wrapText="1" readingOrder="1"/>
    </xf>
    <xf numFmtId="0" fontId="45" fillId="2" borderId="0" xfId="749" applyFont="1" applyFill="1" applyAlignment="1">
      <alignment horizontal="center" wrapText="1"/>
    </xf>
    <xf numFmtId="0" fontId="45" fillId="2" borderId="0" xfId="749" applyFont="1" applyFill="1" applyAlignment="1">
      <alignment horizontal="center"/>
    </xf>
    <xf numFmtId="176" fontId="58" fillId="3" borderId="0" xfId="856" applyNumberFormat="1" applyFont="1" applyFill="1" applyAlignment="1">
      <alignment horizontal="center" vertical="center"/>
    </xf>
    <xf numFmtId="0" fontId="47" fillId="2" borderId="0" xfId="749" applyFont="1" applyFill="1" applyAlignment="1">
      <alignment horizontal="center"/>
    </xf>
    <xf numFmtId="176" fontId="58" fillId="3" borderId="0" xfId="436" applyNumberFormat="1"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6" fillId="0" borderId="0" xfId="0" applyFont="1" applyAlignment="1">
      <alignment horizontal="left" vertical="center"/>
    </xf>
    <xf numFmtId="0" fontId="58" fillId="42" borderId="27" xfId="919" applyFont="1" applyFill="1" applyBorder="1" applyAlignment="1">
      <alignment horizontal="center" vertical="center" wrapText="1"/>
    </xf>
    <xf numFmtId="0" fontId="58" fillId="42" borderId="30"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1" fillId="42" borderId="25" xfId="919" applyFont="1" applyFill="1" applyBorder="1" applyAlignment="1">
      <alignment horizontal="center" vertical="center" wrapText="1"/>
    </xf>
    <xf numFmtId="0" fontId="51" fillId="42" borderId="0" xfId="439" applyFont="1" applyFill="1" applyAlignment="1">
      <alignment horizontal="center" vertical="center"/>
    </xf>
    <xf numFmtId="0" fontId="58" fillId="42" borderId="25" xfId="919" applyFont="1" applyFill="1" applyBorder="1" applyAlignment="1">
      <alignment horizontal="center"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4">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502863"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206199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19050</xdr:colOff>
      <xdr:row>2</xdr:row>
      <xdr:rowOff>245655</xdr:rowOff>
    </xdr:from>
    <xdr:to>
      <xdr:col>7</xdr:col>
      <xdr:colOff>821640</xdr:colOff>
      <xdr:row>6</xdr:row>
      <xdr:rowOff>93618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896350" y="874305"/>
          <a:ext cx="1570305" cy="88809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9</xdr:col>
          <xdr:colOff>670560</xdr:colOff>
          <xdr:row>19</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647700</xdr:colOff>
      <xdr:row>2</xdr:row>
      <xdr:rowOff>247650</xdr:rowOff>
    </xdr:from>
    <xdr:to>
      <xdr:col>1</xdr:col>
      <xdr:colOff>1427241</xdr:colOff>
      <xdr:row>6</xdr:row>
      <xdr:rowOff>149380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876300"/>
          <a:ext cx="1653936" cy="915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94615</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487045</xdr:colOff>
      <xdr:row>2</xdr:row>
      <xdr:rowOff>139488</xdr:rowOff>
    </xdr:from>
    <xdr:to>
      <xdr:col>4</xdr:col>
      <xdr:colOff>858060</xdr:colOff>
      <xdr:row>6</xdr:row>
      <xdr:rowOff>55245</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11720" y="768138"/>
          <a:ext cx="1437815" cy="771102"/>
        </a:xfrm>
        <a:prstGeom prst="rect">
          <a:avLst/>
        </a:prstGeom>
      </xdr:spPr>
    </xdr:pic>
    <xdr:clientData/>
  </xdr:twoCellAnchor>
  <xdr:twoCellAnchor editAs="oneCell">
    <xdr:from>
      <xdr:col>0</xdr:col>
      <xdr:colOff>733426</xdr:colOff>
      <xdr:row>2</xdr:row>
      <xdr:rowOff>1483</xdr:rowOff>
    </xdr:from>
    <xdr:to>
      <xdr:col>1</xdr:col>
      <xdr:colOff>1311597</xdr:colOff>
      <xdr:row>6</xdr:row>
      <xdr:rowOff>95250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6" y="630133"/>
          <a:ext cx="1772606" cy="94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93691</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1159280</xdr:colOff>
      <xdr:row>2</xdr:row>
      <xdr:rowOff>44519</xdr:rowOff>
    </xdr:from>
    <xdr:to>
      <xdr:col>4</xdr:col>
      <xdr:colOff>514350</xdr:colOff>
      <xdr:row>5</xdr:row>
      <xdr:rowOff>212530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350530" y="673169"/>
          <a:ext cx="1627735" cy="792851"/>
        </a:xfrm>
        <a:prstGeom prst="rect">
          <a:avLst/>
        </a:prstGeom>
      </xdr:spPr>
    </xdr:pic>
    <xdr:clientData/>
  </xdr:twoCellAnchor>
  <xdr:twoCellAnchor editAs="oneCell">
    <xdr:from>
      <xdr:col>0</xdr:col>
      <xdr:colOff>365413</xdr:colOff>
      <xdr:row>1</xdr:row>
      <xdr:rowOff>158808</xdr:rowOff>
    </xdr:from>
    <xdr:to>
      <xdr:col>1</xdr:col>
      <xdr:colOff>207644</xdr:colOff>
      <xdr:row>6</xdr:row>
      <xdr:rowOff>36215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413" y="520758"/>
          <a:ext cx="1865341" cy="10013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91440</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476250</xdr:colOff>
      <xdr:row>3</xdr:row>
      <xdr:rowOff>17146</xdr:rowOff>
    </xdr:from>
    <xdr:to>
      <xdr:col>4</xdr:col>
      <xdr:colOff>94808</xdr:colOff>
      <xdr:row>7</xdr:row>
      <xdr:rowOff>59055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029575" y="817246"/>
          <a:ext cx="1618808" cy="937259"/>
        </a:xfrm>
        <a:prstGeom prst="rect">
          <a:avLst/>
        </a:prstGeom>
      </xdr:spPr>
    </xdr:pic>
    <xdr:clientData/>
  </xdr:twoCellAnchor>
  <xdr:twoCellAnchor editAs="oneCell">
    <xdr:from>
      <xdr:col>0</xdr:col>
      <xdr:colOff>421005</xdr:colOff>
      <xdr:row>3</xdr:row>
      <xdr:rowOff>95250</xdr:rowOff>
    </xdr:from>
    <xdr:to>
      <xdr:col>1</xdr:col>
      <xdr:colOff>1278651</xdr:colOff>
      <xdr:row>7</xdr:row>
      <xdr:rowOff>130330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1005" y="904875"/>
          <a:ext cx="1652031" cy="894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9525</xdr:colOff>
      <xdr:row>3</xdr:row>
      <xdr:rowOff>110490</xdr:rowOff>
    </xdr:from>
    <xdr:to>
      <xdr:col>5</xdr:col>
      <xdr:colOff>479933</xdr:colOff>
      <xdr:row>7</xdr:row>
      <xdr:rowOff>76199</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9153525" y="920115"/>
          <a:ext cx="1544828" cy="832484"/>
        </a:xfrm>
        <a:prstGeom prst="rect">
          <a:avLst/>
        </a:prstGeom>
      </xdr:spPr>
    </xdr:pic>
    <xdr:clientData/>
  </xdr:twoCellAnchor>
  <xdr:twoCellAnchor editAs="oneCell">
    <xdr:from>
      <xdr:col>0</xdr:col>
      <xdr:colOff>447675</xdr:colOff>
      <xdr:row>2</xdr:row>
      <xdr:rowOff>169545</xdr:rowOff>
    </xdr:from>
    <xdr:to>
      <xdr:col>2</xdr:col>
      <xdr:colOff>516651</xdr:colOff>
      <xdr:row>7</xdr:row>
      <xdr:rowOff>17935</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675" y="798195"/>
          <a:ext cx="1657746" cy="899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8761096</xdr:colOff>
      <xdr:row>2</xdr:row>
      <xdr:rowOff>148593</xdr:rowOff>
    </xdr:from>
    <xdr:to>
      <xdr:col>3</xdr:col>
      <xdr:colOff>1047902</xdr:colOff>
      <xdr:row>6</xdr:row>
      <xdr:rowOff>188596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0342246" y="777243"/>
          <a:ext cx="1602256" cy="859153"/>
        </a:xfrm>
        <a:prstGeom prst="rect">
          <a:avLst/>
        </a:prstGeom>
      </xdr:spPr>
    </xdr:pic>
    <xdr:clientData/>
  </xdr:twoCellAnchor>
  <xdr:twoCellAnchor editAs="oneCell">
    <xdr:from>
      <xdr:col>1</xdr:col>
      <xdr:colOff>47625</xdr:colOff>
      <xdr:row>2</xdr:row>
      <xdr:rowOff>123825</xdr:rowOff>
    </xdr:from>
    <xdr:to>
      <xdr:col>2</xdr:col>
      <xdr:colOff>1009483</xdr:colOff>
      <xdr:row>7</xdr:row>
      <xdr:rowOff>77022</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52475"/>
          <a:ext cx="1760053" cy="10009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329778</xdr:colOff>
      <xdr:row>2</xdr:row>
      <xdr:rowOff>84245</xdr:rowOff>
    </xdr:from>
    <xdr:to>
      <xdr:col>4</xdr:col>
      <xdr:colOff>665693</xdr:colOff>
      <xdr:row>6</xdr:row>
      <xdr:rowOff>132226</xdr:rowOff>
    </xdr:to>
    <xdr:pic>
      <xdr:nvPicPr>
        <xdr:cNvPr id="9" name="Imagen 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2"/>
        <a:stretch>
          <a:fillRect/>
        </a:stretch>
      </xdr:blipFill>
      <xdr:spPr>
        <a:xfrm>
          <a:off x="8968953" y="846245"/>
          <a:ext cx="1602740" cy="884276"/>
        </a:xfrm>
        <a:prstGeom prst="rect">
          <a:avLst/>
        </a:prstGeom>
      </xdr:spPr>
    </xdr:pic>
    <xdr:clientData/>
  </xdr:twoCellAnchor>
  <xdr:twoCellAnchor editAs="oneCell">
    <xdr:from>
      <xdr:col>0</xdr:col>
      <xdr:colOff>372956</xdr:colOff>
      <xdr:row>2</xdr:row>
      <xdr:rowOff>39794</xdr:rowOff>
    </xdr:from>
    <xdr:to>
      <xdr:col>1</xdr:col>
      <xdr:colOff>1330557</xdr:colOff>
      <xdr:row>6</xdr:row>
      <xdr:rowOff>173354</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956" y="801794"/>
          <a:ext cx="1738651" cy="95080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94675</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5</xdr:col>
      <xdr:colOff>1209465</xdr:colOff>
      <xdr:row>3</xdr:row>
      <xdr:rowOff>139508</xdr:rowOff>
    </xdr:from>
    <xdr:to>
      <xdr:col>6</xdr:col>
      <xdr:colOff>895351</xdr:colOff>
      <xdr:row>7</xdr:row>
      <xdr:rowOff>18413</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3115715" y="949133"/>
          <a:ext cx="1381336" cy="745680"/>
        </a:xfrm>
        <a:prstGeom prst="rect">
          <a:avLst/>
        </a:prstGeom>
      </xdr:spPr>
    </xdr:pic>
    <xdr:clientData/>
  </xdr:twoCellAnchor>
  <xdr:twoCellAnchor editAs="oneCell">
    <xdr:from>
      <xdr:col>0</xdr:col>
      <xdr:colOff>783167</xdr:colOff>
      <xdr:row>3</xdr:row>
      <xdr:rowOff>74083</xdr:rowOff>
    </xdr:from>
    <xdr:to>
      <xdr:col>1</xdr:col>
      <xdr:colOff>1753280</xdr:colOff>
      <xdr:row>7</xdr:row>
      <xdr:rowOff>188993</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3167" y="889000"/>
          <a:ext cx="1763863" cy="9933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3" Type="http://schemas.openxmlformats.org/officeDocument/2006/relationships/externalLinkPath" Target="../../../../../../../personal/nrodriguez_digepres_gob_do/Documents/Desktop/Reporte%20semanal%2021.06.2024%20error%20de%20137%20mil%20-%20copia/Plantilla%20reporte%20semanal%2019.04.2024.xlsx" TargetMode="External"/><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6/Din&#225;mica%20202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6077.409221296293" createdVersion="8" refreshedVersion="8" minRefreshableVersion="3" recordCount="8899" xr:uid="{414882EA-B472-4123-A2BA-4A40DEF3D10A}">
  <cacheSource type="worksheet">
    <worksheetSource ref="A1:T8900" sheet="Sheet2"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4">
        <s v="2.1 - Gastos corrientes"/>
        <s v="2.2 - Gastos de capital"/>
        <s v="3.2 - Aplicaciones financieras"/>
        <s v="0 - N/A" u="1"/>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2 - Disminución de pasivos"/>
        <s v="3.2.1 - Incremento de activos financieros"/>
        <s v="3.2.3 - Disminución de fondos de terceros"/>
        <s v="(blank)" u="1"/>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OVINCIA" numFmtId="0">
      <sharedItems/>
    </cacheField>
    <cacheField name="PRY_COD_SNIP" numFmtId="0">
      <sharedItems containsMixedTypes="1" containsNumber="1" containsInteger="1" minValue="2451" maxValue="17163"/>
    </cacheField>
    <cacheField name="Suma de INICIAL" numFmtId="43">
      <sharedItems containsSemiMixedTypes="0" containsString="0" containsNumber="1" containsInteger="1" minValue="0" maxValue="97537485904"/>
    </cacheField>
    <cacheField name="Suma de DEVENGADO" numFmtId="43">
      <sharedItems containsSemiMixedTypes="0" containsString="0" containsNumber="1" minValue="0" maxValue="31671311716.35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99">
  <r>
    <s v="2026"/>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99 - MULTIPROVINCIAL"/>
    <s v="(blank)"/>
    <n v="1410608528"/>
    <n v="23510139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99 - MULTIPROVINCIAL"/>
    <s v="(blank)"/>
    <n v="122200000"/>
    <n v="20366666"/>
  </r>
  <r>
    <s v="2026"/>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99 - MULTIPROVINCIAL"/>
    <s v="(blank)"/>
    <n v="31226000"/>
    <n v="5204332"/>
  </r>
  <r>
    <s v="2026"/>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99 - MULTIPROVINCIAL"/>
    <s v="(blank)"/>
    <n v="3000000"/>
    <n v="500000"/>
  </r>
  <r>
    <s v="2026"/>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99 - MULTIPROVINCIAL"/>
    <s v="(blank)"/>
    <n v="410945786"/>
    <n v="68490960"/>
  </r>
  <r>
    <s v="2026"/>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99 - MULTIPROVINCIAL"/>
    <s v="(blank)"/>
    <n v="38190000"/>
    <n v="6365002"/>
  </r>
  <r>
    <s v="2026"/>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99 - MULTIPROVINCIAL"/>
    <s v="(blank)"/>
    <n v="53000000"/>
    <n v="8833334"/>
  </r>
  <r>
    <s v="2026"/>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99 - MULTIPROVINCIAL"/>
    <s v="(blank)"/>
    <n v="34076000"/>
    <n v="5679334"/>
  </r>
  <r>
    <s v="2026"/>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99 - MULTIPROVINCIAL"/>
    <s v="(blank)"/>
    <n v="6700000"/>
    <n v="1116666"/>
  </r>
  <r>
    <s v="2026"/>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99 - MULTIPROVINCIAL"/>
    <s v="(blank)"/>
    <n v="47287374"/>
    <n v="7881226"/>
  </r>
  <r>
    <s v="2026"/>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99 - MULTIPROVINCIAL"/>
    <s v="(blank)"/>
    <n v="107650000"/>
    <n v="17941668"/>
  </r>
  <r>
    <s v="2026"/>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40900000"/>
    <n v="6816668"/>
  </r>
  <r>
    <s v="2026"/>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99 - MULTIPROVINCIAL"/>
    <s v="(blank)"/>
    <n v="28175000"/>
    <n v="4695838"/>
  </r>
  <r>
    <s v="2026"/>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99 - MULTIPROVINCIAL"/>
    <s v="(blank)"/>
    <n v="60000000"/>
    <n v="10000000"/>
  </r>
  <r>
    <s v="2026"/>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99 - MULTIPROVINCIAL"/>
    <s v="(blank)"/>
    <n v="10600000"/>
    <n v="1766666"/>
  </r>
  <r>
    <s v="2026"/>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99 - MULTIPROVINCIAL"/>
    <s v="(blank)"/>
    <n v="2500000"/>
    <n v="416666"/>
  </r>
  <r>
    <s v="2026"/>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99 - MULTIPROVINCIAL"/>
    <s v="(blank)"/>
    <n v="9000000"/>
    <n v="1500002"/>
  </r>
  <r>
    <s v="2026"/>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99 - MULTIPROVINCIAL"/>
    <s v="(blank)"/>
    <n v="600000"/>
    <n v="100000"/>
  </r>
  <r>
    <s v="2026"/>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99 - MULTIPROVINCIAL"/>
    <s v="(blank)"/>
    <n v="3850000"/>
    <n v="641668"/>
  </r>
  <r>
    <s v="2026"/>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99 - MULTIPROVINCIAL"/>
    <s v="(blank)"/>
    <n v="3025000"/>
    <n v="504168"/>
  </r>
  <r>
    <s v="2026"/>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99 - MULTIPROVINCIAL"/>
    <s v="(blank)"/>
    <n v="40795436"/>
    <n v="6799238"/>
  </r>
  <r>
    <s v="2026"/>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99 - MULTIPROVINCIAL"/>
    <s v="(blank)"/>
    <n v="12700000"/>
    <n v="2116670"/>
  </r>
  <r>
    <s v="2026"/>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99 - MULTIPROVINCIAL"/>
    <s v="(blank)"/>
    <n v="2177324415"/>
    <n v="364645726.98000002"/>
  </r>
  <r>
    <s v="2026"/>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99 - MULTIPROVINCIAL"/>
    <s v="(blank)"/>
    <n v="126380662"/>
    <n v="20963776"/>
  </r>
  <r>
    <s v="2026"/>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99 - MULTIPROVINCIAL"/>
    <s v="(blank)"/>
    <n v="220723990"/>
    <n v="36787330"/>
  </r>
  <r>
    <s v="2026"/>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99 - MULTIPROVINCIAL"/>
    <s v="(blank)"/>
    <n v="455748000"/>
    <n v="76541331.340000004"/>
  </r>
  <r>
    <s v="2026"/>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99 - MULTIPROVINCIAL"/>
    <s v="(blank)"/>
    <n v="606332744"/>
    <n v="100309124.68000001"/>
  </r>
  <r>
    <s v="2026"/>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99 - MULTIPROVINCIAL"/>
    <s v="(blank)"/>
    <n v="75432636"/>
    <n v="12501102"/>
  </r>
  <r>
    <s v="2026"/>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99 - MULTIPROVINCIAL"/>
    <s v="(blank)"/>
    <n v="188000000"/>
    <n v="31333332"/>
  </r>
  <r>
    <s v="2026"/>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99 - MULTIPROVINCIAL"/>
    <s v="(blank)"/>
    <n v="213000000"/>
    <n v="35450002"/>
  </r>
  <r>
    <s v="2026"/>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99 - MULTIPROVINCIAL"/>
    <s v="(blank)"/>
    <n v="35120060"/>
    <n v="5853342"/>
  </r>
  <r>
    <s v="2026"/>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99 - MULTIPROVINCIAL"/>
    <s v="(blank)"/>
    <n v="50774660"/>
    <n v="8579103.3399999999"/>
  </r>
  <r>
    <s v="2026"/>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99 - MULTIPROVINCIAL"/>
    <s v="(blank)"/>
    <n v="333125468"/>
    <n v="55520908"/>
  </r>
  <r>
    <s v="2026"/>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99 - MULTIPROVINCIAL"/>
    <s v="(blank)"/>
    <n v="75279002"/>
    <n v="12558997.68"/>
  </r>
  <r>
    <s v="2026"/>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99 - MULTIPROVINCIAL"/>
    <s v="(blank)"/>
    <n v="159626235"/>
    <n v="25270537.82"/>
  </r>
  <r>
    <s v="2026"/>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99 - MULTIPROVINCIAL"/>
    <s v="(blank)"/>
    <n v="68000000"/>
    <n v="11433333.34"/>
  </r>
  <r>
    <s v="2026"/>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99 - MULTIPROVINCIAL"/>
    <s v="(blank)"/>
    <n v="2300000"/>
    <n v="383333.34"/>
  </r>
  <r>
    <s v="2026"/>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99 - MULTIPROVINCIAL"/>
    <s v="(blank)"/>
    <n v="13523000"/>
    <n v="2253833.34"/>
  </r>
  <r>
    <s v="2026"/>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99 - MULTIPROVINCIAL"/>
    <s v="(blank)"/>
    <n v="5000000"/>
    <n v="833334"/>
  </r>
  <r>
    <s v="2026"/>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99 - MULTIPROVINCIAL"/>
    <s v="(blank)"/>
    <n v="10600000"/>
    <n v="1766668"/>
  </r>
  <r>
    <s v="2026"/>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99 - MULTIPROVINCIAL"/>
    <s v="(blank)"/>
    <n v="1730747"/>
    <n v="288459"/>
  </r>
  <r>
    <s v="2026"/>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99 - MULTIPROVINCIAL"/>
    <s v="(blank)"/>
    <n v="118910750"/>
    <n v="19768458.340000004"/>
  </r>
  <r>
    <s v="2026"/>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99 - MULTIPROVINCIAL"/>
    <s v="(blank)"/>
    <n v="25600000"/>
    <n v="4279999.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99 - MULTIPROVINCIAL"/>
    <s v="(blank)"/>
    <n v="544690000"/>
    <n v="79336574.76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99 - MULTIPROVINCIAL"/>
    <s v="(blank)"/>
    <n v="17900000"/>
    <n v="1422580.1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99 - MULTIPROVINCIAL"/>
    <s v="(blank)"/>
    <n v="1800000"/>
    <n v="145309.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99 - MULTIPROVINCIAL"/>
    <s v="(blank)"/>
    <n v="42000000"/>
    <n v="1665963.7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99 - MULTIPROVINCIAL"/>
    <s v="(blank)"/>
    <n v="74893900"/>
    <n v="11984848.49"/>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99 - MULTIPROVINCIAL"/>
    <s v="(blank)"/>
    <n v="12525583"/>
    <n v="1519705.02"/>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99 - MULTIPROVINCIAL"/>
    <s v="(blank)"/>
    <n v="2000000"/>
    <n v="150500.03"/>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99 - MULTIPROVINCIAL"/>
    <s v="(blank)"/>
    <n v="40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99 - MULTIPROVINCIAL"/>
    <s v="(blank)"/>
    <n v="40035000"/>
    <n v="2820737.24"/>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99 - MULTIPROVINCIAL"/>
    <s v="(blank)"/>
    <n v="15025000"/>
    <n v="25488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99 - MULTIPROVINCIAL"/>
    <s v="(blank)"/>
    <n v="20000000"/>
    <n v="1543025.5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6105000"/>
    <n v="7559640.2699999996"/>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1000000"/>
    <n v="62337.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99 - MULTIPROVINCIAL"/>
    <s v="(blank)"/>
    <n v="27670000"/>
    <n v="2094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99 - MULTIPROVINCIAL"/>
    <s v="(blank)"/>
    <n v="1860000"/>
    <n v="106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99 - MULTIPROVINCIAL"/>
    <s v="(blank)"/>
    <n v="40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99 - MULTIPROVINCIAL"/>
    <s v="(blank)"/>
    <n v="255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99 - MULTIPROVINCIAL"/>
    <s v="(blank)"/>
    <n v="3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99 - MULTIPROVINCIAL"/>
    <s v="(blank)"/>
    <n v="52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590000"/>
    <n v="0"/>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475000"/>
    <n v="480130.5"/>
  </r>
  <r>
    <s v="2026"/>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99 - MULTIPROVINCIAL"/>
    <s v="(blank)"/>
    <n v="13000000"/>
    <n v="5313241.980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99 - MULTIPROVINCIAL"/>
    <s v="(blank)"/>
    <n v="1705790213"/>
    <n v="258134858.15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99 - MULTIPROVINCIAL"/>
    <s v="(blank)"/>
    <n v="664061925"/>
    <n v="5611066.6699999999"/>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00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356141"/>
    <n v="39204871.59000000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99 - MULTIPROVINCIAL"/>
    <s v="(blank)"/>
    <n v="28346352"/>
    <n v="2310660.0499999998"/>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892565"/>
    <n v="333333.34000000003"/>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99 - MULTIPROVINCIAL"/>
    <s v="(blank)"/>
    <n v="27000008"/>
    <n v="605745"/>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7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99 - MULTIPROVINCIAL"/>
    <s v="(blank)"/>
    <n v="147751268"/>
    <n v="583612.58000000007"/>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99 - MULTIPROVINCIAL"/>
    <s v="(blank)"/>
    <n v="31015300"/>
    <n v="1856319.42"/>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7032000"/>
    <n v="2734476.94"/>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2019800"/>
    <n v="476990"/>
  </r>
  <r>
    <s v="2026"/>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61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4801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99 - MULTIPROVINCIAL"/>
    <s v="(blank)"/>
    <n v="39426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99 - MULTIPROVINCIAL"/>
    <s v="(blank)"/>
    <n v="3445521"/>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99 - MULTIPROVINCIAL"/>
    <s v="(blank)"/>
    <n v="2905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9800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9179580"/>
    <n v="0"/>
  </r>
  <r>
    <s v="2026"/>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10711427"/>
    <n v="0"/>
  </r>
  <r>
    <s v="2026"/>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99 - MULTIPROVINCIAL"/>
    <s v="(blank)"/>
    <n v="368294557"/>
    <n v="56850959.969999999"/>
  </r>
  <r>
    <s v="2026"/>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99 - MULTIPROVINCIAL"/>
    <s v="(blank)"/>
    <n v="88044778"/>
    <n v="2479000"/>
  </r>
  <r>
    <s v="2026"/>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99 - MULTIPROVINCIAL"/>
    <s v="(blank)"/>
    <n v="51095436"/>
    <n v="8423815.6499999985"/>
  </r>
  <r>
    <s v="2026"/>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99 - MULTIPROVINCIAL"/>
    <s v="(blank)"/>
    <n v="16955980"/>
    <n v="2594344.56"/>
  </r>
  <r>
    <s v="2026"/>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99 - MULTIPROVINCIAL"/>
    <s v="(blank)"/>
    <n v="21963000"/>
    <n v="0"/>
  </r>
  <r>
    <s v="2026"/>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99 - MULTIPROVINCIAL"/>
    <s v="(blank)"/>
    <n v="5500000"/>
    <n v="0"/>
  </r>
  <r>
    <s v="2026"/>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99 - MULTIPROVINCIAL"/>
    <s v="(blank)"/>
    <n v="7524000"/>
    <n v="0"/>
  </r>
  <r>
    <s v="2026"/>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99 - MULTIPROVINCIAL"/>
    <s v="(blank)"/>
    <n v="16677201"/>
    <n v="0"/>
  </r>
  <r>
    <s v="2026"/>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99 - MULTIPROVINCIAL"/>
    <s v="(blank)"/>
    <n v="11999900"/>
    <n v="6634931.2300000004"/>
  </r>
  <r>
    <s v="2026"/>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99 - MULTIPROVINCIAL"/>
    <s v="(blank)"/>
    <n v="6300000"/>
    <n v="0"/>
  </r>
  <r>
    <s v="2026"/>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99 - MULTIPROVINCIAL"/>
    <s v="(blank)"/>
    <n v="48810403"/>
    <n v="192000"/>
  </r>
  <r>
    <s v="2026"/>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99 - MULTIPROVINCIAL"/>
    <s v="(blank)"/>
    <n v="5989000"/>
    <n v="0"/>
  </r>
  <r>
    <s v="2026"/>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99 - MULTIPROVINCIAL"/>
    <s v="(blank)"/>
    <n v="1369254"/>
    <n v="0"/>
  </r>
  <r>
    <s v="2026"/>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99 - MULTIPROVINCIAL"/>
    <s v="(blank)"/>
    <n v="11409350"/>
    <n v="0"/>
  </r>
  <r>
    <s v="2026"/>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99 - MULTIPROVINCIAL"/>
    <s v="(blank)"/>
    <n v="834312"/>
    <n v="0"/>
  </r>
  <r>
    <s v="2026"/>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99 - MULTIPROVINCIAL"/>
    <s v="(blank)"/>
    <n v="62000"/>
    <n v="0"/>
  </r>
  <r>
    <s v="2026"/>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99 - MULTIPROVINCIAL"/>
    <s v="(blank)"/>
    <n v="662710"/>
    <n v="0"/>
  </r>
  <r>
    <s v="2026"/>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99 - MULTIPROVINCIAL"/>
    <s v="(blank)"/>
    <n v="12151200"/>
    <n v="0"/>
  </r>
  <r>
    <s v="2026"/>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99 - MULTIPROVINCIAL"/>
    <s v="(blank)"/>
    <n v="5808650"/>
    <n v="0"/>
  </r>
  <r>
    <s v="2026"/>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99 - MULTIPROVINCIAL"/>
    <s v="(blank)"/>
    <n v="512565359"/>
    <n v="55846644.469999999"/>
  </r>
  <r>
    <s v="2026"/>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99 - MULTIPROVINCIAL"/>
    <s v="(blank)"/>
    <n v="135742000"/>
    <n v="6532500"/>
  </r>
  <r>
    <s v="2026"/>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99 - MULTIPROVINCIAL"/>
    <s v="(blank)"/>
    <n v="69834838"/>
    <n v="8463910.8399999999"/>
  </r>
  <r>
    <s v="2026"/>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99 - MULTIPROVINCIAL"/>
    <s v="(blank)"/>
    <n v="66228540"/>
    <n v="10199828.770000001"/>
  </r>
  <r>
    <s v="2026"/>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99 - MULTIPROVINCIAL"/>
    <s v="(blank)"/>
    <n v="7273573"/>
    <n v="0"/>
  </r>
  <r>
    <s v="2026"/>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99 - MULTIPROVINCIAL"/>
    <s v="(blank)"/>
    <n v="14816061"/>
    <n v="0"/>
  </r>
  <r>
    <s v="2026"/>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99 - MULTIPROVINCIAL"/>
    <s v="(blank)"/>
    <n v="505940"/>
    <n v="0"/>
  </r>
  <r>
    <s v="2026"/>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99 - MULTIPROVINCIAL"/>
    <s v="(blank)"/>
    <n v="19059916"/>
    <n v="1103300"/>
  </r>
  <r>
    <s v="2026"/>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99 - MULTIPROVINCIAL"/>
    <s v="(blank)"/>
    <n v="13606012"/>
    <n v="4723924.9400000004"/>
  </r>
  <r>
    <s v="2026"/>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11526435"/>
    <n v="0"/>
  </r>
  <r>
    <s v="2026"/>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99 - MULTIPROVINCIAL"/>
    <s v="(blank)"/>
    <n v="33125756"/>
    <n v="39600"/>
  </r>
  <r>
    <s v="2026"/>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99 - MULTIPROVINCIAL"/>
    <s v="(blank)"/>
    <n v="14718117"/>
    <n v="0"/>
  </r>
  <r>
    <s v="2026"/>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99 - MULTIPROVINCIAL"/>
    <s v="(blank)"/>
    <n v="2493575"/>
    <n v="0"/>
  </r>
  <r>
    <s v="2026"/>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99 - MULTIPROVINCIAL"/>
    <s v="(blank)"/>
    <n v="3652500"/>
    <n v="0"/>
  </r>
  <r>
    <s v="2026"/>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99 - MULTIPROVINCIAL"/>
    <s v="(blank)"/>
    <n v="2382795"/>
    <n v="0"/>
  </r>
  <r>
    <s v="2026"/>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99 - MULTIPROVINCIAL"/>
    <s v="(blank)"/>
    <n v="2320500"/>
    <n v="0"/>
  </r>
  <r>
    <s v="2026"/>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99 - MULTIPROVINCIAL"/>
    <s v="(blank)"/>
    <n v="1370655"/>
    <n v="0"/>
  </r>
  <r>
    <s v="2026"/>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99 - MULTIPROVINCIAL"/>
    <s v="(blank)"/>
    <n v="1537465"/>
    <n v="0"/>
  </r>
  <r>
    <s v="2026"/>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99 - MULTIPROVINCIAL"/>
    <s v="(blank)"/>
    <n v="21731582"/>
    <n v="0"/>
  </r>
  <r>
    <s v="2026"/>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99 - MULTIPROVINCIAL"/>
    <s v="(blank)"/>
    <n v="77123723"/>
    <n v="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25 - SANTIAGO"/>
    <s v="(blank)"/>
    <n v="41917000"/>
    <n v="6232000"/>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32 - SANTO DOMINGO"/>
    <s v="(blank)"/>
    <n v="63521328"/>
    <n v="6111333.3300000001"/>
  </r>
  <r>
    <s v="2026"/>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99 - MULTIPROVINCIAL"/>
    <s v="(blank)"/>
    <n v="0"/>
    <n v="1554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25 - SANTIAGO"/>
    <s v="(blank)"/>
    <n v="10046000"/>
    <n v="462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32 - SANTO DOMINGO"/>
    <s v="(blank)"/>
    <n v="13375504"/>
    <n v="510000"/>
  </r>
  <r>
    <s v="2026"/>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99 - MULTIPROVINCIAL"/>
    <s v="(blank)"/>
    <n v="0"/>
    <n v="0"/>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25 - SANTIAGO"/>
    <s v="(blank)"/>
    <n v="5718828"/>
    <n v="950829.49"/>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32 - SANTO DOMINGO"/>
    <s v="(blank)"/>
    <n v="7560031"/>
    <n v="930756.87"/>
  </r>
  <r>
    <s v="2026"/>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99 - MULTIPROVINCIAL"/>
    <s v="(blank)"/>
    <n v="0"/>
    <n v="236268.59999999998"/>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25 - SANTIAGO"/>
    <s v="(blank)"/>
    <n v="7914000"/>
    <n v="2778023.08"/>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32 - SANTO DOMINGO"/>
    <s v="(blank)"/>
    <n v="11356893"/>
    <n v="469825.92000000004"/>
  </r>
  <r>
    <s v="2026"/>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99 - MULTIPROVINCIAL"/>
    <s v="(blank)"/>
    <n v="150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25 - SANTIAGO"/>
    <s v="(blank)"/>
    <n v="6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32 - SANTO DOMINGO"/>
    <s v="(blank)"/>
    <n v="1590000"/>
    <n v="0"/>
  </r>
  <r>
    <s v="2026"/>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99 - MULTIPROVINCIAL"/>
    <s v="(blank)"/>
    <n v="4888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25 - SANTIAGO"/>
    <s v="(blank)"/>
    <n v="1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32 - SANTO DOMINGO"/>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99 - MULTIPROVINCIAL"/>
    <s v="(blank)"/>
    <n v="900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25 - SANTIA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32 - SANTO DOMINGO"/>
    <s v="(blank)"/>
    <n v="6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25 - SANTIA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32 - SANTO DOMINGO"/>
    <s v="(blank)"/>
    <n v="64000"/>
    <n v="0"/>
  </r>
  <r>
    <s v="2026"/>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99 - MULTIPROVINCIAL"/>
    <s v="(blank)"/>
    <n v="13036000"/>
    <n v="0"/>
  </r>
  <r>
    <s v="2026"/>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99 - MULTIPROVINCIAL"/>
    <s v="(blank)"/>
    <n v="15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25 - SANTIAGO"/>
    <s v="(blank)"/>
    <n v="1400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32 - SANTO DOMINGO"/>
    <s v="(blank)"/>
    <n v="2855000"/>
    <n v="0"/>
  </r>
  <r>
    <s v="2026"/>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99 - MULTIPROVINCIAL"/>
    <s v="(blank)"/>
    <n v="100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25 - SANTIAGO"/>
    <s v="(blank)"/>
    <n v="4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32 - SANTO DOMINGO"/>
    <s v="(blank)"/>
    <n v="950000"/>
    <n v="0"/>
  </r>
  <r>
    <s v="2026"/>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99 - MULTIPROVINCIAL"/>
    <s v="(blank)"/>
    <n v="200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25 - SANTIAGO"/>
    <s v="(blank)"/>
    <n v="5230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32 - SANTO DOMINGO"/>
    <s v="(blank)"/>
    <n v="1529600"/>
    <n v="0"/>
  </r>
  <r>
    <s v="2026"/>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99 - MULTIPROVINCIAL"/>
    <s v="(blank)"/>
    <n v="300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25 - SANTIAGO"/>
    <s v="(blank)"/>
    <n v="1120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32 - SANTO DOMINGO"/>
    <s v="(blank)"/>
    <n v="665800"/>
    <n v="0"/>
  </r>
  <r>
    <s v="2026"/>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99 - MULTIPROVINCIAL"/>
    <s v="(blank)"/>
    <n v="28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25 - SANTIAGO"/>
    <s v="(blank)"/>
    <n v="256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32 - SANTO DOMINGO"/>
    <s v="(blank)"/>
    <n v="1225000"/>
    <n v="0"/>
  </r>
  <r>
    <s v="2026"/>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99 - MULTIPROVINCIAL"/>
    <s v="(blank)"/>
    <n v="168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25 - SANTIAGO"/>
    <s v="(blank)"/>
    <n v="33600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32 - SANTO DOMINGO"/>
    <s v="(blank)"/>
    <n v="1090250"/>
    <n v="0"/>
  </r>
  <r>
    <s v="2026"/>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99 - MULTIPROVINCIAL"/>
    <s v="(blank)"/>
    <n v="111200"/>
    <n v="0"/>
  </r>
  <r>
    <s v="2026"/>
    <x v="0"/>
    <x v="0"/>
    <x v="0"/>
    <x v="0"/>
    <s v="2 - Poder Ejecutivo"/>
    <s v="0201 - PRESIDENCIA DE LA REPÚBLICA"/>
    <s v="0001 - GABINETE SOCIAL DE LA PRESIDENCIA"/>
    <s v="4 - SERVICIOS SOCIALES"/>
    <s v="4.6 - Equidad de género"/>
    <s v="4.6.01 - Acciones focalizada en mujeres"/>
    <s v="2.3 - MATERIALES Y SUMINISTROS"/>
    <s v="2.3.4 - PRODUCTOS FARMACÉUTICOS"/>
    <s v="N"/>
    <s v="00 - N/A"/>
    <s v="10 - FONDO GENERAL"/>
    <s v="99 - MULTIPROVINCIAL"/>
    <s v="(blank)"/>
    <n v="99440"/>
    <n v="0"/>
  </r>
  <r>
    <s v="2026"/>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32 - SANTO DOMINGO"/>
    <s v="(blank)"/>
    <n v="1650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25 - SANTIAGO"/>
    <s v="(blank)"/>
    <n v="25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32 - SANTO DOMINGO"/>
    <s v="(blank)"/>
    <n v="247900"/>
    <n v="0"/>
  </r>
  <r>
    <s v="2026"/>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99 - MULTIPROVINCIAL"/>
    <s v="(blank)"/>
    <n v="3000"/>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25 - SANTIAGO"/>
    <s v="(blank)"/>
    <n v="128312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32 - SANTO DOMINGO"/>
    <s v="(blank)"/>
    <n v="2782691"/>
    <n v="0"/>
  </r>
  <r>
    <s v="2026"/>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99 - MULTIPROVINCIAL"/>
    <s v="(blank)"/>
    <n v="13978154"/>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25 - SANTIAGO"/>
    <s v="(blank)"/>
    <n v="125880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32 - SANTO DOMINGO"/>
    <s v="(blank)"/>
    <n v="5794260"/>
    <n v="0"/>
  </r>
  <r>
    <s v="2026"/>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99 - MULTIPROVINCIAL"/>
    <s v="(blank)"/>
    <n v="2440545"/>
    <n v="0"/>
  </r>
  <r>
    <s v="2026"/>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99 - MULTIPROVINCIAL"/>
    <s v="(blank)"/>
    <n v="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437781466"/>
    <n v="86546420.079999983"/>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81704400"/>
    <n v="5657715"/>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0661425"/>
    <n v="0"/>
  </r>
  <r>
    <s v="2026"/>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69162"/>
    <n v="12863163.049999999"/>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67270000"/>
    <n v="127464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99 - MULTIPROVINCIAL"/>
    <s v="(blank)"/>
    <n v="67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149481.41"/>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29500000"/>
    <n v="1004472.78"/>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99 - MULTIPROVINCIAL"/>
    <s v="(blank)"/>
    <n v="35400000"/>
    <n v="1357542.6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057200"/>
    <n v="40874"/>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7640920"/>
    <n v="319250"/>
  </r>
  <r>
    <s v="2026"/>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4155355"/>
    <n v="804459.1"/>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52524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9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40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145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050000"/>
    <n v="0"/>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4724080"/>
    <n v="4599449.8"/>
  </r>
  <r>
    <s v="2026"/>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731023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99 - MULTIPROVINCIAL"/>
    <s v="(blank)"/>
    <n v="408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4 - GRATIFICACIONES Y BONIFICACIONE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99 - MULTIPROVINCIAL"/>
    <s v="(blank)"/>
    <n v="55692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99 - MULTIPROVINCIAL"/>
    <s v="(blank)"/>
    <n v="3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99 - MULTIPROVINCIAL"/>
    <s v="(blank)"/>
    <n v="15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99 - MULTIPROVINCIAL"/>
    <s v="(blank)"/>
    <n v="1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99 - MULTIPROVINCIAL"/>
    <s v="(blank)"/>
    <n v="17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3000000"/>
    <n v="0"/>
  </r>
  <r>
    <s v="2026"/>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99 - MULTIPROVINCIAL"/>
    <s v="(blank)"/>
    <n v="16308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99 - MULTIPROVINCIAL"/>
    <s v="(blank)"/>
    <n v="2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99 - MULTIPROVINCIAL"/>
    <s v="(blank)"/>
    <n v="600000"/>
    <n v="0"/>
  </r>
  <r>
    <s v="2026"/>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99 - MULTIPROVINCIAL"/>
    <s v="(blank)"/>
    <n v="1900000"/>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99 - MULTIPROVINCIAL"/>
    <s v="(blank)"/>
    <n v="728301743"/>
    <n v="123415026.64999999"/>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99 - MULTIPROVINCIAL"/>
    <s v="(blank)"/>
    <n v="138022420"/>
    <n v="5032024.59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618249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8556846"/>
    <n v="18336842.3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99 - MULTIPROVINCIAL"/>
    <s v="(blank)"/>
    <n v="103520180"/>
    <n v="15415287.8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088480"/>
    <n v="16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99 - MULTIPROVINCIAL"/>
    <s v="(blank)"/>
    <n v="204000000"/>
    <n v="1500000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99 - MULTIPROVINCIAL"/>
    <s v="(blank)"/>
    <n v="181750000"/>
    <n v="1536634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99 - MULTIPROVINCIAL"/>
    <s v="(blank)"/>
    <n v="50435000"/>
    <n v="6071233.5800000001"/>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99 - MULTIPROVINCIAL"/>
    <s v="(blank)"/>
    <n v="64500000"/>
    <n v="12338824.07"/>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2875000"/>
    <n v="3463155.2499999995"/>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8922587"/>
    <n v="63888577.50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93970813"/>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500000"/>
    <n v="2688795.2"/>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910000"/>
    <n v="1272732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99 - MULTIPROVINCIAL"/>
    <s v="(blank)"/>
    <n v="3560000"/>
    <n v="55958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99 - MULTIPROVINCIAL"/>
    <s v="(blank)"/>
    <n v="3008736"/>
    <n v="316016.6600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
    <n v="30843551.930000003"/>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99 - MULTIPROVINCIAL"/>
    <s v="(blank)"/>
    <n v="1450000"/>
    <n v="5016355.5599999996"/>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987000"/>
    <n v="5701032.0699999994"/>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7475000"/>
    <n v="19068274.669999998"/>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99 - MULTIPROVINCIAL"/>
    <s v="(blank)"/>
    <n v="3796497018"/>
    <n v="0"/>
  </r>
  <r>
    <s v="2026"/>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99 - MULTIPROVINCIAL"/>
    <s v="(blank)"/>
    <n v="123864124"/>
    <n v="48867385.700000003"/>
  </r>
  <r>
    <s v="2026"/>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99 - MULTIPROVINCIAL"/>
    <s v="(blank)"/>
    <n v="32544301"/>
    <n v="4324000"/>
  </r>
  <r>
    <s v="2026"/>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99 - MULTIPROVINCIAL"/>
    <s v="(blank)"/>
    <n v="5300000"/>
    <n v="0"/>
  </r>
  <r>
    <s v="2026"/>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99 - MULTIPROVINCIAL"/>
    <s v="(blank)"/>
    <n v="2650000"/>
    <n v="0"/>
  </r>
  <r>
    <s v="2026"/>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99 - MULTIPROVINCIAL"/>
    <s v="(blank)"/>
    <n v="4130700"/>
    <n v="648739.64"/>
  </r>
  <r>
    <s v="2026"/>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99 - MULTIPROVINCIAL"/>
    <s v="(blank)"/>
    <n v="10016000"/>
    <n v="1436514.38"/>
  </r>
  <r>
    <s v="2026"/>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99 - MULTIPROVINCIAL"/>
    <s v="(blank)"/>
    <n v="284000"/>
    <n v="0"/>
  </r>
  <r>
    <s v="2026"/>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99 - MULTIPROVINCIAL"/>
    <s v="(blank)"/>
    <n v="700000"/>
    <n v="0"/>
  </r>
  <r>
    <s v="2026"/>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99 - MULTIPROVINCIAL"/>
    <s v="(blank)"/>
    <n v="450000"/>
    <n v="0"/>
  </r>
  <r>
    <s v="2026"/>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99 - MULTIPROVINCIAL"/>
    <s v="(blank)"/>
    <n v="1850000"/>
    <n v="0"/>
  </r>
  <r>
    <s v="2026"/>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99 - MULTIPROVINCIAL"/>
    <s v="(blank)"/>
    <n v="1700000"/>
    <n v="126165.6"/>
  </r>
  <r>
    <s v="2026"/>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99 - MULTIPROVINCIAL"/>
    <s v="(blank)"/>
    <n v="500000"/>
    <n v="0"/>
  </r>
  <r>
    <s v="2026"/>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99 - MULTIPROVINCIAL"/>
    <s v="(blank)"/>
    <n v="825000"/>
    <n v="185024"/>
  </r>
  <r>
    <s v="2026"/>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99 - MULTIPROVINCIAL"/>
    <s v="(blank)"/>
    <n v="100000"/>
    <n v="0"/>
  </r>
  <r>
    <s v="2026"/>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99 - MULTIPROVINCIAL"/>
    <s v="(blank)"/>
    <n v="300000"/>
    <n v="0"/>
  </r>
  <r>
    <s v="2026"/>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99 - MULTIPROVINCIAL"/>
    <s v="(blank)"/>
    <n v="70000"/>
    <n v="0"/>
  </r>
  <r>
    <s v="2026"/>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99 - MULTIPROVINCIAL"/>
    <s v="(blank)"/>
    <n v="490000"/>
    <n v="0"/>
  </r>
  <r>
    <s v="2026"/>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99 - MULTIPROVINCIAL"/>
    <s v="(blank)"/>
    <n v="685000"/>
    <n v="0"/>
  </r>
  <r>
    <s v="2026"/>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99 - MULTIPROVINCIAL"/>
    <s v="(blank)"/>
    <n v="355331797"/>
    <n v="39550067.839999996"/>
  </r>
  <r>
    <s v="2026"/>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99 - MULTIPROVINCIAL"/>
    <s v="(blank)"/>
    <n v="49296598"/>
    <n v="681800"/>
  </r>
  <r>
    <s v="2026"/>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99 - MULTIPROVINCIAL"/>
    <s v="(blank)"/>
    <n v="37871163"/>
    <n v="6028524.3399999999"/>
  </r>
  <r>
    <s v="2026"/>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99 - MULTIPROVINCIAL"/>
    <s v="(blank)"/>
    <n v="10391004"/>
    <n v="674313.16999999993"/>
  </r>
  <r>
    <s v="2026"/>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99 - MULTIPROVINCIAL"/>
    <s v="(blank)"/>
    <n v="605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99 - MULTIPROVINCIAL"/>
    <s v="(blank)"/>
    <n v="216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99 - MULTIPROVINCIAL"/>
    <s v="(blank)"/>
    <n v="700000"/>
    <n v="0"/>
  </r>
  <r>
    <s v="2026"/>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99 - MULTIPROVINCIAL"/>
    <s v="(blank)"/>
    <n v="23872142"/>
    <n v="4070419.0700000003"/>
  </r>
  <r>
    <s v="2026"/>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99 - MULTIPROVINCIAL"/>
    <s v="(blank)"/>
    <n v="3701315"/>
    <n v="0"/>
  </r>
  <r>
    <s v="2026"/>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99 - MULTIPROVINCIAL"/>
    <s v="(blank)"/>
    <n v="6971340"/>
    <n v="0"/>
  </r>
  <r>
    <s v="2026"/>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99 - MULTIPROVINCIAL"/>
    <s v="(blank)"/>
    <n v="27523822"/>
    <n v="25960"/>
  </r>
  <r>
    <s v="2026"/>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99 - MULTIPROVINCIAL"/>
    <s v="(blank)"/>
    <n v="2700000"/>
    <n v="0"/>
  </r>
  <r>
    <s v="2026"/>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99 - MULTIPROVINCIAL"/>
    <s v="(blank)"/>
    <n v="27469744"/>
    <n v="0"/>
  </r>
  <r>
    <s v="2026"/>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99 - MULTIPROVINCIAL"/>
    <s v="(blank)"/>
    <n v="6344520"/>
    <n v="0"/>
  </r>
  <r>
    <s v="2026"/>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99 - MULTIPROVINCIAL"/>
    <s v="(blank)"/>
    <n v="2150543"/>
    <n v="0"/>
  </r>
  <r>
    <s v="2026"/>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99 - MULTIPROVINCIAL"/>
    <s v="(blank)"/>
    <n v="973250"/>
    <n v="0"/>
  </r>
  <r>
    <s v="2026"/>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99 - MULTIPROVINCIAL"/>
    <s v="(blank)"/>
    <n v="23096330"/>
    <n v="0"/>
  </r>
  <r>
    <s v="2026"/>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99 - MULTIPROVINCIAL"/>
    <s v="(blank)"/>
    <n v="19999418"/>
    <n v="0"/>
  </r>
  <r>
    <s v="2026"/>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99 - MULTIPROVINCIAL"/>
    <s v="(blank)"/>
    <n v="103530905"/>
    <n v="0"/>
  </r>
  <r>
    <s v="2026"/>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99 - MULTIPROVINCIAL"/>
    <s v="(blank)"/>
    <n v="859334004"/>
    <n v="129710570.60999998"/>
  </r>
  <r>
    <s v="2026"/>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99 - MULTIPROVINCIAL"/>
    <s v="(blank)"/>
    <n v="493445000"/>
    <n v="52169033.340000004"/>
  </r>
  <r>
    <s v="2026"/>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99 - MULTIPROVINCIAL"/>
    <s v="(blank)"/>
    <n v="98700000"/>
    <n v="0"/>
  </r>
  <r>
    <s v="2026"/>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99 - MULTIPROVINCIAL"/>
    <s v="(blank)"/>
    <n v="117360000"/>
    <n v="19719163.760000002"/>
  </r>
  <r>
    <s v="2026"/>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99 - MULTIPROVINCIAL"/>
    <s v="(blank)"/>
    <n v="257961000"/>
    <n v="39960146.519999988"/>
  </r>
  <r>
    <s v="2026"/>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99 - MULTIPROVINCIAL"/>
    <s v="(blank)"/>
    <n v="32500000"/>
    <n v="525000.01"/>
  </r>
  <r>
    <s v="2026"/>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99 - MULTIPROVINCIAL"/>
    <s v="(blank)"/>
    <n v="15500000"/>
    <n v="0"/>
  </r>
  <r>
    <s v="2026"/>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99 - MULTIPROVINCIAL"/>
    <s v="(blank)"/>
    <n v="240000"/>
    <n v="0"/>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99 - MULTIPROVINCIAL"/>
    <s v="(blank)"/>
    <n v="21100000"/>
    <n v="620146.93999999994"/>
  </r>
  <r>
    <s v="2026"/>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99 - MULTIPROVINCIAL"/>
    <s v="(blank)"/>
    <n v="140100000"/>
    <n v="0"/>
  </r>
  <r>
    <s v="2026"/>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99 - MULTIPROVINCIAL"/>
    <s v="(blank)"/>
    <n v="115000000"/>
    <n v="19328597.169999998"/>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99 - MULTIPROVINCIAL"/>
    <s v="(blank)"/>
    <n v="8950000"/>
    <n v="1132364.04"/>
  </r>
  <r>
    <s v="2026"/>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99 - MULTIPROVINCIAL"/>
    <s v="(blank)"/>
    <n v="69700000"/>
    <n v="0"/>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99 - MULTIPROVINCIAL"/>
    <s v="(blank)"/>
    <n v="12950000"/>
    <n v="349154.96"/>
  </r>
  <r>
    <s v="2026"/>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99 - MULTIPROVINCIAL"/>
    <s v="(blank)"/>
    <n v="33850000"/>
    <n v="0"/>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99 - MULTIPROVINCIAL"/>
    <s v="(blank)"/>
    <n v="9000000"/>
    <n v="4221210.57"/>
  </r>
  <r>
    <s v="2026"/>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99 - MULTIPROVINCIAL"/>
    <s v="(blank)"/>
    <n v="15000000"/>
    <n v="0"/>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99 - MULTIPROVINCIAL"/>
    <s v="(blank)"/>
    <n v="340000"/>
    <n v="427688"/>
  </r>
  <r>
    <s v="2026"/>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99 - MULTIPROVINCIAL"/>
    <s v="(blank)"/>
    <n v="1199173"/>
    <n v="0"/>
  </r>
  <r>
    <s v="2026"/>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99 - MULTIPROVINCIAL"/>
    <s v="(blank)"/>
    <n v="58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99 - MULTIPROVINCIAL"/>
    <s v="(blank)"/>
    <n v="1000000"/>
    <n v="0"/>
  </r>
  <r>
    <s v="2026"/>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99 - MULTIPROVINCIAL"/>
    <s v="(blank)"/>
    <n v="300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99 - MULTIPROVINCIAL"/>
    <s v="(blank)"/>
    <n v="3350000"/>
    <n v="0"/>
  </r>
  <r>
    <s v="2026"/>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99 - MULTIPROVINCIAL"/>
    <s v="(blank)"/>
    <n v="520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99 - MULTIPROVINCIAL"/>
    <s v="(blank)"/>
    <n v="1480000"/>
    <n v="0"/>
  </r>
  <r>
    <s v="2026"/>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99 - MULTIPROVINCIAL"/>
    <s v="(blank)"/>
    <n v="8000000"/>
    <n v="0"/>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99 - MULTIPROVINCIAL"/>
    <s v="(blank)"/>
    <n v="58730000"/>
    <n v="6281197.1500000004"/>
  </r>
  <r>
    <s v="2026"/>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99 - MULTIPROVINCIAL"/>
    <s v="(blank)"/>
    <n v="2500000"/>
    <n v="0"/>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99 - MULTIPROVINCIAL"/>
    <s v="(blank)"/>
    <n v="4100000"/>
    <n v="240020.02"/>
  </r>
  <r>
    <s v="2026"/>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99 - MULTIPROVINCIAL"/>
    <s v="(blank)"/>
    <n v="51750000"/>
    <n v="19706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99 - MULTIPROVINCIAL"/>
    <s v="(blank)"/>
    <n v="47433588"/>
    <n v="7200356.4000000004"/>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99 - MULTIPROVINCIAL"/>
    <s v="(blank)"/>
    <n v="6795000"/>
    <n v="42000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273420"/>
    <n v="1101453.0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99 - MULTIPROVINCIAL"/>
    <s v="(blank)"/>
    <n v="1940000"/>
    <n v="353089.37"/>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99 - MULTIPROVINCIAL"/>
    <s v="(blank)"/>
    <n v="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531335"/>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2055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919758"/>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0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99 - MULTIPROVINCIAL"/>
    <s v="(blank)"/>
    <n v="2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99 - MULTIPROVINCIAL"/>
    <s v="(blank)"/>
    <n v="71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99 - MULTIPROVINCIAL"/>
    <s v="(blank)"/>
    <n v="6500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71500"/>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798893"/>
    <n v="0"/>
  </r>
  <r>
    <s v="2026"/>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99 - MULTIPROVINCIAL"/>
    <s v="(blank)"/>
    <n v="5976091"/>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99 - MULTIPROVINCIAL"/>
    <s v="(blank)"/>
    <n v="112846406"/>
    <n v="16662123.3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99 - MULTIPROVINCIAL"/>
    <s v="(blank)"/>
    <n v="20504902"/>
    <n v="4450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550118"/>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6137163"/>
    <n v="2520562.5299999998"/>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99 - MULTIPROVINCIAL"/>
    <s v="(blank)"/>
    <n v="9960000"/>
    <n v="1966573.29"/>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9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99 - MULTIPROVINCIAL"/>
    <s v="(blank)"/>
    <n v="2460000"/>
    <n v="36757.5"/>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99 - MULTIPROVINCIAL"/>
    <s v="(blank)"/>
    <n v="6124203"/>
    <n v="16425.3"/>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99 - MULTIPROVINCIAL"/>
    <s v="(blank)"/>
    <n v="12576210"/>
    <n v="1848125.72"/>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99 - MULTIPROVINCIAL"/>
    <s v="(blank)"/>
    <n v="258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6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5184000"/>
    <n v="4280500.17"/>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00000"/>
    <n v="238407.56"/>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99 - MULTIPROVINCIAL"/>
    <s v="(blank)"/>
    <n v="80508"/>
    <n v="22632.400000000001"/>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6304000"/>
    <n v="500400"/>
  </r>
  <r>
    <s v="2026"/>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99 - MULTIPROVINCIAL"/>
    <s v="(blank)"/>
    <n v="21080000"/>
    <n v="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99 - MULTIPROVINCIAL"/>
    <s v="(blank)"/>
    <n v="48385808"/>
    <n v="6934621.7400000002"/>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99 - MULTIPROVINCIAL"/>
    <s v="(blank)"/>
    <n v="17581573"/>
    <n v="1526340"/>
  </r>
  <r>
    <s v="2026"/>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99 - MULTIPROVINCIAL"/>
    <s v="(blank)"/>
    <n v="6404699"/>
    <n v="1054642.56"/>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99 - MULTIPROVINCIAL"/>
    <s v="(blank)"/>
    <n v="6960000"/>
    <n v="1503551.8699999999"/>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99 - MULTIPROVINCIAL"/>
    <s v="(blank)"/>
    <n v="2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99 - MULTIPROVINCIAL"/>
    <s v="(blank)"/>
    <n v="165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99 - MULTIPROVINCIAL"/>
    <s v="(blank)"/>
    <n v="1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99 - MULTIPROVINCIAL"/>
    <s v="(blank)"/>
    <n v="1062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99 - MULTIPROVINCIAL"/>
    <s v="(blank)"/>
    <n v="4162809"/>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99 - MULTIPROVINCIAL"/>
    <s v="(blank)"/>
    <n v="300000"/>
    <n v="5015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99 - MULTIPROVINCIAL"/>
    <s v="(blank)"/>
    <n v="900000"/>
    <n v="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3050000"/>
    <n v="6860"/>
  </r>
  <r>
    <s v="2026"/>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99 - MULTIPROVINCIAL"/>
    <s v="(blank)"/>
    <n v="16368752"/>
    <n v="31470.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178727228"/>
    <n v="24752885.91"/>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31601760"/>
    <n v="4740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5695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8339697"/>
    <n v="3696991.659999999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2122000"/>
    <n v="654038.68000000017"/>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267160"/>
    <n v="114616"/>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99 - MULTIPROVINCIAL"/>
    <s v="(blank)"/>
    <n v="9000369"/>
    <n v="1120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482837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8633724"/>
    <n v="311116.79999999999"/>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99 - MULTIPROVINCIAL"/>
    <s v="(blank)"/>
    <n v="3695000"/>
    <n v="92182.8"/>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428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1551910"/>
    <n v="284950.42"/>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527876"/>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5665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55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5904000"/>
    <n v="0"/>
  </r>
  <r>
    <s v="2026"/>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621175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99 - MULTIPROVINCIAL"/>
    <s v="(blank)"/>
    <n v="338921523"/>
    <n v="5204140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99 - MULTIPROVINCIAL"/>
    <s v="(blank)"/>
    <n v="55211552"/>
    <n v="597712"/>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912652"/>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880122"/>
    <n v="7949468.0600000005"/>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99 - MULTIPROVINCIAL"/>
    <s v="(blank)"/>
    <n v="7439154"/>
    <n v="678710.96"/>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8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99 - MULTIPROVINCIAL"/>
    <s v="(blank)"/>
    <n v="15502937"/>
    <n v="445073.39"/>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99 - MULTIPROVINCIAL"/>
    <s v="(blank)"/>
    <n v="36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55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65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99 - MULTIPROVINCIAL"/>
    <s v="(blank)"/>
    <n v="567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99 - MULTIPROVINCIAL"/>
    <s v="(blank)"/>
    <n v="2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5000000"/>
    <n v="0"/>
  </r>
  <r>
    <s v="2026"/>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99 - MULTIPROVINCIAL"/>
    <s v="(blank)"/>
    <n v="39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99 - MULTIPROVINCIAL"/>
    <s v="(blank)"/>
    <n v="723858546"/>
    <n v="113239099.98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99 - MULTIPROVINCIAL"/>
    <s v="(blank)"/>
    <n v="157639348"/>
    <n v="3506436.6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8000"/>
    <n v="79659.1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9427530"/>
    <n v="16937448.12999999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99 - MULTIPROVINCIAL"/>
    <s v="(blank)"/>
    <n v="13938480"/>
    <n v="1364490.069999999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4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99 - MULTIPROVINCIAL"/>
    <s v="(blank)"/>
    <n v="54000100"/>
    <n v="8395353.2899999991"/>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99 - MULTIPROVINCIAL"/>
    <s v="(blank)"/>
    <n v="1250000"/>
    <n v="24800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99 - MULTIPROVINCIAL"/>
    <s v="(blank)"/>
    <n v="51750100"/>
    <n v="6704996.3499999996"/>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99 - MULTIPROVINCIAL"/>
    <s v="(blank)"/>
    <n v="22200000"/>
    <n v="1968411.3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300400"/>
    <n v="815349.69"/>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1659900"/>
    <n v="14249056.68"/>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1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6408531"/>
    <n v="49047.43"/>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99 - MULTIPROVINCIAL"/>
    <s v="(blank)"/>
    <n v="15002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99 - MULTIPROVINCIAL"/>
    <s v="(blank)"/>
    <n v="3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99 - MULTIPROVINCIAL"/>
    <s v="(blank)"/>
    <n v="200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99 - MULTIPROVINCIAL"/>
    <s v="(blank)"/>
    <n v="1500000"/>
    <n v="0"/>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850000"/>
    <n v="41477"/>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7250100"/>
    <n v="44545"/>
  </r>
  <r>
    <s v="2026"/>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99 - MULTIPROVINCIAL"/>
    <s v="(blank)"/>
    <n v="135850000"/>
    <n v="17963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1 - DISTRITO NACIONAL"/>
    <s v="(blank)"/>
    <n v="74888675"/>
    <n v="6443248.779999999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02 - AZUA"/>
    <s v="(blank)"/>
    <n v="21578689"/>
    <n v="2516406.9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0 - INDEPENDENCIA"/>
    <s v="(blank)"/>
    <n v="22796552"/>
    <n v="1573913.95000000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1 - LA ALTAGRACIA"/>
    <s v="(blank)"/>
    <n v="13012862"/>
    <n v="2408014.9"/>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3 - LA VEGA"/>
    <s v="(blank)"/>
    <n v="20588777"/>
    <n v="2815324.7800000003"/>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6 - PEDERNALES"/>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17 - PERAVIA"/>
    <s v="(blank)"/>
    <n v="16106850"/>
    <n v="3539046.96"/>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1 - SAN CRISTOBAL"/>
    <s v="(blank)"/>
    <n v="31120995"/>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2 - SAN JUAN"/>
    <s v="(blank)"/>
    <n v="13730450"/>
    <n v="2088869.5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5 - SANTIAGO"/>
    <s v="(blank)"/>
    <n v="26733494"/>
    <n v="0"/>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27 - VALVERDE"/>
    <s v="(blank)"/>
    <n v="12345902"/>
    <n v="2072320.7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0 - HATO MAYOR"/>
    <s v="(blank)"/>
    <n v="17909138"/>
    <n v="2632375.02"/>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32 - SANTO DOMINGO"/>
    <s v="(blank)"/>
    <n v="72904391"/>
    <n v="10721607.84"/>
  </r>
  <r>
    <s v="2026"/>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99 - MULTIPROVINCIAL"/>
    <s v="(blank)"/>
    <n v="478613423"/>
    <n v="77501639.760000005"/>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1 - DISTRITO NACIONAL"/>
    <s v="(blank)"/>
    <n v="5411087"/>
    <n v="211264.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02 - AZUA"/>
    <s v="(blank)"/>
    <n v="872129"/>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0 - INDEPENDENCIA"/>
    <s v="(blank)"/>
    <n v="184011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1 - LA ALTAGRACIA"/>
    <s v="(blank)"/>
    <n v="1967673"/>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3 - LA VEGA"/>
    <s v="(blank)"/>
    <n v="2669210"/>
    <n v="34537.800000000003"/>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17 - PERAVIA"/>
    <s v="(blank)"/>
    <n v="216848"/>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2 - SAN JUAN"/>
    <s v="(blank)"/>
    <n v="2086277"/>
    <n v="26007.38"/>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27 - VALVERDE"/>
    <s v="(blank)"/>
    <n v="1386790"/>
    <n v="0"/>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32 - SANTO DOMINGO"/>
    <s v="(blank)"/>
    <n v="41522204"/>
    <n v="110531.36000000002"/>
  </r>
  <r>
    <s v="2026"/>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99 - MULTIPROVINCIAL"/>
    <s v="(blank)"/>
    <n v="85954947"/>
    <n v="3040852.92"/>
  </r>
  <r>
    <s v="2026"/>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99 - MULTIPROVINCIAL"/>
    <s v="(blank)"/>
    <n v="1500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1 - DISTRITO NACIONAL"/>
    <s v="(blank)"/>
    <n v="11124734"/>
    <n v="985073.41"/>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02 - AZUA"/>
    <s v="(blank)"/>
    <n v="2739169"/>
    <n v="384758.64"/>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0 - INDEPENDENCIA"/>
    <s v="(blank)"/>
    <n v="1787697"/>
    <n v="240651.4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1 - LA ALTAGRACIA"/>
    <s v="(blank)"/>
    <n v="2071047"/>
    <n v="368145.6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3 - LA VEGA"/>
    <s v="(blank)"/>
    <n v="2932654"/>
    <n v="430443.3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6 - PEDERNALES"/>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17 - PERAVIA"/>
    <s v="(blank)"/>
    <n v="2823967"/>
    <n v="541100.4300000000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1 - SAN CRISTOBAL"/>
    <s v="(blank)"/>
    <n v="4421096"/>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2 - SAN JUAN"/>
    <s v="(blank)"/>
    <n v="1760041"/>
    <n v="319368.34999999998"/>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5 - SANTIAGO"/>
    <s v="(blank)"/>
    <n v="3797800"/>
    <n v="0"/>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27 - VALVERDE"/>
    <s v="(blank)"/>
    <n v="1734326"/>
    <n v="316818.09999999992"/>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0 - HATO MAYOR"/>
    <s v="(blank)"/>
    <n v="2592081"/>
    <n v="402490.16000000003"/>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32 - SANTO DOMINGO"/>
    <s v="(blank)"/>
    <n v="10747057"/>
    <n v="1639168.9799999995"/>
  </r>
  <r>
    <s v="2026"/>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99 - MULTIPROVINCIAL"/>
    <s v="(blank)"/>
    <n v="66407388"/>
    <n v="11785784.729999999"/>
  </r>
  <r>
    <s v="2026"/>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99 - MULTIPROVINCIAL"/>
    <s v="(blank)"/>
    <n v="31285792"/>
    <n v="2902548.6599999992"/>
  </r>
  <r>
    <s v="2026"/>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99 - MULTIPROVINCIAL"/>
    <s v="(blank)"/>
    <n v="3950000"/>
    <n v="0"/>
  </r>
  <r>
    <s v="2026"/>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99 - MULTIPROVINCIAL"/>
    <s v="(blank)"/>
    <n v="7599999"/>
    <n v="1053150"/>
  </r>
  <r>
    <s v="2026"/>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99 - MULTIPROVINCIAL"/>
    <s v="(blank)"/>
    <n v="1500000"/>
    <n v="0"/>
  </r>
  <r>
    <s v="2026"/>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99 - MULTIPROVINCIAL"/>
    <s v="(blank)"/>
    <n v="23847284"/>
    <n v="1540236.31"/>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1 - DISTRITO NACIONAL"/>
    <s v="(blank)"/>
    <n v="50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02 - AZU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0 - INDEPENDENCIA"/>
    <s v="(blank)"/>
    <n v="37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1 - LA ALTAGRAC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6 - PEDERNALES"/>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17 - PERAVIA"/>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1 - SAN CRISTOBAL"/>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2 - SAN JUAN"/>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25 - SANTIAGO"/>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0 - HATO MAYOR"/>
    <s v="(blank)"/>
    <n v="250000"/>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32 - SANTO DOMINGO"/>
    <s v="(blank)"/>
    <n v="889476"/>
    <n v="0"/>
  </r>
  <r>
    <s v="2026"/>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99 - MULTIPROVINCIAL"/>
    <s v="(blank)"/>
    <n v="7400000"/>
    <n v="0"/>
  </r>
  <r>
    <s v="2026"/>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99 - MULTIPROVINCIAL"/>
    <s v="(blank)"/>
    <n v="6227558"/>
    <n v="0"/>
  </r>
  <r>
    <s v="2026"/>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99 - MULTIPROVINCIAL"/>
    <s v="(blank)"/>
    <n v="160565602"/>
    <n v="0"/>
  </r>
  <r>
    <s v="2026"/>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99 - MULTIPROVINCIAL"/>
    <s v="(blank)"/>
    <n v="999917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1 - DISTRITO NACIONAL"/>
    <s v="(blank)"/>
    <n v="42554395"/>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02 - AZUA"/>
    <s v="(blank)"/>
    <n v="491064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0 - INDEPENDEN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1 - LA ALTAGRACIA"/>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3 - LA VEGA"/>
    <s v="(blank)"/>
    <n v="13255553"/>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6 - PEDERNALES"/>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17 - PERAVIA"/>
    <s v="(blank)"/>
    <n v="699993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1 - SAN CRISTOBAL"/>
    <s v="(blank)"/>
    <n v="103056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2 - SAN JUAN"/>
    <s v="(blank)"/>
    <n v="10312344"/>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5 - SANTIAGO"/>
    <s v="(blank)"/>
    <n v="8361836"/>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27 - VALVERDE"/>
    <s v="(blank)"/>
    <n v="4094202"/>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0 - HATO MAYOR"/>
    <s v="(blank)"/>
    <n v="800730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32 - SANTO DOMINGO"/>
    <s v="(blank)"/>
    <n v="21641190"/>
    <n v="0"/>
  </r>
  <r>
    <s v="2026"/>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99 - MULTIPROVINCIAL"/>
    <s v="(blank)"/>
    <n v="12200000"/>
    <n v="0"/>
  </r>
  <r>
    <s v="2026"/>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99 - MULTIPROVINCIAL"/>
    <s v="(blank)"/>
    <n v="1597000"/>
    <n v="0"/>
  </r>
  <r>
    <s v="2026"/>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99 - MULTIPROVINCIAL"/>
    <s v="(blank)"/>
    <n v="1132824"/>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1 - DISTRITO NACIONAL"/>
    <s v="(blank)"/>
    <n v="87561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02 - AZU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0 - INDEPENDENCIA"/>
    <s v="(blank)"/>
    <n v="155713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1 - LA ALTAGRACIA"/>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3 - LA VEGA"/>
    <s v="(blank)"/>
    <n v="262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6 - PEDERNALES"/>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17 - PERAVIA"/>
    <s v="(blank)"/>
    <n v="13272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1 - SAN CRISTOBAL"/>
    <s v="(blank)"/>
    <n v="238896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2 - SAN JUAN"/>
    <s v="(blank)"/>
    <n v="27871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5 - SANTIAGO"/>
    <s v="(blank)"/>
    <n v="19908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27 - VALVERDE"/>
    <s v="(blank)"/>
    <n v="151200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0 - HATO MAYOR"/>
    <s v="(blank)"/>
    <n v="159264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32 - SANTO DOMINGO"/>
    <s v="(blank)"/>
    <n v="5636620"/>
    <n v="0"/>
  </r>
  <r>
    <s v="2026"/>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99 - MULTIPROVINCIAL"/>
    <s v="(blank)"/>
    <n v="2000000"/>
    <n v="0"/>
  </r>
  <r>
    <s v="2026"/>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99 - MULTIPROVINCIAL"/>
    <s v="(blank)"/>
    <n v="10100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1 - DISTRITO NACIONAL"/>
    <s v="(blank)"/>
    <n v="13902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02 - AZUA"/>
    <s v="(blank)"/>
    <n v="41990"/>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0 - INDEPENDENCIA"/>
    <s v="(blank)"/>
    <n v="151601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1 - LA ALTAGRACIA"/>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3 - LA VEGA"/>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6 - PEDERNALES"/>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17 - PERAVIA"/>
    <s v="(blank)"/>
    <n v="29688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1 - SAN CRISTOBAL"/>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2 - SAN JUAN"/>
    <s v="(blank)"/>
    <n v="286025"/>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5 - SANTIAGO"/>
    <s v="(blank)"/>
    <n v="89229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27 - VALVERDE"/>
    <s v="(blank)"/>
    <n v="201108"/>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0 - HATO MAYOR"/>
    <s v="(blank)"/>
    <n v="296886"/>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32 - SANTO DOMINGO"/>
    <s v="(blank)"/>
    <n v="659252"/>
    <n v="0"/>
  </r>
  <r>
    <s v="2026"/>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99 - MULTIPROVINCIAL"/>
    <s v="(blank)"/>
    <n v="9789015"/>
    <n v="0"/>
  </r>
  <r>
    <s v="2026"/>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99 - MULTIPROVINCIAL"/>
    <s v="(blank)"/>
    <n v="51802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99 - MULTIPROVINCIAL"/>
    <s v="(blank)"/>
    <n v="4290000"/>
    <n v="622666.67000000004"/>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99 - MULTIPROVINCIAL"/>
    <s v="(blank)"/>
    <n v="660000"/>
    <n v="0"/>
  </r>
  <r>
    <s v="2026"/>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99 - MULTIPROVINCIAL"/>
    <s v="(blank)"/>
    <n v="599769"/>
    <n v="94321.23"/>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99 - MULTIPROVINCIAL"/>
    <s v="(blank)"/>
    <n v="495396"/>
    <n v="82566"/>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99 - MULTIPROVINCIAL"/>
    <s v="(blank)"/>
    <n v="3510000"/>
    <n v="54000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99 - MULTIPROVINCIAL"/>
    <s v="(blank)"/>
    <n v="540000"/>
    <n v="0"/>
  </r>
  <r>
    <s v="2026"/>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99 - MULTIPROVINCIAL"/>
    <s v="(blank)"/>
    <n v="489681"/>
    <n v="81681.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99 - MULTIPROVINCIAL"/>
    <s v="(blank)"/>
    <n v="54665300"/>
    <n v="8102533.3300000001"/>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99 - MULTIPROVINCIAL"/>
    <s v="(blank)"/>
    <n v="8883604"/>
    <n v="5000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7572479"/>
    <n v="1216992.75999999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99 - MULTIPROVINCIAL"/>
    <s v="(blank)"/>
    <n v="3600000"/>
    <n v="554834.25"/>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99 - MULTIPROVINCIAL"/>
    <s v="(blank)"/>
    <n v="45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99 - MULTIPROVINCIAL"/>
    <s v="(blank)"/>
    <n v="2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99 - MULTIPROVINCIAL"/>
    <s v="(blank)"/>
    <n v="16800000"/>
    <n v="2637923.04"/>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99 - MULTIPROVINCIAL"/>
    <s v="(blank)"/>
    <n v="5302025"/>
    <n v="819643.52"/>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99 - MULTIPROVINCIAL"/>
    <s v="(blank)"/>
    <n v="4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36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010000"/>
    <n v="654875.98"/>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99 - MULTIPROVINCIAL"/>
    <s v="(blank)"/>
    <n v="100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99 - MULTIPROVINCIAL"/>
    <s v="(blank)"/>
    <n v="7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99 - MULTIPROVINCIAL"/>
    <s v="(blank)"/>
    <n v="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420500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99 - MULTIPROVINCIAL"/>
    <s v="(blank)"/>
    <n v="687360"/>
    <n v="0"/>
  </r>
  <r>
    <s v="2026"/>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99 - MULTIPROVINCIAL"/>
    <s v="(blank)"/>
    <n v="634734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294005323"/>
    <n v="43817800.00999999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99 - MULTIPROVINCIAL"/>
    <s v="(blank)"/>
    <n v="54699280"/>
    <n v="1311333.3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0889693"/>
    <n v="6657901.6300000018"/>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8385000"/>
    <n v="1591310.66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56800"/>
    <n v="20390.400000000001"/>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99 - MULTIPROVINCIAL"/>
    <s v="(blank)"/>
    <n v="22600000"/>
    <n v="2918788.1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04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1585455"/>
    <n v="840514.5"/>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99 - MULTIPROVINCIAL"/>
    <s v="(blank)"/>
    <n v="11700000"/>
    <n v="611478.54"/>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84931"/>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0885937"/>
    <n v="5350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5000000"/>
    <n v="43445.32"/>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0000"/>
    <n v="267593"/>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99 - MULTIPROVINCIAL"/>
    <s v="(blank)"/>
    <n v="312975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4095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00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12900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94390"/>
    <n v="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2014855"/>
    <n v="1564500"/>
  </r>
  <r>
    <s v="2026"/>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56315211"/>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99 - MULTIPROVINCIAL"/>
    <s v="(blank)"/>
    <n v="11468425"/>
    <n v="15161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99 - MULTIPROVINCIAL"/>
    <s v="(blank)"/>
    <n v="15958611"/>
    <n v="23188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25816"/>
    <n v="232569.75999999998"/>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99 - MULTIPROVINCIAL"/>
    <s v="(blank)"/>
    <n v="2970000"/>
    <n v="354828.4"/>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99 - MULTIPROVINCIAL"/>
    <s v="(blank)"/>
    <n v="115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6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700000"/>
    <n v="542652"/>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5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99 - MULTIPROVINCIAL"/>
    <s v="(blank)"/>
    <n v="8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0000"/>
    <n v="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400000"/>
    <n v="500000"/>
  </r>
  <r>
    <s v="2026"/>
    <x v="0"/>
    <x v="0"/>
    <x v="0"/>
    <x v="0"/>
    <s v="2 - Poder Ejecutivo"/>
    <s v="0201 - PRESIDENCIA DE LA REPÚBLICA"/>
    <s v="0011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99 - MULTIPROVINCIAL"/>
    <s v="(blank)"/>
    <n v="1897289"/>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130678043"/>
    <n v="19033434.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33170762"/>
    <n v="158171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17944296"/>
    <n v="2882108.979999999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18846400"/>
    <n v="1577323.3800000001"/>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99 - MULTIPROVINCIAL"/>
    <s v="(blank)"/>
    <n v="261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885600"/>
    <n v="15340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2000000"/>
    <n v="849394.22"/>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99 - MULTIPROVINCIAL"/>
    <s v="(blank)"/>
    <n v="108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408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99 - MULTIPROVINCIAL"/>
    <s v="(blank)"/>
    <n v="150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271300"/>
    <n v="28025"/>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279472"/>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3622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99 - MULTIPROVINCIAL"/>
    <s v="(blank)"/>
    <n v="108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5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5805000"/>
    <n v="0"/>
  </r>
  <r>
    <s v="2026"/>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2119780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99 - MULTIPROVINCIAL"/>
    <s v="(blank)"/>
    <n v="4197310"/>
    <n v="472740"/>
  </r>
  <r>
    <s v="2026"/>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99 - MULTIPROVINCIAL"/>
    <s v="(blank)"/>
    <n v="322870"/>
    <n v="0"/>
  </r>
  <r>
    <s v="2026"/>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99 - MULTIPROVINCIAL"/>
    <s v="(blank)"/>
    <n v="592401"/>
    <n v="71837.440000000002"/>
  </r>
  <r>
    <s v="2026"/>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99 - MULTIPROVINCIAL"/>
    <s v="(blank)"/>
    <n v="126376913"/>
    <n v="19338838.329999998"/>
  </r>
  <r>
    <s v="2026"/>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99 - MULTIPROVINCIAL"/>
    <s v="(blank)"/>
    <n v="30798788"/>
    <n v="1304000"/>
  </r>
  <r>
    <s v="2026"/>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99 - MULTIPROVINCIAL"/>
    <s v="(blank)"/>
    <n v="17302518"/>
    <n v="2722665.8899999997"/>
  </r>
  <r>
    <s v="2026"/>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99 - MULTIPROVINCIAL"/>
    <s v="(blank)"/>
    <n v="9953917"/>
    <n v="1369137.22"/>
  </r>
  <r>
    <s v="2026"/>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99 - MULTIPROVINCIAL"/>
    <s v="(blank)"/>
    <n v="1159188"/>
    <n v="0"/>
  </r>
  <r>
    <s v="2026"/>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99 - MULTIPROVINCIAL"/>
    <s v="(blank)"/>
    <n v="2000000"/>
    <n v="0"/>
  </r>
  <r>
    <s v="2026"/>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99 - MULTIPROVINCIAL"/>
    <s v="(blank)"/>
    <n v="300000"/>
    <n v="0"/>
  </r>
  <r>
    <s v="2026"/>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99 - MULTIPROVINCIAL"/>
    <s v="(blank)"/>
    <n v="6787598"/>
    <n v="212748.18"/>
  </r>
  <r>
    <s v="2026"/>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99 - MULTIPROVINCIAL"/>
    <s v="(blank)"/>
    <n v="3400000"/>
    <n v="315498.01"/>
  </r>
  <r>
    <s v="2026"/>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99 - MULTIPROVINCIAL"/>
    <s v="(blank)"/>
    <n v="3906723"/>
    <n v="298505.82"/>
  </r>
  <r>
    <s v="2026"/>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99 - MULTIPROVINCIAL"/>
    <s v="(blank)"/>
    <n v="2350000"/>
    <n v="0"/>
  </r>
  <r>
    <s v="2026"/>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99 - MULTIPROVINCIAL"/>
    <s v="(blank)"/>
    <n v="754000"/>
    <n v="0"/>
  </r>
  <r>
    <s v="2026"/>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99 - MULTIPROVINCIAL"/>
    <s v="(blank)"/>
    <n v="2320000"/>
    <n v="0"/>
  </r>
  <r>
    <s v="2026"/>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99 - MULTIPROVINCIAL"/>
    <s v="(blank)"/>
    <n v="566000"/>
    <n v="0"/>
  </r>
  <r>
    <s v="2026"/>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99 - MULTIPROVINCIAL"/>
    <s v="(blank)"/>
    <n v="217950"/>
    <n v="98648"/>
  </r>
  <r>
    <s v="2026"/>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99 - MULTIPROVINCIAL"/>
    <s v="(blank)"/>
    <n v="1900000"/>
    <n v="0"/>
  </r>
  <r>
    <s v="2026"/>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99 - MULTIPROVINCIAL"/>
    <s v="(blank)"/>
    <n v="412100"/>
    <n v="0"/>
  </r>
  <r>
    <s v="2026"/>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99 - MULTIPROVINCIAL"/>
    <s v="(blank)"/>
    <n v="100000"/>
    <n v="0"/>
  </r>
  <r>
    <s v="2026"/>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99 - MULTIPROVINCIAL"/>
    <s v="(blank)"/>
    <n v="12995000"/>
    <n v="2007557.85"/>
  </r>
  <r>
    <s v="2026"/>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99 - MULTIPROVINCIAL"/>
    <s v="(blank)"/>
    <n v="20534329"/>
    <n v="139074.79999999999"/>
  </r>
  <r>
    <s v="2026"/>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99 - MULTIPROVINCIAL"/>
    <s v="(blank)"/>
    <n v="133284214"/>
    <n v="25014414.829999998"/>
  </r>
  <r>
    <s v="2026"/>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99 - MULTIPROVINCIAL"/>
    <s v="(blank)"/>
    <n v="23513680"/>
    <n v="482000"/>
  </r>
  <r>
    <s v="2026"/>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99 - MULTIPROVINCIAL"/>
    <s v="(blank)"/>
    <n v="18649767"/>
    <n v="3063850.5"/>
  </r>
  <r>
    <s v="2026"/>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99 - MULTIPROVINCIAL"/>
    <s v="(blank)"/>
    <n v="8847696"/>
    <n v="1510946.3199999998"/>
  </r>
  <r>
    <s v="2026"/>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99 - MULTIPROVINCIAL"/>
    <s v="(blank)"/>
    <n v="150000"/>
    <n v="0"/>
  </r>
  <r>
    <s v="2026"/>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99 - MULTIPROVINCIAL"/>
    <s v="(blank)"/>
    <n v="3600000"/>
    <n v="297284.52"/>
  </r>
  <r>
    <s v="2026"/>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99 - MULTIPROVINCIAL"/>
    <s v="(blank)"/>
    <n v="5454560"/>
    <n v="170880"/>
  </r>
  <r>
    <s v="2026"/>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99 - MULTIPROVINCIAL"/>
    <s v="(blank)"/>
    <n v="2900000"/>
    <n v="650000"/>
  </r>
  <r>
    <s v="2026"/>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99 - MULTIPROVINCIAL"/>
    <s v="(blank)"/>
    <n v="4800000"/>
    <n v="0"/>
  </r>
  <r>
    <s v="2026"/>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99 - MULTIPROVINCIAL"/>
    <s v="(blank)"/>
    <n v="980295"/>
    <n v="0"/>
  </r>
  <r>
    <s v="2026"/>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99 - MULTIPROVINCIAL"/>
    <s v="(blank)"/>
    <n v="1870000"/>
    <n v="0"/>
  </r>
  <r>
    <s v="2026"/>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99 - MULTIPROVINCIAL"/>
    <s v="(blank)"/>
    <n v="900000"/>
    <n v="0"/>
  </r>
  <r>
    <s v="2026"/>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99 - MULTIPROVINCIAL"/>
    <s v="(blank)"/>
    <n v="300000"/>
    <n v="0"/>
  </r>
  <r>
    <s v="2026"/>
    <x v="0"/>
    <x v="0"/>
    <x v="0"/>
    <x v="0"/>
    <s v="2 - Poder Ejecutivo"/>
    <s v="0201 - PRESIDENCIA DE LA REPÚBLICA"/>
    <s v="0016 - DIRECCION GENERAL DE DESARROLLO FRONTERIZO"/>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99 - MULTIPROVINCIAL"/>
    <s v="(blank)"/>
    <n v="768769"/>
    <n v="0"/>
  </r>
  <r>
    <s v="2026"/>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99 - MULTIPROVINCIAL"/>
    <s v="(blank)"/>
    <n v="90000"/>
    <n v="0"/>
  </r>
  <r>
    <s v="2026"/>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99 - MULTIPROVINCIAL"/>
    <s v="(blank)"/>
    <n v="17070000"/>
    <n v="0"/>
  </r>
  <r>
    <s v="2026"/>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99 - MULTIPROVINCIAL"/>
    <s v="(blank)"/>
    <n v="7150000"/>
    <n v="0"/>
  </r>
  <r>
    <s v="2026"/>
    <x v="0"/>
    <x v="0"/>
    <x v="0"/>
    <x v="0"/>
    <s v="2 - Poder Ejecutivo"/>
    <s v="0201 - PRESIDENCIA DE LA REPÚBLICA"/>
    <s v="0017 - DIRECCIÓN DE DESARROLLO SOCIAL SUPÉRATE"/>
    <s v="4 - SERVICIOS SOCIALES"/>
    <s v="4.5 - Protección social"/>
    <s v="4.5.10 - Asistencia social"/>
    <s v="2.1 - REMUNERACIONES Y CONTRIBUCIONES"/>
    <s v="2.1.1 - REMUNERACIONES"/>
    <s v="N"/>
    <s v="00 - N/A"/>
    <s v="10 - FONDO GENERAL"/>
    <s v="99 - MULTIPROVINCIAL"/>
    <s v="(blank)"/>
    <n v="2370686595"/>
    <n v="177256293.53999999"/>
  </r>
  <r>
    <s v="2026"/>
    <x v="0"/>
    <x v="0"/>
    <x v="0"/>
    <x v="0"/>
    <s v="2 - Poder Ejecutivo"/>
    <s v="0201 - PRESIDENCIA DE LA REPÚBLICA"/>
    <s v="0017 - DIRECCIÓN DE DESARROLLO SOCIAL SUPÉRATE"/>
    <s v="4 - SERVICIOS SOCIALES"/>
    <s v="4.5 - Protección social"/>
    <s v="4.5.10 - Asistencia social"/>
    <s v="2.1 - REMUNERACIONES Y CONTRIBUCIONES"/>
    <s v="2.1.2 - SOBRESUELDOS"/>
    <s v="N"/>
    <s v="00 - N/A"/>
    <s v="10 - FONDO GENERAL"/>
    <s v="99 - MULTIPROVINCIAL"/>
    <s v="(blank)"/>
    <n v="318806692"/>
    <n v="6318200.4900000002"/>
  </r>
  <r>
    <s v="2026"/>
    <x v="0"/>
    <x v="0"/>
    <x v="0"/>
    <x v="0"/>
    <s v="2 - Poder Ejecutivo"/>
    <s v="0201 - PRESIDENCIA DE LA REPÚBLICA"/>
    <s v="0017 - DIRECCIÓN DE DESARROLLO SOCIAL SUPÉRATE"/>
    <s v="4 - SERVICIOS SOCIALES"/>
    <s v="4.5 - Protección social"/>
    <s v="4.5.10 - Asistencia social"/>
    <s v="2.1 - REMUNERACIONES Y CONTRIBUCIONES"/>
    <s v="2.1.5 - CONTRIBUCIONES A LA SEGURIDAD SOCIAL"/>
    <s v="N"/>
    <s v="00 - N/A"/>
    <s v="10 - FONDO GENERAL"/>
    <s v="99 - MULTIPROVINCIAL"/>
    <s v="(blank)"/>
    <n v="323602968"/>
    <n v="27052002.710000001"/>
  </r>
  <r>
    <s v="2026"/>
    <x v="0"/>
    <x v="0"/>
    <x v="0"/>
    <x v="0"/>
    <s v="2 - Poder Ejecutivo"/>
    <s v="0201 - PRESIDENCIA DE LA REPÚBLICA"/>
    <s v="0017 - DIRECCIÓN DE DESARROLLO SOCIAL SUPÉRATE"/>
    <s v="4 - SERVICIOS SOCIALES"/>
    <s v="4.5 - Protección social"/>
    <s v="4.5.10 - Asistencia social"/>
    <s v="2.2 - CONTRATACIÓN DE SERVICIOS"/>
    <s v="2.2.1 - SERVICIOS BÁSICOS"/>
    <s v="N"/>
    <s v="00 - N/A"/>
    <s v="10 - FONDO GENERAL"/>
    <s v="99 - MULTIPROVINCIAL"/>
    <s v="(blank)"/>
    <n v="226355762"/>
    <n v="4642865.8"/>
  </r>
  <r>
    <s v="2026"/>
    <x v="0"/>
    <x v="0"/>
    <x v="0"/>
    <x v="0"/>
    <s v="2 - Poder Ejecutivo"/>
    <s v="0201 - PRESIDENCIA DE LA REPÚBLICA"/>
    <s v="0017 - DIRECCIÓN DE DESARROLLO SOCIAL SUPÉRATE"/>
    <s v="4 - SERVICIOS SOCIALES"/>
    <s v="4.5 - Protección social"/>
    <s v="4.5.10 - Asistencia social"/>
    <s v="2.2 - CONTRATACIÓN DE SERVICIOS"/>
    <s v="2.2.2 - PUBLICIDAD, IMPRESIÓN Y ENCUADERNACIÓN"/>
    <s v="N"/>
    <s v="00 - N/A"/>
    <s v="10 - FONDO GENERAL"/>
    <s v="99 - MULTIPROVINCIAL"/>
    <s v="(blank)"/>
    <n v="12700000"/>
    <n v="0"/>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10 - FONDO GENERAL"/>
    <s v="99 - MULTIPROVINCIAL"/>
    <s v="(blank)"/>
    <n v="40000000"/>
    <n v="1425348.97"/>
  </r>
  <r>
    <s v="2026"/>
    <x v="0"/>
    <x v="0"/>
    <x v="0"/>
    <x v="0"/>
    <s v="2 - Poder Ejecutivo"/>
    <s v="0201 - PRESIDENCIA DE LA REPÚBLICA"/>
    <s v="0017 - DIRECCIÓN DE DESARROLLO SOCIAL SUPÉRATE"/>
    <s v="4 - SERVICIOS SOCIALES"/>
    <s v="4.5 - Protección social"/>
    <s v="4.5.10 - Asistencia social"/>
    <s v="2.2 - CONTRATACIÓN DE SERVICIOS"/>
    <s v="2.2.3 - VIÁTICOS"/>
    <s v="N"/>
    <s v="00 - N/A"/>
    <s v="60 - CREDITO EXTERNO"/>
    <s v="99 - MULTIPROVINCIAL"/>
    <s v="(blank)"/>
    <n v="20000000"/>
    <n v="0"/>
  </r>
  <r>
    <s v="2026"/>
    <x v="0"/>
    <x v="0"/>
    <x v="0"/>
    <x v="0"/>
    <s v="2 - Poder Ejecutivo"/>
    <s v="0201 - PRESIDENCIA DE LA REPÚBLICA"/>
    <s v="0017 - DIRECCIÓN DE DESARROLLO SOCIAL SUPÉRATE"/>
    <s v="4 - SERVICIOS SOCIALES"/>
    <s v="4.5 - Protección social"/>
    <s v="4.5.10 - Asistencia social"/>
    <s v="2.2 - CONTRATACIÓN DE SERVICIOS"/>
    <s v="2.2.4 - TRANSPORTE Y ALMACENAJE"/>
    <s v="N"/>
    <s v="00 - N/A"/>
    <s v="10 - FONDO GENERAL"/>
    <s v="99 - MULTIPROVINCIAL"/>
    <s v="(blank)"/>
    <n v="3800000"/>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10 - FONDO GENERAL"/>
    <s v="99 - MULTIPROVINCIAL"/>
    <s v="(blank)"/>
    <n v="82296304"/>
    <n v="0"/>
  </r>
  <r>
    <s v="2026"/>
    <x v="0"/>
    <x v="0"/>
    <x v="0"/>
    <x v="0"/>
    <s v="2 - Poder Ejecutivo"/>
    <s v="0201 - PRESIDENCIA DE LA REPÚBLICA"/>
    <s v="0017 - DIRECCIÓN DE DESARROLLO SOCIAL SUPÉRATE"/>
    <s v="4 - SERVICIOS SOCIALES"/>
    <s v="4.5 - Protección social"/>
    <s v="4.5.10 - Asistencia social"/>
    <s v="2.2 - CONTRATACIÓN DE SERVICIOS"/>
    <s v="2.2.5 - ALQUILERES Y RENTAS"/>
    <s v="N"/>
    <s v="00 - N/A"/>
    <s v="60 - CREDITO EXTERNO"/>
    <s v="99 - MULTIPROVINCIAL"/>
    <s v="(blank)"/>
    <n v="5000000"/>
    <n v="0"/>
  </r>
  <r>
    <s v="2026"/>
    <x v="0"/>
    <x v="0"/>
    <x v="0"/>
    <x v="0"/>
    <s v="2 - Poder Ejecutivo"/>
    <s v="0201 - PRESIDENCIA DE LA REPÚBLICA"/>
    <s v="0017 - DIRECCIÓN DE DESARROLLO SOCIAL SUPÉRATE"/>
    <s v="4 - SERVICIOS SOCIALES"/>
    <s v="4.5 - Protección social"/>
    <s v="4.5.10 - Asistencia social"/>
    <s v="2.2 - CONTRATACIÓN DE SERVICIOS"/>
    <s v="2.2.6 - SEGUROS"/>
    <s v="N"/>
    <s v="00 - N/A"/>
    <s v="10 - FONDO GENERAL"/>
    <s v="99 - MULTIPROVINCIAL"/>
    <s v="(blank)"/>
    <n v="67600000"/>
    <n v="1930091.8599999999"/>
  </r>
  <r>
    <s v="2026"/>
    <x v="0"/>
    <x v="0"/>
    <x v="0"/>
    <x v="0"/>
    <s v="2 - Poder Ejecutivo"/>
    <s v="0201 - PRESIDENCIA DE LA REPÚBLICA"/>
    <s v="0017 - DIRECCIÓN DE DESARROLLO SOCIAL SUPÉRATE"/>
    <s v="4 - SERVICIOS SOCIALES"/>
    <s v="4.5 - Protección social"/>
    <s v="4.5.10 - Asistencia social"/>
    <s v="2.2 - CONTRATACIÓN DE SERVICIOS"/>
    <s v="2.2.7 - SERVICIOS DE CONSERVACIÓN, REPARACIONES MENORES E INSTALACIONES TEMPORALES"/>
    <s v="N"/>
    <s v="00 - N/A"/>
    <s v="10 - FONDO GENERAL"/>
    <s v="99 - MULTIPROVINCIAL"/>
    <s v="(blank)"/>
    <n v="33430000"/>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10 - FONDO GENERAL"/>
    <s v="99 - MULTIPROVINCIAL"/>
    <s v="(blank)"/>
    <n v="95025736"/>
    <n v="0"/>
  </r>
  <r>
    <s v="2026"/>
    <x v="0"/>
    <x v="0"/>
    <x v="0"/>
    <x v="0"/>
    <s v="2 - Poder Ejecutivo"/>
    <s v="0201 - PRESIDENCIA DE LA REPÚBLICA"/>
    <s v="0017 - DIRECCIÓN DE DESARROLLO SOCIAL SUPÉRATE"/>
    <s v="4 - SERVICIOS SOCIALES"/>
    <s v="4.5 - Protección social"/>
    <s v="4.5.10 - Asistencia social"/>
    <s v="2.2 - CONTRATACIÓN DE SERVICIOS"/>
    <s v="2.2.8 - OTROS SERVICIOS NO INCLUIDOS EN CONCEPTOS ANTERIORES"/>
    <s v="N"/>
    <s v="00 - N/A"/>
    <s v="60 - CREDITO EXTERNO"/>
    <s v="99 - MULTIPROVINCIAL"/>
    <s v="(blank)"/>
    <n v="60000000"/>
    <n v="0"/>
  </r>
  <r>
    <s v="2026"/>
    <x v="0"/>
    <x v="0"/>
    <x v="0"/>
    <x v="0"/>
    <s v="2 - Poder Ejecutivo"/>
    <s v="0201 - PRESIDENCIA DE LA REPÚBLICA"/>
    <s v="0017 - DIRECCIÓN DE DESARROLLO SOCIAL SUPÉRATE"/>
    <s v="4 - SERVICIOS SOCIALES"/>
    <s v="4.5 - Protección social"/>
    <s v="4.5.10 - Asistencia social"/>
    <s v="2.2 - CONTRATACIÓN DE SERVICIOS"/>
    <s v="2.2.9 - OTRAS CONTRATACIONES DE SERVICIOS"/>
    <s v="N"/>
    <s v="00 - N/A"/>
    <s v="10 - FONDO GENERAL"/>
    <s v="99 - MULTIPROVINCIAL"/>
    <s v="(blank)"/>
    <n v="21080000"/>
    <n v="0"/>
  </r>
  <r>
    <s v="2026"/>
    <x v="0"/>
    <x v="0"/>
    <x v="0"/>
    <x v="0"/>
    <s v="2 - Poder Ejecutivo"/>
    <s v="0201 - PRESIDENCIA DE LA REPÚBLICA"/>
    <s v="0017 - DIRECCIÓN DE DESARROLLO SOCIAL SUPÉRATE"/>
    <s v="4 - SERVICIOS SOCIALES"/>
    <s v="4.5 - Protección social"/>
    <s v="4.5.10 - Asistencia social"/>
    <s v="2.3 - MATERIALES Y SUMINISTROS"/>
    <s v="2.3.1 - ALIMENTOS Y PRODUCTOS AGROFORESTALES"/>
    <s v="N"/>
    <s v="00 - N/A"/>
    <s v="10 - FONDO GENERAL"/>
    <s v="99 - MULTIPROVINCIAL"/>
    <s v="(blank)"/>
    <n v="77387932"/>
    <n v="0"/>
  </r>
  <r>
    <s v="2026"/>
    <x v="0"/>
    <x v="0"/>
    <x v="0"/>
    <x v="0"/>
    <s v="2 - Poder Ejecutivo"/>
    <s v="0201 - PRESIDENCIA DE LA REPÚBLICA"/>
    <s v="0017 - DIRECCIÓN DE DESARROLLO SOCIAL SUPÉRATE"/>
    <s v="4 - SERVICIOS SOCIALES"/>
    <s v="4.5 - Protección social"/>
    <s v="4.5.10 - Asistencia social"/>
    <s v="2.3 - MATERIALES Y SUMINISTROS"/>
    <s v="2.3.2 - TEXTILES Y VESTUARIOS"/>
    <s v="N"/>
    <s v="00 - N/A"/>
    <s v="10 - FONDO GENERAL"/>
    <s v="99 - MULTIPROVINCIAL"/>
    <s v="(blank)"/>
    <n v="4050000"/>
    <n v="0"/>
  </r>
  <r>
    <s v="2026"/>
    <x v="0"/>
    <x v="0"/>
    <x v="0"/>
    <x v="0"/>
    <s v="2 - Poder Ejecutivo"/>
    <s v="0201 - PRESIDENCIA DE LA REPÚBLICA"/>
    <s v="0017 - DIRECCIÓN DE DESARROLLO SOCIAL SUPÉRATE"/>
    <s v="4 - SERVICIOS SOCIALES"/>
    <s v="4.5 - Protección social"/>
    <s v="4.5.10 - Asistencia social"/>
    <s v="2.3 - MATERIALES Y SUMINISTROS"/>
    <s v="2.3.3 - PAPEL, CARTÓN E IMPRESOS"/>
    <s v="N"/>
    <s v="00 - N/A"/>
    <s v="10 - FONDO GENERAL"/>
    <s v="99 - MULTIPROVINCIAL"/>
    <s v="(blank)"/>
    <n v="4540000"/>
    <n v="0"/>
  </r>
  <r>
    <s v="2026"/>
    <x v="0"/>
    <x v="0"/>
    <x v="0"/>
    <x v="0"/>
    <s v="2 - Poder Ejecutivo"/>
    <s v="0201 - PRESIDENCIA DE LA REPÚBLICA"/>
    <s v="0017 - DIRECCIÓN DE DESARROLLO SOCIAL SUPÉRATE"/>
    <s v="4 - SERVICIOS SOCIALES"/>
    <s v="4.5 - Protección social"/>
    <s v="4.5.10 - Asistencia social"/>
    <s v="2.3 - MATERIALES Y SUMINISTROS"/>
    <s v="2.3.4 - PRODUCTOS FARMACÉUTICOS"/>
    <s v="N"/>
    <s v="00 - N/A"/>
    <s v="10 - FONDO GENERAL"/>
    <s v="99 - MULTIPROVINCIAL"/>
    <s v="(blank)"/>
    <n v="5300000"/>
    <n v="0"/>
  </r>
  <r>
    <s v="2026"/>
    <x v="0"/>
    <x v="0"/>
    <x v="0"/>
    <x v="0"/>
    <s v="2 - Poder Ejecutivo"/>
    <s v="0201 - PRESIDENCIA DE LA REPÚBLICA"/>
    <s v="0017 - DIRECCIÓN DE DESARROLLO SOCIAL SUPÉRATE"/>
    <s v="4 - SERVICIOS SOCIALES"/>
    <s v="4.5 - Protección social"/>
    <s v="4.5.10 - Asistencia social"/>
    <s v="2.3 - MATERIALES Y SUMINISTROS"/>
    <s v="2.3.5 - CUERO, CAUCHO Y PLÁSTICO"/>
    <s v="N"/>
    <s v="00 - N/A"/>
    <s v="10 - FONDO GENERAL"/>
    <s v="99 - MULTIPROVINCIAL"/>
    <s v="(blank)"/>
    <n v="4300000"/>
    <n v="0"/>
  </r>
  <r>
    <s v="2026"/>
    <x v="0"/>
    <x v="0"/>
    <x v="0"/>
    <x v="0"/>
    <s v="2 - Poder Ejecutivo"/>
    <s v="0201 - PRESIDENCIA DE LA REPÚBLICA"/>
    <s v="0017 - DIRECCIÓN DE DESARROLLO SOCIAL SUPÉRATE"/>
    <s v="4 - SERVICIOS SOCIALES"/>
    <s v="4.5 - Protección social"/>
    <s v="4.5.10 - Asistencia social"/>
    <s v="2.3 - MATERIALES Y SUMINISTROS"/>
    <s v="2.3.6 - PRODUCTOS DE MINERALES, METÁLICOS Y NO METÁLICOS"/>
    <s v="N"/>
    <s v="00 - N/A"/>
    <s v="10 - FONDO GENERAL"/>
    <s v="99 - MULTIPROVINCIAL"/>
    <s v="(blank)"/>
    <n v="645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10 - FONDO GENERAL"/>
    <s v="99 - MULTIPROVINCIAL"/>
    <s v="(blank)"/>
    <n v="66700000"/>
    <n v="0"/>
  </r>
  <r>
    <s v="2026"/>
    <x v="0"/>
    <x v="0"/>
    <x v="0"/>
    <x v="0"/>
    <s v="2 - Poder Ejecutivo"/>
    <s v="0201 - PRESIDENCIA DE LA REPÚBLICA"/>
    <s v="0017 - DIRECCIÓN DE DESARROLLO SOCIAL SUPÉRATE"/>
    <s v="4 - SERVICIOS SOCIALES"/>
    <s v="4.5 - Protección social"/>
    <s v="4.5.10 - Asistencia social"/>
    <s v="2.3 - MATERIALES Y SUMINISTROS"/>
    <s v="2.3.7 - COMBUSTIBLES, LUBRICANTES, PRODUCTOS QUÍMICOS Y CONEXOS"/>
    <s v="N"/>
    <s v="00 - N/A"/>
    <s v="60 - CREDITO EXTERNO"/>
    <s v="99 - MULTIPROVINCIAL"/>
    <s v="(blank)"/>
    <n v="10000000"/>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10 - FONDO GENERAL"/>
    <s v="99 - MULTIPROVINCIAL"/>
    <s v="(blank)"/>
    <n v="75330659"/>
    <n v="0"/>
  </r>
  <r>
    <s v="2026"/>
    <x v="0"/>
    <x v="0"/>
    <x v="0"/>
    <x v="0"/>
    <s v="2 - Poder Ejecutivo"/>
    <s v="0201 - PRESIDENCIA DE LA REPÚBLICA"/>
    <s v="0017 - DIRECCIÓN DE DESARROLLO SOCIAL SUPÉRATE"/>
    <s v="4 - SERVICIOS SOCIALES"/>
    <s v="4.5 - Protección social"/>
    <s v="4.5.10 - Asistencia social"/>
    <s v="2.3 - MATERIALES Y SUMINISTROS"/>
    <s v="2.3.9 - PRODUCTOS Y ÚTILES VARIOS"/>
    <s v="N"/>
    <s v="00 - N/A"/>
    <s v="70 - DONACION EXTERNA"/>
    <s v="99 - MULTIPROVINCIAL"/>
    <s v="(blank)"/>
    <n v="7005765"/>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99 - MULTIPROVINCIAL"/>
    <s v="(blank)"/>
    <n v="45203000"/>
    <n v="74405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2 - SOBRESUELDOS"/>
    <s v="N"/>
    <s v="00 - N/A"/>
    <s v="10 - FONDO GENERAL"/>
    <s v="99 - MULTIPROVINCIAL"/>
    <s v="(blank)"/>
    <n v="13462000"/>
    <n v="26200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99 - MULTIPROVINCIAL"/>
    <s v="(blank)"/>
    <n v="6295198"/>
    <n v="451753.99"/>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1 - SERVICIOS BÁSICOS"/>
    <s v="N"/>
    <s v="00 - N/A"/>
    <s v="10 - FONDO GENERAL"/>
    <s v="99 - MULTIPROVINCIAL"/>
    <s v="(blank)"/>
    <n v="125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99 - MULTIPROVINCIAL"/>
    <s v="(blank)"/>
    <n v="10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3 - VIÁTICOS"/>
    <s v="N"/>
    <s v="00 - N/A"/>
    <s v="10 - FONDO GENERAL"/>
    <s v="99 - MULTIPROVINCIAL"/>
    <s v="(blank)"/>
    <n v="40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99 - MULTIPROVINCIAL"/>
    <s v="(blank)"/>
    <n v="2799999"/>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99 - MULTIPROVINCIAL"/>
    <s v="(blank)"/>
    <n v="14000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99 - MULTIPROVINCIAL"/>
    <s v="(blank)"/>
    <n v="2837733"/>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99 - MULTIPROVINCIAL"/>
    <s v="(blank)"/>
    <n v="475151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99 - MULTIPROVINCIAL"/>
    <s v="(blank)"/>
    <n v="360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99 - MULTIPROVINCIAL"/>
    <s v="(blank)"/>
    <n v="199330"/>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99 - MULTIPROVINCIAL"/>
    <s v="(blank)"/>
    <n v="42857"/>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99 - MULTIPROVINCIAL"/>
    <s v="(blank)"/>
    <n v="7029856"/>
    <n v="0"/>
  </r>
  <r>
    <s v="2026"/>
    <x v="0"/>
    <x v="0"/>
    <x v="0"/>
    <x v="0"/>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99 - MULTIPROVINCIAL"/>
    <s v="(blank)"/>
    <n v="1865571"/>
    <n v="0"/>
  </r>
  <r>
    <s v="2026"/>
    <x v="0"/>
    <x v="0"/>
    <x v="0"/>
    <x v="0"/>
    <s v="2 - Poder Ejecutivo"/>
    <s v="0201 - PRESIDENCIA DE LA REPÚBLICA"/>
    <s v="0017 - DIRECCIÓN DE DESARROLLO SOCIAL SUPÉRATE"/>
    <s v="4 - SERVICIOS SOCIALES"/>
    <s v="4.6 - Equidad de género"/>
    <s v="4.6.03 - Acciones para una cultura de igualdad de género."/>
    <s v="2.1 - REMUNERACIONES Y CONTRIBUCIONES"/>
    <s v="2.1.1 - REMUNERACIONES"/>
    <s v="N"/>
    <s v="00 - N/A"/>
    <s v="10 - FONDO GENERAL"/>
    <s v="99 - MULTIPROVINCIAL"/>
    <s v="(blank)"/>
    <n v="15300000"/>
    <n v="0"/>
  </r>
  <r>
    <s v="2026"/>
    <x v="0"/>
    <x v="0"/>
    <x v="0"/>
    <x v="0"/>
    <s v="2 - Poder Ejecutivo"/>
    <s v="0201 - PRESIDENCIA DE LA REPÚBLICA"/>
    <s v="0017 - DIRECCIÓN DE DESARROLLO SOCIAL SUPÉRATE"/>
    <s v="4 - SERVICIOS SOCIALES"/>
    <s v="4.6 - Equidad de género"/>
    <s v="4.6.03 - Acciones para una cultura de igualdad de género."/>
    <s v="2.2 - CONTRATACIÓN DE SERVICIOS"/>
    <s v="2.2.5 - ALQUILERES Y RENTAS"/>
    <s v="N"/>
    <s v="00 - N/A"/>
    <s v="10 - FONDO GENERAL"/>
    <s v="99 - MULTIPROVINCIAL"/>
    <s v="(blank)"/>
    <n v="20853500"/>
    <n v="0"/>
  </r>
  <r>
    <s v="2026"/>
    <x v="0"/>
    <x v="0"/>
    <x v="0"/>
    <x v="0"/>
    <s v="2 - Poder Ejecutivo"/>
    <s v="0201 - PRESIDENCIA DE LA REPÚBLICA"/>
    <s v="0017 - DIRECCIÓN DE DESARROLLO SOCIAL SUPÉRATE"/>
    <s v="4 - SERVICIOS SOCIALES"/>
    <s v="4.6 - Equidad de género"/>
    <s v="4.6.03 - Acciones para una cultura de igualdad de género."/>
    <s v="2.3 - MATERIALES Y SUMINISTROS"/>
    <s v="2.3.1 - ALIMENTOS Y PRODUCTOS AGROFORESTALES"/>
    <s v="N"/>
    <s v="00 - N/A"/>
    <s v="10 - FONDO GENERAL"/>
    <s v="99 - MULTIPROVINCIAL"/>
    <s v="(blank)"/>
    <n v="38465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99 - MULTIPROVINCIAL"/>
    <s v="(blank)"/>
    <n v="17405792"/>
    <n v="243000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99 - MULTIPROVINCIAL"/>
    <s v="(blank)"/>
    <n v="3301200"/>
    <n v="285117.5"/>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3 - DIETAS Y GASTOS DE REPRESENTACIÓN"/>
    <s v="N"/>
    <s v="00 - N/A"/>
    <s v="10 - FONDO GENERAL"/>
    <s v="99 - MULTIPROVINCIAL"/>
    <s v="(blank)"/>
    <n v="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99 - MULTIPROVINCIAL"/>
    <s v="(blank)"/>
    <n v="2212011"/>
    <n v="320260.38"/>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99 - MULTIPROVINCIAL"/>
    <s v="(blank)"/>
    <n v="1941000"/>
    <n v="115533.73"/>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99 - MULTIPROVINCIAL"/>
    <s v="(blank)"/>
    <n v="20100000"/>
    <n v="1616224.02"/>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99 - MULTIPROVINCIAL"/>
    <s v="(blank)"/>
    <n v="1200000"/>
    <n v="18447.5"/>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99 - MULTIPROVINCIAL"/>
    <s v="(blank)"/>
    <n v="4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99 - MULTIPROVINCIAL"/>
    <s v="(blank)"/>
    <n v="81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99 - MULTIPROVINCIAL"/>
    <s v="(blank)"/>
    <n v="1700000"/>
    <n v="269879.37"/>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923808"/>
    <n v="0"/>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4330000"/>
    <n v="486714.24"/>
  </r>
  <r>
    <s v="2026"/>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99 - MULTIPROVINCIAL"/>
    <s v="(blank)"/>
    <n v="22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99 - MULTIPROVINCIAL"/>
    <s v="(blank)"/>
    <n v="1650000"/>
    <n v="34865"/>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99 - MULTIPROVINCIAL"/>
    <s v="(blank)"/>
    <n v="3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99 - MULTIPROVINCIAL"/>
    <s v="(blank)"/>
    <n v="780000"/>
    <n v="253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99 - MULTIPROVINCIAL"/>
    <s v="(blank)"/>
    <n v="600000"/>
    <n v="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205000"/>
    <n v="850000"/>
  </r>
  <r>
    <s v="2026"/>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99 - MULTIPROVINCIAL"/>
    <s v="(blank)"/>
    <n v="966943"/>
    <n v="6898.1"/>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1 - REMUNERACIONES"/>
    <s v="N"/>
    <s v="00 - N/A"/>
    <s v="10 - FONDO GENERAL"/>
    <s v="99 - MULTIPROVINCIAL"/>
    <s v="(blank)"/>
    <n v="1190113921"/>
    <n v="134004569.97"/>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2 - SOBRESUELDOS"/>
    <s v="N"/>
    <s v="00 - N/A"/>
    <s v="10 - FONDO GENERAL"/>
    <s v="99 - MULTIPROVINCIAL"/>
    <s v="(blank)"/>
    <n v="0"/>
    <n v="4137797.4"/>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4 - GRATIFICACIONES Y BONIFICACION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1 - REMUNERACIONES Y CONTRIBUCIONES"/>
    <s v="2.1.5 - CONTRIBUCIONES A LA SEGURIDAD SOCIAL"/>
    <s v="N"/>
    <s v="00 - N/A"/>
    <s v="10 - FONDO GENERAL"/>
    <s v="99 - MULTIPROVINCIAL"/>
    <s v="(blank)"/>
    <n v="129158712"/>
    <n v="20098876.82"/>
  </r>
  <r>
    <s v="2026"/>
    <x v="0"/>
    <x v="0"/>
    <x v="0"/>
    <x v="0"/>
    <s v="2 - Poder Ejecutivo"/>
    <s v="0201 - PRESIDENCIA DE LA REPÚBLICA"/>
    <s v="0018 - DIRECCIÓN DE ASISTENCIA SOCIAL Y ALIMENTACIÓN COMUNITARIA"/>
    <s v="4 - SERVICIOS SOCIALES"/>
    <s v="4.5 - Protección social"/>
    <s v="4.5.10 - Asistencia social"/>
    <s v="2.2 - CONTRATACIÓN DE SERVICIOS"/>
    <s v="2.2.1 - SERVICIOS BÁS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3 - VIÁTIC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5 - ALQUILERES Y RENTA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6 - SEGUR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7 - SERVICIOS DE CONSERVACIÓN, REPARACIONES MENORES E INSTALACIONES TEMPORALE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8 - OTROS SERVICIOS NO INCLUIDOS EN CONCEPTOS ANTERIORE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10 - FONDO GENERAL"/>
    <s v="99 - MULTIPROVINCIAL"/>
    <s v="(blank)"/>
    <n v="357653562"/>
    <n v="0"/>
  </r>
  <r>
    <s v="2026"/>
    <x v="0"/>
    <x v="0"/>
    <x v="0"/>
    <x v="0"/>
    <s v="2 - Poder Ejecutivo"/>
    <s v="0201 - PRESIDENCIA DE LA REPÚBLICA"/>
    <s v="0018 - DIRECCIÓN DE ASISTENCIA SOCIAL Y ALIMENTACIÓN COMUNITARIA"/>
    <s v="4 - SERVICIOS SOCIALES"/>
    <s v="4.5 - Protección social"/>
    <s v="4.5.10 - Asistencia social"/>
    <s v="2.2 - CONTRATACIÓN DE SERVICIOS"/>
    <s v="2.2.9 - OTRAS CONTRATACIONES DE SERVICIOS"/>
    <s v="N"/>
    <s v="00 - N/A"/>
    <s v="20 - FONDOS CON DESTINO ESPECÍFICO"/>
    <s v="99 - MULTIPROVINCIAL"/>
    <s v="(blank)"/>
    <n v="3959207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10 - FONDO GENERAL"/>
    <s v="99 - MULTIPROVINCIAL"/>
    <s v="(blank)"/>
    <n v="627412777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1 - ALIMENTOS Y PRODUCTOS AGROFORESTALES"/>
    <s v="N"/>
    <s v="00 - N/A"/>
    <s v="20 - FONDOS CON DESTINO ESPECÍFICO"/>
    <s v="99 - MULTIPROVINCIAL"/>
    <s v="(blank)"/>
    <n v="1031221367"/>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2 - TEXTILES Y VESTUARI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3 - PAPEL, CARTÓN E IMPRESOS"/>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4 - PRODUCTOS FARMACÉUT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5 - CUERO, CAUCHO Y PLÁSTICO"/>
    <s v="N"/>
    <s v="00 - N/A"/>
    <s v="20 - FONDOS CON DESTINO ESPECÍFICO"/>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7 - COMBUSTIBLES, LUBRICANTES, PRODUCTOS QUÍMICOS Y CONEXOS"/>
    <s v="N"/>
    <s v="00 - N/A"/>
    <s v="10 - FONDO GENERAL"/>
    <s v="99 - MULTIPROVINCIAL"/>
    <s v="(blank)"/>
    <n v="0"/>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10 - FONDO GENERAL"/>
    <s v="99 - MULTIPROVINCIAL"/>
    <s v="(blank)"/>
    <n v="384574349"/>
    <n v="0"/>
  </r>
  <r>
    <s v="2026"/>
    <x v="0"/>
    <x v="0"/>
    <x v="0"/>
    <x v="0"/>
    <s v="2 - Poder Ejecutivo"/>
    <s v="0201 - PRESIDENCIA DE LA REPÚBLICA"/>
    <s v="0018 - DIRECCIÓN DE ASISTENCIA SOCIAL Y ALIMENTACIÓN COMUNITARIA"/>
    <s v="4 - SERVICIOS SOCIALES"/>
    <s v="4.5 - Protección social"/>
    <s v="4.5.10 - Asistencia social"/>
    <s v="2.3 - MATERIALES Y SUMINISTROS"/>
    <s v="2.3.9 - PRODUCTOS Y ÚTILES VARIOS"/>
    <s v="N"/>
    <s v="00 - N/A"/>
    <s v="20 - FONDOS CON DESTINO ESPECÍFICO"/>
    <s v="99 - MULTIPROVINCIAL"/>
    <s v="(blank)"/>
    <n v="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99 - MULTIPROVINCIAL"/>
    <s v="(blank)"/>
    <n v="31209834"/>
    <n v="4710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99 - MULTIPROVINCIAL"/>
    <s v="(blank)"/>
    <n v="9781836"/>
    <n v="76100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99 - MULTIPROVINCIAL"/>
    <s v="(blank)"/>
    <n v="4298346"/>
    <n v="708257.91999999993"/>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99 - MULTIPROVINCIAL"/>
    <s v="(blank)"/>
    <n v="2439000"/>
    <n v="328544.53999999998"/>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99 - MULTIPROVINCIAL"/>
    <s v="(blank)"/>
    <n v="184666"/>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99 - MULTIPROVINCIAL"/>
    <s v="(blank)"/>
    <n v="1528287"/>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99 - MULTIPROVINCIAL"/>
    <s v="(blank)"/>
    <n v="36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99 - MULTIPROVINCIAL"/>
    <s v="(blank)"/>
    <n v="10472665"/>
    <n v="1495337.1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99 - MULTIPROVINCIAL"/>
    <s v="(blank)"/>
    <n v="5850000"/>
    <n v="672757.86"/>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99 - MULTIPROVINCIAL"/>
    <s v="(blank)"/>
    <n v="4400000"/>
    <n v="162769.20000000001"/>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99 - MULTIPROVINCIAL"/>
    <s v="(blank)"/>
    <n v="12484570"/>
    <n v="14986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99 - MULTIPROVINCIAL"/>
    <s v="(blank)"/>
    <n v="48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99 - MULTIPROVINCIAL"/>
    <s v="(blank)"/>
    <n v="20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99 - MULTIPROVINCIAL"/>
    <s v="(blank)"/>
    <n v="50000"/>
    <n v="0"/>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99 - MULTIPROVINCIAL"/>
    <s v="(blank)"/>
    <n v="3084000"/>
    <n v="72069.490000000005"/>
  </r>
  <r>
    <s v="2026"/>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99 - MULTIPROVINCIAL"/>
    <s v="(blank)"/>
    <n v="61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99 - MULTIPROVINCIAL"/>
    <s v="(blank)"/>
    <n v="143472333"/>
    <n v="19256666.67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99 - MULTIPROVINCIAL"/>
    <s v="(blank)"/>
    <n v="67079600"/>
    <n v="877700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9763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8942818"/>
    <n v="2852715.8"/>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99 - MULTIPROVINCIAL"/>
    <s v="(blank)"/>
    <n v="6773500"/>
    <n v="1196129.6900000002"/>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001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99 - MULTIPROVINCIAL"/>
    <s v="(blank)"/>
    <n v="154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99 - MULTIPROVINCIAL"/>
    <s v="(blank)"/>
    <n v="815000"/>
    <n v="24800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99 - MULTIPROVINCIAL"/>
    <s v="(blank)"/>
    <n v="1380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99 - MULTIPROVINCIAL"/>
    <s v="(blank)"/>
    <n v="11431285"/>
    <n v="1035164.75"/>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4775000"/>
    <n v="314440.26"/>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01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887472"/>
    <n v="2316458"/>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730000"/>
    <n v="8942.3799999999992"/>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99 - MULTIPROVINCIAL"/>
    <s v="(blank)"/>
    <n v="342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99 - MULTIPROVINCIAL"/>
    <s v="(blank)"/>
    <n v="65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99 - MULTIPROVINCIAL"/>
    <s v="(blank)"/>
    <n v="4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99 - MULTIPROVINCIAL"/>
    <s v="(blank)"/>
    <n v="26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235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6550000"/>
    <n v="0"/>
  </r>
  <r>
    <s v="2026"/>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99 - MULTIPROVINCIAL"/>
    <s v="(blank)"/>
    <n v="3097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99 - MULTIPROVINCIAL"/>
    <s v="(blank)"/>
    <n v="114348399"/>
    <n v="16774254"/>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99 - MULTIPROVINCIAL"/>
    <s v="(blank)"/>
    <n v="21672654"/>
    <n v="1889064.13"/>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13932.8"/>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947748"/>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4061348"/>
    <n v="2551246.5"/>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99 - MULTIPROVINCIAL"/>
    <s v="(blank)"/>
    <n v="7186800"/>
    <n v="191051.43"/>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570025"/>
    <n v="3953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99 - MULTIPROVINCIAL"/>
    <s v="(blank)"/>
    <n v="27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99 - MULTIPROVINCIAL"/>
    <s v="(blank)"/>
    <n v="5241008"/>
    <n v="836541.58000000007"/>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99 - MULTIPROVINCIAL"/>
    <s v="(blank)"/>
    <n v="6386297"/>
    <n v="647642.61"/>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00000"/>
    <n v="141283.38"/>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94975"/>
    <n v="287600"/>
  </r>
  <r>
    <s v="2026"/>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876451"/>
    <n v="621448.16999999993"/>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8912"/>
    <n v="738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99 - MULTIPROVINCIAL"/>
    <s v="(blank)"/>
    <n v="774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99 - MULTIPROVINCIAL"/>
    <s v="(blank)"/>
    <n v="1692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99 - MULTIPROVINCIAL"/>
    <s v="(blank)"/>
    <n v="50000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0"/>
    <n v="0"/>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90800"/>
    <n v="595284.74"/>
  </r>
  <r>
    <s v="2026"/>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99 - MULTIPROVINCIAL"/>
    <s v="(blank)"/>
    <n v="7986839"/>
    <n v="19127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277246755"/>
    <n v="41872273.039999999"/>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65936896"/>
    <n v="352600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38058182"/>
    <n v="6160499.1200000001"/>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8858266"/>
    <n v="2724741.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742505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99 - MULTIPROVINCIAL"/>
    <s v="(blank)"/>
    <n v="3660395"/>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11999275"/>
    <n v="435365.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99 - MULTIPROVINCIAL"/>
    <s v="(blank)"/>
    <n v="21350000"/>
    <n v="1689931.2799999998"/>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795000"/>
    <n v="334305.3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02070"/>
    <n v="160950.06"/>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8940420"/>
    <n v="57341.42"/>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700550"/>
    <n v="16725"/>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1433258"/>
    <n v="29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61213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500400"/>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6950"/>
    <n v="1475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9023276"/>
    <n v="0"/>
  </r>
  <r>
    <s v="2026"/>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20078712"/>
    <n v="123751.06"/>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99 - MULTIPROVINCIAL"/>
    <s v="(blank)"/>
    <n v="187673500"/>
    <n v="23671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99 - MULTIPROVINCIAL"/>
    <s v="(blank)"/>
    <n v="63059000"/>
    <n v="530500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360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2392000"/>
    <n v="0"/>
  </r>
  <r>
    <s v="2026"/>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3818412"/>
    <n v="3286871.73"/>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99 - MULTIPROVINCIAL"/>
    <s v="(blank)"/>
    <n v="15592561"/>
    <n v="2739163.850000000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345000"/>
    <n v="439508.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99 - MULTIPROVINCIAL"/>
    <s v="(blank)"/>
    <n v="7422327"/>
    <n v="2251285"/>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99 - MULTIPROVINCIAL"/>
    <s v="(blank)"/>
    <n v="1300000"/>
    <n v="9685.59"/>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99 - MULTIPROVINCIAL"/>
    <s v="(blank)"/>
    <n v="40391705"/>
    <n v="3293104.7"/>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99 - MULTIPROVINCIAL"/>
    <s v="(blank)"/>
    <n v="30240000"/>
    <n v="352953.86"/>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9707409"/>
    <n v="779503.99000000011"/>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090000"/>
    <n v="95300"/>
  </r>
  <r>
    <s v="2026"/>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518000"/>
    <n v="406114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40000"/>
    <n v="16406"/>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99 - MULTIPROVINCIAL"/>
    <s v="(blank)"/>
    <n v="625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99 - MULTIPROVINCIAL"/>
    <s v="(blank)"/>
    <n v="292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99 - MULTIPROVINCIAL"/>
    <s v="(blank)"/>
    <n v="1000000"/>
    <n v="4484125.08"/>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6873419"/>
    <n v="1685040"/>
  </r>
  <r>
    <s v="2026"/>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99 - MULTIPROVINCIAL"/>
    <s v="(blank)"/>
    <n v="6687774"/>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99 - MULTIPROVINCIAL"/>
    <s v="(blank)"/>
    <n v="34165000"/>
    <n v="7289000"/>
  </r>
  <r>
    <s v="2026"/>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99 - MULTIPROVINCIAL"/>
    <s v="(blank)"/>
    <n v="5760000"/>
    <n v="0"/>
  </r>
  <r>
    <s v="2026"/>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99 - MULTIPROVINCIAL"/>
    <s v="(blank)"/>
    <n v="3693496"/>
    <n v="1118762.3700000001"/>
  </r>
  <r>
    <s v="2026"/>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99 - MULTIPROVINCIAL"/>
    <s v="(blank)"/>
    <n v="3000000"/>
    <n v="871042.5"/>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078981502"/>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250376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99 - MULTIPROVINCIAL"/>
    <s v="(blank)"/>
    <n v="316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6934343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99 - MULTIPROVINCIAL"/>
    <s v="(blank)"/>
    <n v="83818000"/>
    <n v="14556527.870000001"/>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99 - MULTIPROVINCIAL"/>
    <s v="(blank)"/>
    <n v="9600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99 - MULTIPROVINCIAL"/>
    <s v="(blank)"/>
    <n v="648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99 - MULTIPROVINCIAL"/>
    <s v="(blank)"/>
    <n v="175979719"/>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99 - MULTIPROVINCIAL"/>
    <s v="(blank)"/>
    <n v="11701051"/>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99 - MULTIPROVINCIAL"/>
    <s v="(blank)"/>
    <n v="276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99 - MULTIPROVINCIAL"/>
    <s v="(blank)"/>
    <n v="52923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99 - MULTIPROVINCIAL"/>
    <s v="(blank)"/>
    <n v="0"/>
    <n v="1815194"/>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99 - MULTIPROVINCIAL"/>
    <s v="(blank)"/>
    <n v="50200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99 - MULTIPROVINCIAL"/>
    <s v="(blank)"/>
    <n v="0"/>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99 - MULTIPROVINCIAL"/>
    <s v="(blank)"/>
    <n v="65285558"/>
    <n v="0"/>
  </r>
  <r>
    <s v="2026"/>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99 - MULTIPROVINCIAL"/>
    <s v="(blank)"/>
    <n v="7066330"/>
    <n v="1622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99 - MULTIPROVINCIAL"/>
    <s v="(blank)"/>
    <n v="778156905"/>
    <n v="113644421.38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99 - MULTIPROVINCIAL"/>
    <s v="(blank)"/>
    <n v="233818935"/>
    <n v="22893004.33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54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34335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95816398"/>
    <n v="15805422.350000001"/>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99 - MULTIPROVINCIAL"/>
    <s v="(blank)"/>
    <n v="47898283"/>
    <n v="21946433.730000004"/>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34510056"/>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57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26985684"/>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99 - MULTIPROVINCIAL"/>
    <s v="(blank)"/>
    <n v="18563793"/>
    <n v="972595.6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481575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99 - MULTIPROVINCIAL"/>
    <s v="(blank)"/>
    <n v="279299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52560315"/>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99 - MULTIPROVINCIAL"/>
    <s v="(blank)"/>
    <n v="115864980"/>
    <n v="12117514.930000002"/>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99 - MULTIPROVINCIAL"/>
    <s v="(blank)"/>
    <n v="120082304"/>
    <n v="20160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5000000"/>
    <n v="293005.38"/>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61200000"/>
    <n v="40468.519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4721613"/>
    <n v="14347573.76"/>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41518187"/>
    <n v="110150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90000000"/>
    <n v="7663847.8399999999"/>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4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18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3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99 - MULTIPROVINCIAL"/>
    <s v="(blank)"/>
    <n v="7000000"/>
    <n v="0"/>
  </r>
  <r>
    <s v="2026"/>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432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2 - AZUA"/>
    <s v="(blank)"/>
    <n v="9527600"/>
    <n v="1527657.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3 - BAHORUCO"/>
    <s v="(blank)"/>
    <n v="7398500"/>
    <n v="889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4 - BARAHONA"/>
    <s v="(blank)"/>
    <n v="7600000"/>
    <n v="1175914.62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5 - DAJABON"/>
    <s v="(blank)"/>
    <n v="8369000"/>
    <n v="11629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6 - DUARTE"/>
    <s v="(blank)"/>
    <n v="9640100"/>
    <n v="1247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7 - ELIAS PINA"/>
    <s v="(blank)"/>
    <n v="7355000"/>
    <n v="1016088.67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8 - EL SEIBO"/>
    <s v="(blank)"/>
    <n v="7144000"/>
    <n v="1012645.5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09 - ESPAILLAT"/>
    <s v="(blank)"/>
    <n v="7820000"/>
    <n v="10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0 - INDEPENDENCIA"/>
    <s v="(blank)"/>
    <n v="5500000"/>
    <n v="806920.8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1 - LA ALTAGRACIA"/>
    <s v="(blank)"/>
    <n v="8944332"/>
    <n v="1692690.14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2 - LA ROMANA"/>
    <s v="(blank)"/>
    <n v="7674500"/>
    <n v="1182820.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3 - LA VEGA"/>
    <s v="(blank)"/>
    <n v="6966717"/>
    <n v="95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4 - MARIA TRINIDAD SANCHEZ"/>
    <s v="(blank)"/>
    <n v="9120148"/>
    <n v="1785688.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5 - MONTE CRISTI"/>
    <s v="(blank)"/>
    <n v="6250000"/>
    <n v="891630.7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6 - PEDERNALES"/>
    <s v="(blank)"/>
    <n v="8788000"/>
    <n v="123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7 - PERAVIA"/>
    <s v="(blank)"/>
    <n v="8714886"/>
    <n v="1242193.0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8 - PUERTO PLATA"/>
    <s v="(blank)"/>
    <n v="7906500"/>
    <n v="1319951.3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19 - HERMANAS MIRABAL"/>
    <s v="(blank)"/>
    <n v="9395470"/>
    <n v="1367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0 - SAMANA"/>
    <s v="(blank)"/>
    <n v="5621900"/>
    <n v="990825.66"/>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1 - SAN CRISTOBAL"/>
    <s v="(blank)"/>
    <n v="7648500"/>
    <n v="1023919.2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2 - SAN JUAN"/>
    <s v="(blank)"/>
    <n v="10042000"/>
    <n v="1411305.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3 - SAN PEDRO DE MACORIS"/>
    <s v="(blank)"/>
    <n v="9992400"/>
    <n v="1287522.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4 - SANCHEZ RAMIREZ"/>
    <s v="(blank)"/>
    <n v="8537000"/>
    <n v="1175305.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5 - SANTIAGO"/>
    <s v="(blank)"/>
    <n v="10550000"/>
    <n v="1153787.64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6 - SANTIAGO RODRIGUEZ"/>
    <s v="(blank)"/>
    <n v="8650000"/>
    <n v="124620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7 - VALVERDE"/>
    <s v="(blank)"/>
    <n v="6500000"/>
    <n v="10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8 - MONSENOR NOUEL"/>
    <s v="(blank)"/>
    <n v="6000000"/>
    <n v="90002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29 - MONTE PLATA"/>
    <s v="(blank)"/>
    <n v="8404500"/>
    <n v="1204130.58999999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0 - HATO MAYOR"/>
    <s v="(blank)"/>
    <n v="7936000"/>
    <n v="1123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1 - SAN JOSE DE OCOA"/>
    <s v="(blank)"/>
    <n v="6868100"/>
    <n v="9844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32 - SANTO DOMINGO"/>
    <s v="(blank)"/>
    <n v="36200000"/>
    <n v="3840439.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99 - MULTIPROVINCIAL"/>
    <s v="(blank)"/>
    <n v="886706966"/>
    <n v="126117624.3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2 - AZUA"/>
    <s v="(blank)"/>
    <n v="105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3 - BAHORUCO"/>
    <s v="(blank)"/>
    <n v="1360000"/>
    <n v="1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4 - BARAHONA"/>
    <s v="(blank)"/>
    <n v="7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5 - DAJABON"/>
    <s v="(blank)"/>
    <n v="4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6 - DUARTE"/>
    <s v="(blank)"/>
    <n v="1412000"/>
    <n v="15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7 - ELIAS PINA"/>
    <s v="(blank)"/>
    <n v="52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8 - EL SEIBO"/>
    <s v="(blank)"/>
    <n v="9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09 - ESPAILLAT"/>
    <s v="(blank)"/>
    <n v="6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0 - INDEPENDENCIA"/>
    <s v="(blank)"/>
    <n v="680000"/>
    <n v="8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1 - LA ALTAGRACIA"/>
    <s v="(blank)"/>
    <n v="1240000"/>
    <n v="10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2 - LA ROMANA"/>
    <s v="(blank)"/>
    <n v="10255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3 - LA VEGA"/>
    <s v="(blank)"/>
    <n v="6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4 - MARIA TRINIDAD SANCHEZ"/>
    <s v="(blank)"/>
    <n v="7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5 - MONTE CRISTI"/>
    <s v="(blank)"/>
    <n v="84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6 - PEDERNALES"/>
    <s v="(blank)"/>
    <n v="660000"/>
    <n v="6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7 - PERAVIA"/>
    <s v="(blank)"/>
    <n v="440000"/>
    <n v="36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8 - PUERTO PLATA"/>
    <s v="(blank)"/>
    <n v="1800000"/>
    <n v="15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19 - HERMANAS MIRABAL"/>
    <s v="(blank)"/>
    <n v="9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1 - SAN CRISTOBAL"/>
    <s v="(blank)"/>
    <n v="7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2 - SAN JUAN"/>
    <s v="(blank)"/>
    <n v="580000"/>
    <n v="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3 - SAN PEDRO DE MACORIS"/>
    <s v="(blank)"/>
    <n v="1222000"/>
    <n v="137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4 - SANCHEZ RAMIREZ"/>
    <s v="(blank)"/>
    <n v="652000"/>
    <n v="42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5 - SANTIAGO"/>
    <s v="(blank)"/>
    <n v="1800000"/>
    <n v="13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6 - SANTIAGO RODRIGUEZ"/>
    <s v="(blank)"/>
    <n v="700000"/>
    <n v="4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7 - VALVERDE"/>
    <s v="(blank)"/>
    <n v="60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8 - MONSENOR NOUEL"/>
    <s v="(blank)"/>
    <n v="840000"/>
    <n v="2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29 - MONTE PLATA"/>
    <s v="(blank)"/>
    <n v="84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0 - HATO MAYOR"/>
    <s v="(blank)"/>
    <n v="4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1 - SAN JOSE DE OCOA"/>
    <s v="(blank)"/>
    <n v="940000"/>
    <n v="1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32 - SANTO DOMINGO"/>
    <s v="(blank)"/>
    <n v="2200000"/>
    <n v="7000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99 - MULTIPROVINCIAL"/>
    <s v="(blank)"/>
    <n v="105175611"/>
    <n v="301023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7 - ELIAS PI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4 - MARIA TRINIDAD SANCHEZ"/>
    <s v="(blank)"/>
    <n v="2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7 - PERAV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19 - HERMANAS MIRA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0 - SA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3 - SAN PEDRO DE MACORIS"/>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4 - SANCHEZ RAMIR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5 - SANTIAGO"/>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6 - SANTIAGO RODRIGUEZ"/>
    <s v="(blank)"/>
    <n v="1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7 - VALVERDE"/>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29 - MONTE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99 - MULTIPROVINCIAL"/>
    <s v="(blank)"/>
    <n v="121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2 - AZUA"/>
    <s v="(blank)"/>
    <n v="133754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3 - BAHORUCO"/>
    <s v="(blank)"/>
    <n v="90971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6 - DUARTE"/>
    <s v="(blank)"/>
    <n v="5479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7 - ELIAS PINA"/>
    <s v="(blank)"/>
    <n v="71845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8 - EL SEIBO"/>
    <s v="(blank)"/>
    <n v="1056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09 - ESPAILLAT"/>
    <s v="(blank)"/>
    <n v="88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0 - INDEPENDENCIA"/>
    <s v="(blank)"/>
    <n v="56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1 - LA ALTAGRACIA"/>
    <s v="(blank)"/>
    <n v="335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2 - LA ROMANA"/>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3 - LA VEG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5 - MONTE CRISTI"/>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6 - PEDERNALES"/>
    <s v="(blank)"/>
    <n v="373472"/>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7 - PERAVIA"/>
    <s v="(blank)"/>
    <n v="404516"/>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8 - PUERTO PLAT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19 - HERMANAS MIRABAL"/>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0 - SAMA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1 - SAN CRISTOBAL"/>
    <s v="(blank)"/>
    <n v="3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2 - SAN JUAN"/>
    <s v="(blank)"/>
    <n v="8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3 - SAN PEDRO DE MACORIS"/>
    <s v="(blank)"/>
    <n v="10431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5 - SANTIAGO"/>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6 - SANTIAGO RODRIGU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7 - VALVERDE"/>
    <s v="(blank)"/>
    <n v="6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8 - MONSENOR NOUEL"/>
    <s v="(blank)"/>
    <n v="7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0 - HATO MAYOR"/>
    <s v="(blank)"/>
    <n v="304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1 - SAN JOSE DE OCOA"/>
    <s v="(blank)"/>
    <n v="55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32 - SANTO DOMINGO"/>
    <s v="(blank)"/>
    <n v="1000000"/>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99 - MULTIPROVINCIAL"/>
    <s v="(blank)"/>
    <n v="73694303"/>
    <n v="0"/>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2 - AZUA"/>
    <s v="(blank)"/>
    <n v="1112460"/>
    <n v="206258.53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3 - BAHORUCO"/>
    <s v="(blank)"/>
    <n v="811788"/>
    <n v="135372.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4 - BARAHONA"/>
    <s v="(blank)"/>
    <n v="1400000"/>
    <n v="159534.4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5 - DAJABON"/>
    <s v="(blank)"/>
    <n v="1371000"/>
    <n v="176463.4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6 - DUARTE"/>
    <s v="(blank)"/>
    <n v="1300000"/>
    <n v="190529.94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7 - ELIAS PINA"/>
    <s v="(blank)"/>
    <n v="1200000"/>
    <n v="153865.84"/>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8 - EL SEIBO"/>
    <s v="(blank)"/>
    <n v="1400000"/>
    <n v="13691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09 - ESPAILLAT"/>
    <s v="(blank)"/>
    <n v="1400000"/>
    <n v="153994.0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0 - INDEPENDENCIA"/>
    <s v="(blank)"/>
    <n v="1400000"/>
    <n v="11090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1 - LA ALTAGRACIA"/>
    <s v="(blank)"/>
    <n v="1150668"/>
    <n v="204934.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2 - LA ROMANA"/>
    <s v="(blank)"/>
    <n v="1200000"/>
    <n v="163074.1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3 - LA VEGA"/>
    <s v="(blank)"/>
    <n v="1033283"/>
    <n v="145221.7899999999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4 - MARIA TRINIDAD SANCHEZ"/>
    <s v="(blank)"/>
    <n v="1179852"/>
    <n v="195700.9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5 - MONTE CRISTI"/>
    <s v="(blank)"/>
    <n v="1400000"/>
    <n v="111213.45000000001"/>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6 - PEDERNALES"/>
    <s v="(blank)"/>
    <n v="1128528"/>
    <n v="188159.8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7 - PERAVIA"/>
    <s v="(blank)"/>
    <n v="1100000"/>
    <n v="184934.74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8 - PUERTO PLATA"/>
    <s v="(blank)"/>
    <n v="1400000"/>
    <n v="175693.9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19 - HERMANAS MIRABAL"/>
    <s v="(blank)"/>
    <n v="1600000"/>
    <n v="206320.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0 - SAMANA"/>
    <s v="(blank)"/>
    <n v="1128100"/>
    <n v="121305.7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1 - SAN CRISTOBAL"/>
    <s v="(blank)"/>
    <n v="1101500"/>
    <n v="152301.1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2 - SAN JUAN"/>
    <s v="(blank)"/>
    <n v="1300000"/>
    <n v="213091.6900000000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3 - SAN PEDRO DE MACORIS"/>
    <s v="(blank)"/>
    <n v="1300000"/>
    <n v="195639.43"/>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4 - SANCHEZ RAMIREZ"/>
    <s v="(blank)"/>
    <n v="1100000"/>
    <n v="177694.6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5 - SANTIAGO"/>
    <s v="(blank)"/>
    <n v="1800000"/>
    <n v="171542.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6 - SANTIAGO RODRIGUEZ"/>
    <s v="(blank)"/>
    <n v="1400000"/>
    <n v="154147.99000000002"/>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7 - VALVERDE"/>
    <s v="(blank)"/>
    <n v="900000"/>
    <n v="157072.0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8 - MONSENOR NOUEL"/>
    <s v="(blank)"/>
    <n v="1100000"/>
    <n v="137068.46999999997"/>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29 - MONTE PLATA"/>
    <s v="(blank)"/>
    <n v="1400000"/>
    <n v="176001.78999999998"/>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0 - HATO MAYOR"/>
    <s v="(blank)"/>
    <n v="1400000"/>
    <n v="171384.7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1 - SAN JOSE DE OCOA"/>
    <s v="(blank)"/>
    <n v="972560"/>
    <n v="150054.25"/>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32 - SANTO DOMINGO"/>
    <s v="(blank)"/>
    <n v="5600000"/>
    <n v="567369.49"/>
  </r>
  <r>
    <s v="2026"/>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99 - MULTIPROVINCIAL"/>
    <s v="(blank)"/>
    <n v="127681864"/>
    <n v="19158289.2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2 - AZUA"/>
    <s v="(blank)"/>
    <n v="1400000"/>
    <n v="885494.5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3 - BAHORUCO"/>
    <s v="(blank)"/>
    <n v="1450982"/>
    <n v="24297.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4 - BARAHONA"/>
    <s v="(blank)"/>
    <n v="930250"/>
    <n v="50675.7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5 - DAJABON"/>
    <s v="(blank)"/>
    <n v="950000"/>
    <n v="58210.9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6 - DUARTE"/>
    <s v="(blank)"/>
    <n v="1100000"/>
    <n v="48047.4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7 - ELIAS PINA"/>
    <s v="(blank)"/>
    <n v="550000"/>
    <n v="6267.18"/>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8 - EL SEIBO"/>
    <s v="(blank)"/>
    <n v="1000000"/>
    <n v="13296.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09 - ESPAILLAT"/>
    <s v="(blank)"/>
    <n v="2250000"/>
    <n v="60217.72999999999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0 - INDEPENDENCIA"/>
    <s v="(blank)"/>
    <n v="1000000"/>
    <n v="14024.5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1 - LA ALTAGRACIA"/>
    <s v="(blank)"/>
    <n v="850000"/>
    <n v="71512.76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2 - LA ROMANA"/>
    <s v="(blank)"/>
    <n v="1150000"/>
    <n v="108766.01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3 - LA VEGA"/>
    <s v="(blank)"/>
    <n v="1350000"/>
    <n v="40108.01999999999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4 - MARIA TRINIDAD SANCHEZ"/>
    <s v="(blank)"/>
    <n v="650000"/>
    <n v="121897.48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5 - MONTE CRISTI"/>
    <s v="(blank)"/>
    <n v="1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6 - PEDERNALES"/>
    <s v="(blank)"/>
    <n v="1250000"/>
    <n v="76732"/>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7 - PERAVIA"/>
    <s v="(blank)"/>
    <n v="1000000"/>
    <n v="122260.07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8 - PUERTO PLATA"/>
    <s v="(blank)"/>
    <n v="590277"/>
    <n v="2664.5"/>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19 - HERMANAS MIRABAL"/>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1 - SAN CRISTOBAL"/>
    <s v="(blank)"/>
    <n v="1250000"/>
    <n v="204423.34"/>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2 - SAN JUAN"/>
    <s v="(blank)"/>
    <n v="850000"/>
    <n v="18743.65000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3 - SAN PEDRO DE MACORIS"/>
    <s v="(blank)"/>
    <n v="850000"/>
    <n v="40605.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4 - SANCHEZ RAMIREZ"/>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5 - SANTIAGO"/>
    <s v="(blank)"/>
    <n v="2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6 - SANTIAGO RODRIGUEZ"/>
    <s v="(blank)"/>
    <n v="8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7 - VALVERDE"/>
    <s v="(blank)"/>
    <n v="500000"/>
    <n v="22179.1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8 - MONSENOR NOUEL"/>
    <s v="(blank)"/>
    <n v="750000"/>
    <n v="35099.1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29 - MONTE PLATA"/>
    <s v="(blank)"/>
    <n v="1100000"/>
    <n v="10455.439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0 - HATO MAYOR"/>
    <s v="(blank)"/>
    <n v="750000"/>
    <n v="25620.36"/>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1 - SAN JOSE DE OCOA"/>
    <s v="(blank)"/>
    <n v="720000"/>
    <n v="6933.33"/>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32 - SANTO DOMINGO"/>
    <s v="(blank)"/>
    <n v="1450000"/>
    <n v="160982.3599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99 - MULTIPROVINCIAL"/>
    <s v="(blank)"/>
    <n v="49554588"/>
    <n v="10482678.3800000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2 - AZU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6 - DUARTE"/>
    <s v="(blank)"/>
    <n v="7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09 - ESPAILLAT"/>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5 - MONTE CRISTI"/>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1 - SAN CRISTO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3 - SAN PEDRO DE MACORIS"/>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4 - SANCHEZ RAMIR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6 - SANTIAGO RODRIGUEZ"/>
    <s v="(blank)"/>
    <n v="11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8 - MONSENOR NOUEL"/>
    <s v="(blank)"/>
    <n v="20036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29 - MONTE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1 - SAN JOSE DE OCO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32 - SANTO DOMIN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99 - MULTIPROVINCIAL"/>
    <s v="(blank)"/>
    <n v="17072456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2 - AZUA"/>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4 - BARAHON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6 - DUARTE"/>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8 - EL SEIB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0 - INDEPENDEN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1 - LA ALTAGRAC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3 - LA VEG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4 - MARIA TRINIDAD SANCHEZ"/>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5 - MONTE CRISTI"/>
    <s v="(blank)"/>
    <n v="3731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6 - PEDERNALE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7 - PERAVI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8 - PUERTO PLAT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0 - SA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3 - SAN PEDRO DE MACORIS"/>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28 - MONSENOR NOUEL"/>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0 - HATO MAYOR"/>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1 - SAN JOSE DE OCOA"/>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32 - SANTO DOMIN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99 - MULTIPROVINCIAL"/>
    <s v="(blank)"/>
    <n v="13581435"/>
    <n v="1302372.6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25 - SANTIAG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99 - MULTIPROVINCIAL"/>
    <s v="(blank)"/>
    <n v="171192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2 - AZU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3 - BAHORUCO"/>
    <s v="(blank)"/>
    <n v="300000"/>
    <n v="472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8 - EL SEIBO"/>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4 - MARIA TRINIDAD SANCHEZ"/>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19 - HERMANAS MIRABA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2 - SAN JUAN"/>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4 - SANCHEZ RAMIREZ"/>
    <s v="(blank)"/>
    <n v="50000"/>
    <n v="50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5 - SANTIAGO"/>
    <s v="(blank)"/>
    <n v="1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29 - MONTE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1 - SAN JOSE DE OCOA"/>
    <s v="(blank)"/>
    <n v="297782"/>
    <n v="531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32 - SANTO DOMINGO"/>
    <s v="(blank)"/>
    <n v="6542400"/>
    <n v="572457.32000000007"/>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99 - MULTIPROVINCIAL"/>
    <s v="(blank)"/>
    <n v="36900652"/>
    <n v="316875.0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99 - MULTIPROVINCIAL"/>
    <s v="(blank)"/>
    <n v="39317276"/>
    <n v="44185945.859999999"/>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2 - AZUA"/>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5 - DAJABON"/>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8 - EL SEIBO"/>
    <s v="(blank)"/>
    <n v="10881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2 - LA ROMANA"/>
    <s v="(blank)"/>
    <n v="27295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6 - PEDERNALE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7 - PERAVIA"/>
    <s v="(blank)"/>
    <n v="790598"/>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18 - PUERTO PLATA"/>
    <s v="(blank)"/>
    <n v="693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1 - SAN CRISTOBAL"/>
    <s v="(blank)"/>
    <n v="5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2 - SAN JUAN"/>
    <s v="(blank)"/>
    <n v="1422239"/>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3 - SAN PEDRO DE MACORIS"/>
    <s v="(blank)"/>
    <n v="192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4 - SANCHEZ RAMIREZ"/>
    <s v="(blank)"/>
    <n v="1161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5 - SANTIAGO"/>
    <s v="(blank)"/>
    <n v="52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7 - VALVERDE"/>
    <s v="(blank)"/>
    <n v="11339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29 - MONTE PLATA"/>
    <s v="(blank)"/>
    <n v="12455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1 - SAN JOSE DE OCOA"/>
    <s v="(blank)"/>
    <n v="175934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8934347"/>
    <n v="239900.91"/>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2 - AZUA"/>
    <s v="(blank)"/>
    <n v="1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4 - BARAHO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5 - DAJABO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6 - DUARTE"/>
    <s v="(blank)"/>
    <n v="1558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8 - EL SEIBO"/>
    <s v="(blank)"/>
    <n v="2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09 - ESPAILLAT"/>
    <s v="(blank)"/>
    <n v="6116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0 - INDEPENDEN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1 - LA ALTAGRACIA"/>
    <s v="(blank)"/>
    <n v="10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2 - LA ROMA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3 - LA VEGA"/>
    <s v="(blank)"/>
    <n v="382442"/>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5 - MONTE CRISTI"/>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6 - PEDERNALES"/>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7 - PERAVIA"/>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8 - PUERTO PLAT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19 - HERMANAS MIRABAL"/>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1 - SAN CRISTOBAL"/>
    <s v="(blank)"/>
    <n v="251674"/>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2 - SAN JUAN"/>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3 - SAN PEDRO DE MACORIS"/>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4 - SANCHEZ RAMIREZ"/>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6 - SANTIAGO RODRIGUEZ"/>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7 - VALVERDE"/>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8 - MONSENOR NOUEL"/>
    <s v="(blank)"/>
    <n v="1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29 - MONTE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0 - HATO MAYOR"/>
    <s v="(blank)"/>
    <n v="325456"/>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1 - SAN JOSE DE OCO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32 - SANTO DOMIN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99 - MULTIPROVINCIAL"/>
    <s v="(blank)"/>
    <n v="7076598"/>
    <n v="38400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2 - AZUA"/>
    <s v="(blank)"/>
    <n v="7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7 - ELIAS PINA"/>
    <s v="(blank)"/>
    <n v="3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8 - EL SEIBO"/>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09 - ESPAILLAT"/>
    <s v="(blank)"/>
    <n v="5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1 - LA ALTAGRACI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2 - LA ROMA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5 - MONTE CRISTI"/>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7 - PERAVIA"/>
    <s v="(blank)"/>
    <n v="15307"/>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19 - HERMANAS MIRABAL"/>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1 - SAN CRISTO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2 - SAN JUAN"/>
    <s v="(blank)"/>
    <n v="2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3 - SAN PEDRO DE MACORIS"/>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5 - SANTIAGO"/>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29 - MONTE PLATA"/>
    <s v="(blank)"/>
    <n v="4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99 - MULTIPROVINCIAL"/>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2 - AZUA"/>
    <s v="(blank)"/>
    <n v="52534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3 - BAHORUC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4 - BARAHO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6 - DUARTE"/>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7 - ELIAS PI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09 - ESPAILLAT"/>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0 - INDEPENDEN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4 - MARIA TRINIDAD SANCHEZ"/>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5 - MONTE CRISTI"/>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6 - PEDERNALES"/>
    <s v="(blank)"/>
    <n v="721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18 - PUERTO PLAT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0 - SAMA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1 - SAN CRISTOBAL"/>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2 - SAN JUAN"/>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3 - SAN PEDRO DE MACORIS"/>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4 - SANCHEZ RAMIR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5 - SANTIAGO"/>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6 - SANTIAGO RODRIGU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29 - MONTE PLAT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0 - HATO MAYOR"/>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1 - SAN JOSE DE OCO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32 - SANTO DOMIN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99 - MULTIPROVINCIAL"/>
    <s v="(blank)"/>
    <n v="166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12 - LA ROMAN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2 - SAN JUA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5 - SANTIAGO"/>
    <s v="(blank)"/>
    <n v="68221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7 - VALVERD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29 - MONTE PLATA"/>
    <s v="(blank)"/>
    <n v="2279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32 - SANTO DOMINGO"/>
    <s v="(blank)"/>
    <n v="35759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99 - MULTIPROVINCIAL"/>
    <s v="(blank)"/>
    <n v="92198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3 - BAHORUC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4 - BARAHONA"/>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07 - ELIAS PIN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0 - INDEPENDENCIA"/>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1 - LA ALTAGRACI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17 - PERAV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2 - SAN JUAN"/>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4 - SANCHEZ RAMIREZ"/>
    <s v="(blank)"/>
    <n v="1635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5 - SANTIAGO"/>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99 - MULTIPROVINCIAL"/>
    <s v="(blank)"/>
    <n v="2030358"/>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3 - BAHORUC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4 - BARAHO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5 - DAJABON"/>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7 - ELIAS PIN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0 - INDEPENDENCI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1 - LA ALTAGRACIA"/>
    <s v="(blank)"/>
    <n v="135075"/>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3 - LA VEG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14 - MARIA TRINIDAD SANCHEZ"/>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5 - SANTIAGO"/>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28 - MONSENOR NOUE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31 - SAN JOSE DE OCO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99 - MULTIPROVINCIAL"/>
    <s v="(blank)"/>
    <n v="88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2 - AZUA"/>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3 - BAHORUCO"/>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6 - DUARTE"/>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09 - ESPAILLAT"/>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14 - MARIA TRINIDAD SANCHEZ"/>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21 - SAN CRISTOBAL"/>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99 - MULTIPROVINCIAL"/>
    <s v="(blank)"/>
    <n v="50491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2 - AZUA"/>
    <s v="(blank)"/>
    <n v="2650000"/>
    <n v="91214"/>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3 - BAHORUCO"/>
    <s v="(blank)"/>
    <n v="1500000"/>
    <n v="10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4 - BARAHONA"/>
    <s v="(blank)"/>
    <n v="10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5 - DAJABON"/>
    <s v="(blank)"/>
    <n v="1098054"/>
    <n v="4504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6 - DUARTE"/>
    <s v="(blank)"/>
    <n v="950000"/>
    <n v="36100.80000000000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7 - ELIAS PINA"/>
    <s v="(blank)"/>
    <n v="1200000"/>
    <n v="22332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8 - EL SEIBO"/>
    <s v="(blank)"/>
    <n v="800000"/>
    <n v="13809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09 - ESPAILLAT"/>
    <s v="(blank)"/>
    <n v="2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0 - INDEPENDENCIA"/>
    <s v="(blank)"/>
    <n v="1443043"/>
    <n v="1054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1 - LA ALTAGRACIA"/>
    <s v="(blank)"/>
    <n v="1650000"/>
    <n v="1087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2 - LA ROMANA"/>
    <s v="(blank)"/>
    <n v="1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3 - LA VEG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4 - MARIA TRINIDAD SANCHEZ"/>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5 - MONTE CRISTI"/>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6 - PEDERNALES"/>
    <s v="(blank)"/>
    <n v="1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7 - PERAVIA"/>
    <s v="(blank)"/>
    <n v="1000000"/>
    <n v="93046.09999999999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8 - PUERTO PLATA"/>
    <s v="(blank)"/>
    <n v="1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19 - HERMANAS MIRABAL"/>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0 - SAMANA"/>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1 - SAN CRISTOBAL"/>
    <s v="(blank)"/>
    <n v="1000000"/>
    <n v="22022.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2 - SAN JUAN"/>
    <s v="(blank)"/>
    <n v="2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3 - SAN PEDRO DE MACORIS"/>
    <s v="(blank)"/>
    <n v="8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4 - SANCHEZ RAMIREZ"/>
    <s v="(blank)"/>
    <n v="1000000"/>
    <n v="42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5 - SANTIAGO"/>
    <s v="(blank)"/>
    <n v="1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6 - SANTIAGO RODRIGUEZ"/>
    <s v="(blank)"/>
    <n v="1200000"/>
    <n v="109353"/>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7 - VALVERDE"/>
    <s v="(blank)"/>
    <n v="700000"/>
    <n v="1636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8 - MONSENOR NOUEL"/>
    <s v="(blank)"/>
    <n v="1000000"/>
    <n v="9459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29 - MONTE PLATA"/>
    <s v="(blank)"/>
    <n v="1500004"/>
    <n v="90562.01"/>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0 - HATO MAYOR"/>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1 - SAN JOSE DE OCOA"/>
    <s v="(blank)"/>
    <n v="800000"/>
    <n v="74992"/>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32 - SANTO DOMINGO"/>
    <s v="(blank)"/>
    <n v="2000000"/>
    <n v="5000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99 - MULTIPROVINCIAL"/>
    <s v="(blank)"/>
    <n v="45995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2 - AZUA"/>
    <s v="(blank)"/>
    <n v="9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3 - BAHORUCO"/>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4 - BARAHO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5 - DAJABON"/>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6 - DUARTE"/>
    <s v="(blank)"/>
    <n v="1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7 - ELIAS PI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8 - EL SEIBO"/>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09 - ESPAILLAT"/>
    <s v="(blank)"/>
    <n v="3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0 - INDEPENDENCI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1 - LA ALTAGRACIA"/>
    <s v="(blank)"/>
    <n v="5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2 - LA ROMANA"/>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3 - LA VEGA"/>
    <s v="(blank)"/>
    <n v="2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4 - MARIA TRINIDAD SANCHEZ"/>
    <s v="(blank)"/>
    <n v="18056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5 - MONTE CRISTI"/>
    <s v="(blank)"/>
    <n v="3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6 - PEDERNALES"/>
    <s v="(blank)"/>
    <n v="4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7 - PERAVIA"/>
    <s v="(blank)"/>
    <n v="640277"/>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8 - PUERTO PLATA"/>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19 - HERMANAS MIRABA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0 - SAMANA"/>
    <s v="(blank)"/>
    <n v="93624"/>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1 - SAN CRISTOBAL"/>
    <s v="(blank)"/>
    <n v="9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2 - SAN JUAN"/>
    <s v="(blank)"/>
    <n v="4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3 - SAN PEDRO DE MACORIS"/>
    <s v="(blank)"/>
    <n v="100623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4 - SANCHEZ RAMIREZ"/>
    <s v="(blank)"/>
    <n v="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5 - SANTIAGO"/>
    <s v="(blank)"/>
    <n v="30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6 - SANTIAGO RODRIGUEZ"/>
    <s v="(blank)"/>
    <n v="117049"/>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7 - VALVERDE"/>
    <s v="(blank)"/>
    <n v="2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8 - MONSENOR NOUEL"/>
    <s v="(blank)"/>
    <n v="1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29 - MONTE PLATA"/>
    <s v="(blank)"/>
    <n v="1699996"/>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0 - HATO MAYOR"/>
    <s v="(blank)"/>
    <n v="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1 - SAN JOSE DE OCOA"/>
    <s v="(blank)"/>
    <n v="65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32 - SANTO DOMINGO"/>
    <s v="(blank)"/>
    <n v="1600000"/>
    <n v="0"/>
  </r>
  <r>
    <s v="2026"/>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99 - MULTIPROVINCIAL"/>
    <s v="(blank)"/>
    <n v="12000305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10 - FONDO GENERAL"/>
    <s v="99 - MULTIPROVINCIAL"/>
    <s v="(blank)"/>
    <n v="26806000"/>
    <n v="493800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1 - REMUNERACIONES"/>
    <s v="N"/>
    <s v="00 - N/A"/>
    <s v="20 - FONDOS CON DESTINO ESPECÍFICO"/>
    <s v="99 - MULTIPROVINCIAL"/>
    <s v="(blank)"/>
    <n v="26306404"/>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2 - SOBRESUELDOS"/>
    <s v="N"/>
    <s v="00 - N/A"/>
    <s v="10 - FONDO GENERAL"/>
    <s v="99 - MULTIPROVINCIAL"/>
    <s v="(blank)"/>
    <n v="4280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3 - DIETAS Y GASTOS DE REPRESENTACIÓN"/>
    <s v="N"/>
    <s v="00 - N/A"/>
    <s v="10 - FONDO GENERAL"/>
    <s v="99 - MULTIPROVINCIAL"/>
    <s v="(blank)"/>
    <n v="405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4 - GRATIFICACIONES Y BONIFICACIONES"/>
    <s v="N"/>
    <s v="00 - N/A"/>
    <s v="10 - FONDO GENERAL"/>
    <s v="99 - MULTIPROVINCIAL"/>
    <s v="(blank)"/>
    <n v="4062000"/>
    <n v="0"/>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10 - FONDO GENERAL"/>
    <s v="99 - MULTIPROVINCIAL"/>
    <s v="(blank)"/>
    <n v="3784538"/>
    <n v="747784.05999999994"/>
  </r>
  <r>
    <s v="2026"/>
    <x v="0"/>
    <x v="0"/>
    <x v="0"/>
    <x v="0"/>
    <s v="2 - Poder Ejecutivo"/>
    <s v="0202 - MINISTERIO DE  INTERIOR Y POLICÍA"/>
    <s v="0001 - MINISTERIO DE INTERIOR Y POLICIA"/>
    <s v="1 - SERVICIOS  GENERALES"/>
    <s v="1.4 - Justicia, orden público y seguridad"/>
    <s v="1.4.05 - Servicios de migraciones"/>
    <s v="2.1 - REMUNERACIONES Y CONTRIBUCIONES"/>
    <s v="2.1.5 - CONTRIBUCIONES A LA SEGURIDAD SOCIAL"/>
    <s v="N"/>
    <s v="00 - N/A"/>
    <s v="20 - FONDOS CON DESTINO ESPECÍFICO"/>
    <s v="99 - MULTIPROVINCIAL"/>
    <s v="(blank)"/>
    <n v="36936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2 - PUBLICIDAD, IMPRESIÓN Y ENCUADERNACIÓN"/>
    <s v="N"/>
    <s v="00 - N/A"/>
    <s v="10 - FONDO GENERAL"/>
    <s v="99 - MULTIPROVINCIAL"/>
    <s v="(blank)"/>
    <n v="597379"/>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3 - VIÁTICOS"/>
    <s v="N"/>
    <s v="00 - N/A"/>
    <s v="10 - FONDO GENERAL"/>
    <s v="99 - MULTIPROVINCIAL"/>
    <s v="(blank)"/>
    <n v="32621"/>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5 - ALQUILERES Y RENTAS"/>
    <s v="N"/>
    <s v="00 - N/A"/>
    <s v="10 - FONDO GENERAL"/>
    <s v="99 - MULTIPROVINCIAL"/>
    <s v="(blank)"/>
    <n v="2556444"/>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75000"/>
    <n v="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8 - OTROS SERVICIOS NO INCLUIDOS EN CONCEPTOS ANTERIORES"/>
    <s v="N"/>
    <s v="00 - N/A"/>
    <s v="10 - FONDO GENERAL"/>
    <s v="99 - MULTIPROVINCIAL"/>
    <s v="(blank)"/>
    <n v="2140571"/>
    <n v="758740"/>
  </r>
  <r>
    <s v="2026"/>
    <x v="0"/>
    <x v="0"/>
    <x v="0"/>
    <x v="0"/>
    <s v="2 - Poder Ejecutivo"/>
    <s v="0202 - MINISTERIO DE  INTERIOR Y POLICÍA"/>
    <s v="0001 - MINISTERIO DE INTERIOR Y POLICIA"/>
    <s v="1 - SERVICIOS  GENERALES"/>
    <s v="1.4 - Justicia, orden público y seguridad"/>
    <s v="1.4.05 - Servicios de migraciones"/>
    <s v="2.2 - CONTRATACIÓN DE SERVICIOS"/>
    <s v="2.2.9 - OTRAS CONTRATACIONES DE SERVICI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1 - ALIMENTOS Y PRODUCTOS AGROFORESTALE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2 - TEXTILES Y VESTUARIOS"/>
    <s v="N"/>
    <s v="00 - N/A"/>
    <s v="10 - FONDO GENERAL"/>
    <s v="99 - MULTIPROVINCIAL"/>
    <s v="(blank)"/>
    <n v="2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3 - PAPEL, CARTÓN E IMPRESOS"/>
    <s v="N"/>
    <s v="00 - N/A"/>
    <s v="10 - FONDO GENERAL"/>
    <s v="99 - MULTIPROVINCIAL"/>
    <s v="(blank)"/>
    <n v="21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7 - COMBUSTIBLES, LUBRICANTES, PRODUCTOS QUÍMICOS Y CONEXOS"/>
    <s v="N"/>
    <s v="00 - N/A"/>
    <s v="10 - FONDO GENERAL"/>
    <s v="99 - MULTIPROVINCIAL"/>
    <s v="(blank)"/>
    <n v="100000"/>
    <n v="0"/>
  </r>
  <r>
    <s v="2026"/>
    <x v="0"/>
    <x v="0"/>
    <x v="0"/>
    <x v="0"/>
    <s v="2 - Poder Ejecutivo"/>
    <s v="0202 - MINISTERIO DE  INTERIOR Y POLICÍA"/>
    <s v="0001 - MINISTERIO DE INTERIOR Y POLICIA"/>
    <s v="1 - SERVICIOS  GENERALES"/>
    <s v="1.4 - Justicia, orden público y seguridad"/>
    <s v="1.4.05 - Servicios de migraciones"/>
    <s v="2.3 - MATERIALES Y SUMINISTROS"/>
    <s v="2.3.9 - PRODUCTOS Y ÚTILES VARIOS"/>
    <s v="N"/>
    <s v="00 - N/A"/>
    <s v="10 - FONDO GENERAL"/>
    <s v="99 - MULTIPROVINCIAL"/>
    <s v="(blank)"/>
    <n v="3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500000"/>
    <n v="0"/>
  </r>
  <r>
    <s v="2026"/>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99 - MULTIPROVINCIAL"/>
    <s v="(blank)"/>
    <n v="500000"/>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99 - MULTIPROVINCIAL"/>
    <s v="(blank)"/>
    <n v="45760149"/>
    <n v="7105023"/>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99 - MULTIPROVINCIAL"/>
    <s v="(blank)"/>
    <n v="7040022"/>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99 - MULTIPROVINCIAL"/>
    <s v="(blank)"/>
    <n v="5520011"/>
    <n v="0"/>
  </r>
  <r>
    <s v="2026"/>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99 - MULTIPROVINCIAL"/>
    <s v="(blank)"/>
    <n v="6542995"/>
    <n v="1077734.6299999999"/>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99 - MULTIPROVINCIAL"/>
    <s v="(blank)"/>
    <n v="8485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99 - MULTIPROVINCIAL"/>
    <s v="(blank)"/>
    <n v="1687244"/>
    <n v="26222.7"/>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99 - MULTIPROVINCIAL"/>
    <s v="(blank)"/>
    <n v="2700000"/>
    <n v="0"/>
  </r>
  <r>
    <s v="2026"/>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99 - MULTIPROVINCIAL"/>
    <s v="(blank)"/>
    <n v="1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01 - DISTRITO NACIONAL"/>
    <s v="(blank)"/>
    <n v="480971136"/>
    <n v="45602305.730000004"/>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99 - MULTIPROVINCIAL"/>
    <s v="(blank)"/>
    <n v="24336432259"/>
    <n v="3387222272.0099998"/>
  </r>
  <r>
    <s v="2026"/>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01 - DISTRITO NACIONAL"/>
    <s v="(blank)"/>
    <n v="15215280"/>
    <n v="2221300"/>
  </r>
  <r>
    <s v="2026"/>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99 - MULTIPROVINCIAL"/>
    <s v="(blank)"/>
    <n v="625087236"/>
    <n v="81883494"/>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01 - DISTRITO NACIONAL"/>
    <s v="(blank)"/>
    <n v="45341584"/>
    <n v="6644837.7799999993"/>
  </r>
  <r>
    <s v="2026"/>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99 - MULTIPROVINCIAL"/>
    <s v="(blank)"/>
    <n v="3102406395"/>
    <n v="464993104.04000008"/>
  </r>
  <r>
    <s v="2026"/>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99 - MULTIPROVINCIAL"/>
    <s v="(blank)"/>
    <n v="344470324"/>
    <n v="53188441.070000008"/>
  </r>
  <r>
    <s v="2026"/>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99 - MULTIPROVINCIAL"/>
    <s v="(blank)"/>
    <n v="3046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99 - MULTIPROVINCIAL"/>
    <s v="(blank)"/>
    <n v="72417480"/>
    <n v="4868581.09"/>
  </r>
  <r>
    <s v="2026"/>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99 - MULTIPROVINCIAL"/>
    <s v="(blank)"/>
    <n v="3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99 - MULTIPROVINCIAL"/>
    <s v="(blank)"/>
    <n v="617032973"/>
    <n v="4650642.29"/>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01 - DISTRITO NACIONAL"/>
    <s v="(blank)"/>
    <n v="8472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99 - MULTIPROVINCIAL"/>
    <s v="(blank)"/>
    <n v="880357000"/>
    <n v="83186480.780000001"/>
  </r>
  <r>
    <s v="2026"/>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99 - MULTIPROVINCIAL"/>
    <s v="(blank)"/>
    <n v="7000000"/>
    <n v="0"/>
  </r>
  <r>
    <s v="2026"/>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190761950"/>
    <n v="0"/>
  </r>
  <r>
    <s v="2026"/>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99 - MULTIPROVINCIAL"/>
    <s v="(blank)"/>
    <n v="99905220"/>
    <n v="14467375"/>
  </r>
  <r>
    <s v="2026"/>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99 - MULTIPROVINCIAL"/>
    <s v="(blank)"/>
    <n v="7125741"/>
    <n v="0"/>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99 - MULTIPROVINCIAL"/>
    <s v="(blank)"/>
    <n v="812274730"/>
    <n v="24594824.529999997"/>
  </r>
  <r>
    <s v="2026"/>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99 - MULTIPROVINCIAL"/>
    <s v="(blank)"/>
    <n v="10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99 - MULTIPROVINCIAL"/>
    <s v="(blank)"/>
    <n v="358415618"/>
    <n v="457.59"/>
  </r>
  <r>
    <s v="2026"/>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99 - MULTIPROVINCIAL"/>
    <s v="(blank)"/>
    <n v="43208560"/>
    <n v="403518.17000000004"/>
  </r>
  <r>
    <s v="2026"/>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99 - MULTIPROVINCIAL"/>
    <s v="(blank)"/>
    <n v="1530231"/>
    <n v="0"/>
  </r>
  <r>
    <s v="2026"/>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99 - MULTIPROVINCIAL"/>
    <s v="(blank)"/>
    <n v="79920400"/>
    <n v="355310.73999999993"/>
  </r>
  <r>
    <s v="2026"/>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99 - MULTIPROVINCIAL"/>
    <s v="(blank)"/>
    <n v="15309505"/>
    <n v="1197881.92"/>
  </r>
  <r>
    <s v="2026"/>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99 - MULTIPROVINCIAL"/>
    <s v="(blank)"/>
    <n v="1659467431"/>
    <n v="211136301.90000001"/>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99 - MULTIPROVINCIAL"/>
    <s v="(blank)"/>
    <n v="416262143"/>
    <n v="107904820.22999999"/>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99 - MULTIPROVINCIAL"/>
    <s v="(blank)"/>
    <n v="18000000"/>
    <n v="0"/>
  </r>
  <r>
    <s v="2026"/>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99 - MULTIPROVINCIAL"/>
    <s v="(blank)"/>
    <n v="0"/>
    <n v="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99 - MULTIPROVINCIAL"/>
    <s v="(blank)"/>
    <n v="2120660306"/>
    <n v="208963853.91999996"/>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99 - MULTIPROVINCIAL"/>
    <s v="(blank)"/>
    <n v="783741933"/>
    <n v="112346999.98999999"/>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99 - MULTIPROVINCIAL"/>
    <s v="(blank)"/>
    <n v="229142220"/>
    <n v="140940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99 - MULTIPROVINCIAL"/>
    <s v="(blank)"/>
    <n v="710263907"/>
    <n v="46616700"/>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99 - MULTIPROVINCIAL"/>
    <s v="(blank)"/>
    <n v="193933246"/>
    <n v="31008482.190000005"/>
  </r>
  <r>
    <s v="2026"/>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99 - MULTIPROVINCIAL"/>
    <s v="(blank)"/>
    <n v="80976915"/>
    <n v="13345655.49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99 - MULTIPROVINCIAL"/>
    <s v="(blank)"/>
    <n v="215441929"/>
    <n v="11486309.769999998"/>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99 - MULTIPROVINCIAL"/>
    <s v="(blank)"/>
    <n v="518261"/>
    <n v="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99 - MULTIPROVINCIAL"/>
    <s v="(blank)"/>
    <n v="32478178"/>
    <n v="756752.5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99 - MULTIPROVINCIAL"/>
    <s v="(blank)"/>
    <n v="4410362"/>
    <n v="37022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99 - MULTIPROVINCIAL"/>
    <s v="(blank)"/>
    <n v="0"/>
    <n v="25317500"/>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99 - MULTIPROVINCIAL"/>
    <s v="(blank)"/>
    <n v="185676491"/>
    <n v="5207967.5600000005"/>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99 - MULTIPROVINCIAL"/>
    <s v="(blank)"/>
    <n v="107903399"/>
    <n v="8906891.4700000007"/>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99 - MULTIPROVINCIAL"/>
    <s v="(blank)"/>
    <n v="25292486"/>
    <n v="3890530.83"/>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99 - MULTIPROVINCIAL"/>
    <s v="(blank)"/>
    <n v="0"/>
    <n v="13583422.640000001"/>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99 - MULTIPROVINCIAL"/>
    <s v="(blank)"/>
    <n v="62214390"/>
    <n v="35368982.840000004"/>
  </r>
  <r>
    <s v="2026"/>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99 - MULTIPROVINCIAL"/>
    <s v="(blank)"/>
    <n v="80962"/>
    <n v="10282779.560000001"/>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99 - MULTIPROVINCIAL"/>
    <s v="(blank)"/>
    <n v="25165105"/>
    <n v="1435886.66"/>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99 - MULTIPROVINCIAL"/>
    <s v="(blank)"/>
    <n v="29205946"/>
    <n v="18305130.149999999"/>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99 - MULTIPROVINCIAL"/>
    <s v="(blank)"/>
    <n v="14492957"/>
    <n v="2301786.77"/>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99 - MULTIPROVINCIAL"/>
    <s v="(blank)"/>
    <n v="32160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99 - MULTIPROVINCIAL"/>
    <s v="(blank)"/>
    <n v="103137"/>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99 - MULTIPROVINCIAL"/>
    <s v="(blank)"/>
    <n v="575401"/>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99 - MULTIPROVINCIAL"/>
    <s v="(blank)"/>
    <n v="157300301"/>
    <n v="735996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99 - MULTIPROVINCIAL"/>
    <s v="(blank)"/>
    <n v="229950569"/>
    <n v="0"/>
  </r>
  <r>
    <s v="2026"/>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99 - MULTIPROVINCIAL"/>
    <s v="(blank)"/>
    <n v="96306252"/>
    <n v="1436410"/>
  </r>
  <r>
    <s v="2026"/>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99 - MULTIPROVINCIAL"/>
    <s v="(blank)"/>
    <n v="272881993"/>
    <n v="36552470"/>
  </r>
  <r>
    <s v="2026"/>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99 - MULTIPROVINCIAL"/>
    <s v="(blank)"/>
    <n v="18226563"/>
    <n v="2647292.4"/>
  </r>
  <r>
    <s v="2026"/>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99 - MULTIPROVINCIAL"/>
    <s v="(blank)"/>
    <n v="798000"/>
    <n v="94602.18"/>
  </r>
  <r>
    <s v="2026"/>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99 - MULTIPROVINCIAL"/>
    <s v="(blank)"/>
    <n v="100000"/>
    <n v="0"/>
  </r>
  <r>
    <s v="2026"/>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99 - MULTIPROVINCIAL"/>
    <s v="(blank)"/>
    <n v="16188000"/>
    <n v="2307092.5"/>
  </r>
  <r>
    <s v="2026"/>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99 - MULTIPROVINCIAL"/>
    <s v="(blank)"/>
    <n v="1200000"/>
    <n v="470255.77"/>
  </r>
  <r>
    <s v="2026"/>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99 - MULTIPROVINCIAL"/>
    <s v="(blank)"/>
    <n v="750000"/>
    <n v="648950.78"/>
  </r>
  <r>
    <s v="2026"/>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99 - MULTIPROVINCIAL"/>
    <s v="(blank)"/>
    <n v="1380000"/>
    <n v="0"/>
  </r>
  <r>
    <s v="2026"/>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99 - MULTIPROVINCIAL"/>
    <s v="(blank)"/>
    <n v="206040000"/>
    <n v="0"/>
  </r>
  <r>
    <s v="2026"/>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99 - MULTIPROVINCIAL"/>
    <s v="(blank)"/>
    <n v="230000"/>
    <n v="0"/>
  </r>
  <r>
    <s v="2026"/>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99 - MULTIPROVINCIAL"/>
    <s v="(blank)"/>
    <n v="24000000"/>
    <n v="0"/>
  </r>
  <r>
    <s v="2026"/>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99 - MULTIPROVINCIAL"/>
    <s v="(blank)"/>
    <n v="5475646"/>
    <n v="0"/>
  </r>
  <r>
    <s v="2026"/>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99 - MULTIPROVINCIAL"/>
    <s v="(blank)"/>
    <n v="91500"/>
    <n v="0"/>
  </r>
  <r>
    <s v="2026"/>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99 - MULTIPROVINCIAL"/>
    <s v="(blank)"/>
    <n v="2600000"/>
    <n v="0"/>
  </r>
  <r>
    <s v="2026"/>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99 - MULTIPROVINCIAL"/>
    <s v="(blank)"/>
    <n v="14662957"/>
    <n v="0"/>
  </r>
  <r>
    <s v="2026"/>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99 - MULTIPROVINCIAL"/>
    <s v="(blank)"/>
    <n v="615122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99 - MULTIPROVINCIAL"/>
    <s v="(blank)"/>
    <n v="400000"/>
    <n v="15732.5"/>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379000"/>
    <n v="0"/>
  </r>
  <r>
    <s v="2026"/>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00000"/>
    <n v="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99 - MULTIPROVINCIAL"/>
    <s v="(blank)"/>
    <n v="48111171"/>
    <n v="70992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99 - MULTIPROVINCIAL"/>
    <s v="(blank)"/>
    <n v="0"/>
    <n v="1256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99 - MULTIPROVINCIAL"/>
    <s v="(blank)"/>
    <n v="14591346"/>
    <n v="424000"/>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99 - MULTIPROVINCIAL"/>
    <s v="(blank)"/>
    <n v="80000"/>
    <n v="13401.6"/>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99 - MULTIPROVINCIAL"/>
    <s v="(blank)"/>
    <n v="6300000"/>
    <n v="1070316.6000000001"/>
  </r>
  <r>
    <s v="2026"/>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99 - MULTIPROVINCIAL"/>
    <s v="(blank)"/>
    <n v="0"/>
    <n v="18844.4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99 - MULTIPROVINCIAL"/>
    <s v="(blank)"/>
    <n v="4539464"/>
    <n v="565895.80999999994"/>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99 - MULTIPROVINCIAL"/>
    <s v="(blank)"/>
    <n v="1810200"/>
    <n v="25460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99 - MULTIPROVINCIAL"/>
    <s v="(blank)"/>
    <n v="52180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99 - MULTIPROVINCIAL"/>
    <s v="(blank)"/>
    <n v="150000"/>
    <n v="96535.6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99 - MULTIPROVINCIAL"/>
    <s v="(blank)"/>
    <n v="9202647"/>
    <n v="1769944.390000000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99 - MULTIPROVINCIAL"/>
    <s v="(blank)"/>
    <n v="5798637"/>
    <n v="1274548.46"/>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99 - MULTIPROVINCIAL"/>
    <s v="(blank)"/>
    <n v="1538919"/>
    <n v="82364.490000000005"/>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99 - MULTIPROVINCIAL"/>
    <s v="(blank)"/>
    <n v="6417055"/>
    <n v="416162.15999999992"/>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99 - MULTIPROVINCIAL"/>
    <s v="(blank)"/>
    <n v="111984291"/>
    <n v="0"/>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99 - MULTIPROVINCIAL"/>
    <s v="(blank)"/>
    <n v="4183382"/>
    <n v="138591"/>
  </r>
  <r>
    <s v="2026"/>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99 - MULTIPROVINCIAL"/>
    <s v="(blank)"/>
    <n v="371559"/>
    <n v="636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99 - MULTIPROVINCIAL"/>
    <s v="(blank)"/>
    <n v="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99 - MULTIPROVINCIAL"/>
    <s v="(blank)"/>
    <n v="475000"/>
    <n v="30326"/>
  </r>
  <r>
    <s v="2026"/>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99 - MULTIPROVINCIAL"/>
    <s v="(blank)"/>
    <n v="35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99 - MULTIPROVINCIAL"/>
    <s v="(blank)"/>
    <n v="22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99 - MULTIPROVINCIAL"/>
    <s v="(blank)"/>
    <n v="1520000"/>
    <n v="0"/>
  </r>
  <r>
    <s v="2026"/>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99 - MULTIPROVINCIAL"/>
    <s v="(blank)"/>
    <n v="6088159"/>
    <n v="44574.5"/>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01 - DISTRITO NACIONAL"/>
    <s v="(blank)"/>
    <n v="94580591"/>
    <n v="14382810.920000002"/>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4 - GRATIFICACIONES Y BONIFICACIONES"/>
    <s v="N"/>
    <s v="00 - N/A"/>
    <s v="10 - FONDO GENERAL"/>
    <s v="01 - DISTRITO NACIONAL"/>
    <s v="(blank)"/>
    <n v="1032552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01 - DISTRITO NACIONAL"/>
    <s v="(blank)"/>
    <n v="13547988"/>
    <n v="2226085.8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01 - DISTRITO NACIONAL"/>
    <s v="(blank)"/>
    <n v="2418412"/>
    <n v="185230.03"/>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01 - DISTRITO NACIONAL"/>
    <s v="(blank)"/>
    <n v="24294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01 - DISTRITO NACIONAL"/>
    <s v="(blank)"/>
    <n v="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01 - DISTRITO NACIONAL"/>
    <s v="(blank)"/>
    <n v="560522"/>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01 - DISTRITO NACIONAL"/>
    <s v="(blank)"/>
    <n v="1834474"/>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01 - DISTRITO NACIONAL"/>
    <s v="(blank)"/>
    <n v="344583"/>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01 - DISTRITO NACIONAL"/>
    <s v="(blank)"/>
    <n v="14513915"/>
    <n v="1288289.1000000001"/>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01 - DISTRITO NACIONAL"/>
    <s v="(blank)"/>
    <n v="4729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01 - DISTRITO NACIONAL"/>
    <s v="(blank)"/>
    <n v="30127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01 - DISTRITO NACIONAL"/>
    <s v="(blank)"/>
    <n v="2234261"/>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01 - DISTRITO NACIONAL"/>
    <s v="(blank)"/>
    <n v="1330000"/>
    <n v="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01 - DISTRITO NACIONAL"/>
    <s v="(blank)"/>
    <n v="11518512"/>
    <n v="74000"/>
  </r>
  <r>
    <s v="2026"/>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01 - DISTRITO NACIONAL"/>
    <s v="(blank)"/>
    <n v="2805662"/>
    <n v="87985.22"/>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99 - MULTIPROVINCIAL"/>
    <s v="(blank)"/>
    <n v="418503364"/>
    <n v="61462909"/>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99 - MULTIPROVINCIAL"/>
    <s v="(blank)"/>
    <n v="30682400"/>
    <n v="4734800"/>
  </r>
  <r>
    <s v="2026"/>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99 - MULTIPROVINCIAL"/>
    <s v="(blank)"/>
    <n v="24095662"/>
    <n v="3886368.699999999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99 - MULTIPROVINCIAL"/>
    <s v="(blank)"/>
    <n v="15909920"/>
    <n v="2280505.63"/>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99 - MULTIPROVINCIAL"/>
    <s v="(blank)"/>
    <n v="905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99 - MULTIPROVINCIAL"/>
    <s v="(blank)"/>
    <n v="10550000"/>
    <n v="283943.90000000002"/>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99 - MULTIPROVINCIAL"/>
    <s v="(blank)"/>
    <n v="59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99 - MULTIPROVINCIAL"/>
    <s v="(blank)"/>
    <n v="13801000"/>
    <n v="424217.56"/>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99 - MULTIPROVINCIAL"/>
    <s v="(blank)"/>
    <n v="27500000"/>
    <n v="46862.94"/>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99 - MULTIPROVINCIAL"/>
    <s v="(blank)"/>
    <n v="6920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99 - MULTIPROVINCIAL"/>
    <s v="(blank)"/>
    <n v="1182000"/>
    <n v="0"/>
  </r>
  <r>
    <s v="2026"/>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99 - MULTIPROVINCIAL"/>
    <s v="(blank)"/>
    <n v="115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99 - MULTIPROVINCIAL"/>
    <s v="(blank)"/>
    <n v="59686648"/>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99 - MULTIPROVINCIAL"/>
    <s v="(blank)"/>
    <n v="124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99 - MULTIPROVINCIAL"/>
    <s v="(blank)"/>
    <n v="190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99 - MULTIPROVINCIAL"/>
    <s v="(blank)"/>
    <n v="185000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99 - MULTIPROVINCIAL"/>
    <s v="(blank)"/>
    <n v="0"/>
    <n v="0"/>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99 - MULTIPROVINCIAL"/>
    <s v="(blank)"/>
    <n v="67599546"/>
    <n v="37044"/>
  </r>
  <r>
    <s v="2026"/>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99 - MULTIPROVINCIAL"/>
    <s v="(blank)"/>
    <n v="2741250"/>
    <n v="0"/>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32 - SANTO DOMINGO"/>
    <s v="(blank)"/>
    <n v="22090278"/>
    <n v="1576167.68"/>
  </r>
  <r>
    <s v="2026"/>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32 - SANTO DOMINGO"/>
    <s v="(blank)"/>
    <n v="3128967"/>
    <n v="244064.65000000002"/>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32 - SANTO DOMINGO"/>
    <s v="(blank)"/>
    <n v="525000"/>
    <n v="26943.47"/>
  </r>
  <r>
    <s v="2026"/>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32 - SANTO DOMINGO"/>
    <s v="(blank)"/>
    <n v="1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32 - SANTO DOMINGO"/>
    <s v="(blank)"/>
    <n v="2400000"/>
    <n v="415978.5"/>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32 - SANTO DOMINGO"/>
    <s v="(blank)"/>
    <n v="6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32 - SANTO DOMINGO"/>
    <s v="(blank)"/>
    <n v="15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32 - SANTO DOMINGO"/>
    <s v="(blank)"/>
    <n v="600000"/>
    <n v="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425000"/>
    <n v="200000"/>
  </r>
  <r>
    <s v="2026"/>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32 - SANTO DOMINGO"/>
    <s v="(blank)"/>
    <n v="505793"/>
    <n v="36505"/>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99 - MULTIPROVINCIAL"/>
    <s v="(blank)"/>
    <n v="1056613586"/>
    <n v="156856389.06"/>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99 - MULTIPROVINCIAL"/>
    <s v="(blank)"/>
    <n v="3000000"/>
    <n v="0"/>
  </r>
  <r>
    <s v="2026"/>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99 - MULTIPROVINCIAL"/>
    <s v="(blank)"/>
    <n v="64171493"/>
    <n v="11282148.869999999"/>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99 - MULTIPROVINCIAL"/>
    <s v="(blank)"/>
    <n v="50568469"/>
    <n v="8021931.6700000018"/>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99 - MULTIPROVINCIAL"/>
    <s v="(blank)"/>
    <n v="1316241"/>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99 - MULTIPROVINCIAL"/>
    <s v="(blank)"/>
    <n v="10500000"/>
    <n v="588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99 - MULTIPROVINCIAL"/>
    <s v="(blank)"/>
    <n v="21179628"/>
    <n v="1089580.92"/>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99 - MULTIPROVINCIAL"/>
    <s v="(blank)"/>
    <n v="33900000"/>
    <n v="28467864.07"/>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99 - MULTIPROVINCIAL"/>
    <s v="(blank)"/>
    <n v="30000000"/>
    <n v="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99 - MULTIPROVINCIAL"/>
    <s v="(blank)"/>
    <n v="2200000"/>
    <n v="259600"/>
  </r>
  <r>
    <s v="2026"/>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99 - MULTIPROVINCIAL"/>
    <s v="(blank)"/>
    <n v="62000000"/>
    <n v="9918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99 - MULTIPROVINCIAL"/>
    <s v="(blank)"/>
    <n v="3526960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99 - MULTIPROVINCIAL"/>
    <s v="(blank)"/>
    <n v="1559662"/>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99 - MULTIPROVINCIAL"/>
    <s v="(blank)"/>
    <n v="0"/>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99 - MULTIPROVINCIAL"/>
    <s v="(blank)"/>
    <n v="15918588"/>
    <n v="0"/>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99 - MULTIPROVINCIAL"/>
    <s v="(blank)"/>
    <n v="131953750"/>
    <n v="48240.89"/>
  </r>
  <r>
    <s v="2026"/>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99 - MULTIPROVINCIAL"/>
    <s v="(blank)"/>
    <n v="28806764"/>
    <n v="0"/>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32 - SANTO DOMINGO"/>
    <s v="(blank)"/>
    <n v="33276009"/>
    <n v="5053024.3199999994"/>
  </r>
  <r>
    <s v="2026"/>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32 - SANTO DOMINGO"/>
    <s v="(blank)"/>
    <n v="4754328"/>
    <n v="782010.21000000008"/>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32 - SANTO DOMINGO"/>
    <s v="(blank)"/>
    <n v="1275000"/>
    <n v="199052.7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32 - SANTO DOMINGO"/>
    <s v="(blank)"/>
    <n v="848000"/>
    <n v="54288.160000000003"/>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695000"/>
    <n v="436187"/>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440000"/>
    <n v="161094.08000000002"/>
  </r>
  <r>
    <s v="2026"/>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32 - SANTO DOMINGO"/>
    <s v="(blank)"/>
    <n v="3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32 - SANTO DOMINGO"/>
    <s v="(blank)"/>
    <n v="4350000"/>
    <n v="336406.23"/>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32 - SANTO DOMINGO"/>
    <s v="(blank)"/>
    <n v="1515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32 - SANTO DOMINGO"/>
    <s v="(blank)"/>
    <n v="4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32 - SANTO DOMINGO"/>
    <s v="(blank)"/>
    <n v="4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32 - SANTO DOMINGO"/>
    <s v="(blank)"/>
    <n v="1050000"/>
    <n v="0"/>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0"/>
    <n v="14203.66"/>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4660000"/>
    <n v="587737.19999999995"/>
  </r>
  <r>
    <s v="2026"/>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32 - SANTO DOMINGO"/>
    <s v="(blank)"/>
    <n v="1760000"/>
    <n v="125036.34"/>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32 - SANTO DOMINGO"/>
    <s v="(blank)"/>
    <n v="13394866"/>
    <n v="1045198.470000000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32 - SANTO DOMINGO"/>
    <s v="(blank)"/>
    <n v="1900726"/>
    <n v="161901.2700000000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32 - SANTO DOMINGO"/>
    <s v="(blank)"/>
    <n v="683200"/>
    <n v="280964.08999999997"/>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20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1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32 - SANTO DOMINGO"/>
    <s v="(blank)"/>
    <n v="1750000"/>
    <n v="298072.51"/>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32 - SANTO DOMINGO"/>
    <s v="(blank)"/>
    <n v="205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32 - SANTO DOMINGO"/>
    <s v="(blank)"/>
    <n v="4100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11700"/>
    <n v="0"/>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033630"/>
    <n v="129715.2"/>
  </r>
  <r>
    <s v="2026"/>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32 - SANTO DOMINGO"/>
    <s v="(blank)"/>
    <n v="1108552"/>
    <n v="0"/>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99 - MULTIPROVINCIAL"/>
    <s v="(blank)"/>
    <n v="63157788"/>
    <n v="9705395.4600000009"/>
  </r>
  <r>
    <s v="2026"/>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1598932"/>
    <n v="287889.4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99 - MULTIPROVINCIAL"/>
    <s v="(blank)"/>
    <n v="1373820"/>
    <n v="25292.260000000002"/>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99 - MULTIPROVINCIAL"/>
    <s v="(blank)"/>
    <n v="345000"/>
    <n v="42205.120000000003"/>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99 - MULTIPROVINCIAL"/>
    <s v="(blank)"/>
    <n v="566765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625964"/>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99 - MULTIPROVINCIAL"/>
    <s v="(blank)"/>
    <n v="336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99 - MULTIPROVINCIAL"/>
    <s v="(blank)"/>
    <n v="4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99 - MULTIPROVINCIAL"/>
    <s v="(blank)"/>
    <n v="45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99 - MULTIPROVINCIAL"/>
    <s v="(blank)"/>
    <n v="2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99 - MULTIPROVINCIAL"/>
    <s v="(blank)"/>
    <n v="1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99 - MULTIPROVINCIAL"/>
    <s v="(blank)"/>
    <n v="18224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99 - MULTIPROVINCIAL"/>
    <s v="(blank)"/>
    <n v="7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5800000"/>
    <n v="0"/>
  </r>
  <r>
    <s v="2026"/>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99 - MULTIPROVINCIAL"/>
    <s v="(blank)"/>
    <n v="78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32 - SANTO DOMINGO"/>
    <s v="(blank)"/>
    <n v="13197400"/>
    <n v="2255497.6"/>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32 - SANTO DOMINGO"/>
    <s v="(blank)"/>
    <n v="1897000"/>
    <n v="306841.4200000000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32 - SANTO DOMINGO"/>
    <s v="(blank)"/>
    <n v="1000000"/>
    <n v="147181.5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32 - SANTO DOMINGO"/>
    <s v="(blank)"/>
    <n v="65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27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32 - SANTO DOMINGO"/>
    <s v="(blank)"/>
    <n v="6033"/>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32 - SANTO DOMINGO"/>
    <s v="(blank)"/>
    <n v="1800000"/>
    <n v="449945.4"/>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32 - SANTO DOMINGO"/>
    <s v="(blank)"/>
    <n v="135000"/>
    <n v="19883"/>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32 - SANTO DOMINGO"/>
    <s v="(blank)"/>
    <n v="50000"/>
    <n v="30400.01"/>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20000"/>
    <n v="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990000"/>
    <n v="379500"/>
  </r>
  <r>
    <s v="2026"/>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32 - SANTO DOMINGO"/>
    <s v="(blank)"/>
    <n v="66000"/>
    <n v="0"/>
  </r>
  <r>
    <s v="2026"/>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99 - MULTIPROVINCIAL"/>
    <s v="(blank)"/>
    <n v="820915451"/>
    <n v="111561140.85000001"/>
  </r>
  <r>
    <s v="2026"/>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99 - MULTIPROVINCIAL"/>
    <s v="(blank)"/>
    <n v="60070236"/>
    <n v="9929102.3699999992"/>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99 - MULTIPROVINCIAL"/>
    <s v="(blank)"/>
    <n v="3494000"/>
    <n v="401808.05000000005"/>
  </r>
  <r>
    <s v="2026"/>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99 - MULTIPROVINCIAL"/>
    <s v="(blank)"/>
    <n v="343344"/>
    <n v="325397.19"/>
  </r>
  <r>
    <s v="2026"/>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99 - MULTIPROVINCIAL"/>
    <s v="(blank)"/>
    <n v="198240"/>
    <n v="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99 - MULTIPROVINCIAL"/>
    <s v="(blank)"/>
    <n v="1132800"/>
    <n v="94400"/>
  </r>
  <r>
    <s v="2026"/>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99 - MULTIPROVINCIAL"/>
    <s v="(blank)"/>
    <n v="1080000"/>
    <n v="0"/>
  </r>
  <r>
    <s v="2026"/>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99 - MULTIPROVINCIAL"/>
    <s v="(blank)"/>
    <n v="20000000"/>
    <n v="0"/>
  </r>
  <r>
    <s v="2026"/>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99 - MULTIPROVINCIAL"/>
    <s v="(blank)"/>
    <n v="25000000"/>
    <n v="0"/>
  </r>
  <r>
    <s v="2026"/>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99 - MULTIPROVINCIAL"/>
    <s v="(blank)"/>
    <n v="45343172"/>
    <n v="43190.559999999998"/>
  </r>
  <r>
    <s v="2026"/>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99 - MULTIPROVINCIAL"/>
    <s v="(blank)"/>
    <n v="0"/>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99 - MULTIPROVINCIAL"/>
    <s v="(blank)"/>
    <n v="40052045"/>
    <n v="0"/>
  </r>
  <r>
    <s v="2026"/>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99 - MULTIPROVINCIAL"/>
    <s v="(blank)"/>
    <n v="166378416"/>
    <n v="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99 - MULTIPROVINCIAL"/>
    <s v="(blank)"/>
    <n v="41762500"/>
    <n v="64160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99 - MULTIPROVINCIAL"/>
    <s v="(blank)"/>
    <n v="7792800"/>
    <n v="1293300"/>
  </r>
  <r>
    <s v="2026"/>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99 - MULTIPROVINCIAL"/>
    <s v="(blank)"/>
    <n v="2737050"/>
    <n v="455536"/>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99 - MULTIPROVINCIAL"/>
    <s v="(blank)"/>
    <n v="1941600"/>
    <n v="181602.98"/>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99 - MULTIPROVINCIAL"/>
    <s v="(blank)"/>
    <n v="400015000"/>
    <n v="34053227"/>
  </r>
  <r>
    <s v="2026"/>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99 - MULTIPROVINCIAL"/>
    <s v="(blank)"/>
    <n v="11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99 - MULTIPROVINCIAL"/>
    <s v="(blank)"/>
    <n v="1198462"/>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99 - MULTIPROVINCIAL"/>
    <s v="(blank)"/>
    <n v="220000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99 - MULTIPROVINCIAL"/>
    <s v="(blank)"/>
    <n v="6168400"/>
    <n v="0"/>
  </r>
  <r>
    <s v="2026"/>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99 - MULTIPROVINCIAL"/>
    <s v="(blank)"/>
    <n v="1764554"/>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32 - SANTO DOMINGO"/>
    <s v="(blank)"/>
    <n v="9645000"/>
    <n v="654832"/>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32 - SANTO DOMINGO"/>
    <s v="(blank)"/>
    <n v="1253200"/>
    <n v="101433.48999999999"/>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32 - SANTO DOMINGO"/>
    <s v="(blank)"/>
    <n v="181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32 - SANTO DOMINGO"/>
    <s v="(blank)"/>
    <n v="504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32 - SANTO DOMINGO"/>
    <s v="(blank)"/>
    <n v="25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32 - SANTO DOMINGO"/>
    <s v="(blank)"/>
    <n v="192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32 - SANTO DOMINGO"/>
    <s v="(blank)"/>
    <n v="40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32 - SANTO DOMINGO"/>
    <s v="(blank)"/>
    <n v="7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32 - SANTO DOMINGO"/>
    <s v="(blank)"/>
    <n v="15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44358"/>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1740000"/>
    <n v="0"/>
  </r>
  <r>
    <s v="2026"/>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32 - SANTO DOMINGO"/>
    <s v="(blank)"/>
    <n v="36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32 - SANTO DOMINGO"/>
    <s v="(blank)"/>
    <n v="18465338"/>
    <n v="2684513.52"/>
  </r>
  <r>
    <s v="2026"/>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32 - SANTO DOMINGO"/>
    <s v="(blank)"/>
    <n v="2553602"/>
    <n v="415758.89"/>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32 - SANTO DOMINGO"/>
    <s v="(blank)"/>
    <n v="1062864"/>
    <n v="101397.81"/>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32 - SANTO DOMINGO"/>
    <s v="(blank)"/>
    <n v="5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32 - SANTO DOMINGO"/>
    <s v="(blank)"/>
    <n v="167317"/>
    <n v="0"/>
  </r>
  <r>
    <s v="2026"/>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32 - SANTO DOMINGO"/>
    <s v="(blank)"/>
    <n v="110000"/>
    <n v="40608.120000000003"/>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32 - SANTO DOMINGO"/>
    <s v="(blank)"/>
    <n v="3575683"/>
    <n v="65462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32 - SANTO DOMINGO"/>
    <s v="(blank)"/>
    <n v="290000"/>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32 - SANTO DOMINGO"/>
    <s v="(blank)"/>
    <n v="110000"/>
    <n v="62933.42"/>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32 - SANTO DOMINGO"/>
    <s v="(blank)"/>
    <n v="400163"/>
    <n v="0"/>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32 - SANTO DOMINGO"/>
    <s v="(blank)"/>
    <n v="100000"/>
    <n v="20429.25"/>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32 - SANTO DOMINGO"/>
    <s v="(blank)"/>
    <n v="2120000"/>
    <n v="510959.94000000006"/>
  </r>
  <r>
    <s v="2026"/>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32 - SANTO DOMINGO"/>
    <s v="(blank)"/>
    <n v="280000"/>
    <n v="138011.63"/>
  </r>
  <r>
    <s v="2026"/>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99 - MULTIPROVINCIAL"/>
    <s v="(blank)"/>
    <n v="6368747859"/>
    <n v="938268952.48999989"/>
  </r>
  <r>
    <s v="2026"/>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99 - MULTIPROVINCIAL"/>
    <s v="(blank)"/>
    <n v="96888969"/>
    <n v="16049692.25"/>
  </r>
  <r>
    <s v="2026"/>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99 - MULTIPROVINCIAL"/>
    <s v="(blank)"/>
    <n v="444417483"/>
    <n v="73456343.150000021"/>
  </r>
  <r>
    <s v="2026"/>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99 - MULTIPROVINCIAL"/>
    <s v="(blank)"/>
    <n v="100970547"/>
    <n v="16485564.369999997"/>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99 - MULTIPROVINCIAL"/>
    <s v="(blank)"/>
    <n v="0"/>
    <n v="0"/>
  </r>
  <r>
    <s v="2026"/>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99 - MULTIPROVINCIAL"/>
    <s v="(blank)"/>
    <n v="30000"/>
    <n v="0"/>
  </r>
  <r>
    <s v="2026"/>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99 - MULTIPROVINCIAL"/>
    <s v="(blank)"/>
    <n v="24600000"/>
    <n v="3031230"/>
  </r>
  <r>
    <s v="2026"/>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99 - MULTIPROVINCIAL"/>
    <s v="(blank)"/>
    <n v="1100000"/>
    <n v="0"/>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99 - MULTIPROVINCIAL"/>
    <s v="(blank)"/>
    <n v="3000000"/>
    <n v="245597"/>
  </r>
  <r>
    <s v="2026"/>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99 - MULTIPROVINCIAL"/>
    <s v="(blank)"/>
    <n v="2323026"/>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99 - MULTIPROVINCIAL"/>
    <s v="(blank)"/>
    <n v="247374"/>
    <n v="0"/>
  </r>
  <r>
    <s v="2026"/>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99 - MULTIPROVINCIAL"/>
    <s v="(blank)"/>
    <n v="170707699"/>
    <n v="39022390.829999998"/>
  </r>
  <r>
    <s v="2026"/>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99 - MULTIPROVINCIAL"/>
    <s v="(blank)"/>
    <n v="3600"/>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199163698"/>
    <n v="0"/>
  </r>
  <r>
    <s v="2026"/>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99 - MULTIPROVINCIAL"/>
    <s v="(blank)"/>
    <n v="4500200"/>
    <n v="0"/>
  </r>
  <r>
    <s v="2026"/>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7566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99 - MULTIPROVINCIAL"/>
    <s v="(blank)"/>
    <n v="850000"/>
    <n v="0"/>
  </r>
  <r>
    <s v="2026"/>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99 - MULTIPROVINCIAL"/>
    <s v="(blank)"/>
    <n v="170000"/>
    <n v="0"/>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99 - MULTIPROVINCIAL"/>
    <s v="(blank)"/>
    <n v="273865066"/>
    <n v="41267577"/>
  </r>
  <r>
    <s v="2026"/>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99 - MULTIPROVINCIAL"/>
    <s v="(blank)"/>
    <n v="7633845"/>
    <n v="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99 - MULTIPROVINCIAL"/>
    <s v="(blank)"/>
    <n v="32902378"/>
    <n v="212400"/>
  </r>
  <r>
    <s v="2026"/>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99 - MULTIPROVINCIAL"/>
    <s v="(blank)"/>
    <n v="217000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99 - MULTIPROVINCIAL"/>
    <s v="(blank)"/>
    <n v="8999800"/>
    <n v="0"/>
  </r>
  <r>
    <s v="2026"/>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99 - MULTIPROVINCIAL"/>
    <s v="(blank)"/>
    <n v="2279212"/>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99 - MULTIPROVINCIAL"/>
    <s v="(blank)"/>
    <n v="5300000"/>
    <n v="0"/>
  </r>
  <r>
    <s v="2026"/>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99 - MULTIPROVINCIAL"/>
    <s v="(blank)"/>
    <n v="800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99 - MULTIPROVINCIAL"/>
    <s v="(blank)"/>
    <n v="3650000"/>
    <n v="0"/>
  </r>
  <r>
    <s v="2026"/>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2575000"/>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99 - MULTIPROVINCIAL"/>
    <s v="(blank)"/>
    <n v="360529307"/>
    <n v="0"/>
  </r>
  <r>
    <s v="2026"/>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14635000"/>
    <n v="0"/>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99 - MULTIPROVINCIAL"/>
    <s v="(blank)"/>
    <n v="32316270"/>
    <n v="537962"/>
  </r>
  <r>
    <s v="2026"/>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99 - MULTIPROVINCIAL"/>
    <s v="(blank)"/>
    <n v="19445325"/>
    <n v="0"/>
  </r>
  <r>
    <s v="2026"/>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99 - MULTIPROVINCIAL"/>
    <s v="(blank)"/>
    <n v="334247484"/>
    <n v="54741475.439999998"/>
  </r>
  <r>
    <s v="2026"/>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99 - MULTIPROVINCIAL"/>
    <s v="(blank)"/>
    <n v="5022057"/>
    <n v="794179.5"/>
  </r>
  <r>
    <s v="2026"/>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99 - MULTIPROVINCIAL"/>
    <s v="(blank)"/>
    <n v="5609200"/>
    <n v="898000"/>
  </r>
  <r>
    <s v="2026"/>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99 - MULTIPROVINCIAL"/>
    <s v="(blank)"/>
    <n v="100000"/>
    <n v="0"/>
  </r>
  <r>
    <s v="2026"/>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99 - MULTIPROVINCIAL"/>
    <s v="(blank)"/>
    <n v="8985285"/>
    <n v="0"/>
  </r>
  <r>
    <s v="2026"/>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99 - MULTIPROVINCIAL"/>
    <s v="(blank)"/>
    <n v="200000"/>
    <n v="0"/>
  </r>
  <r>
    <s v="2026"/>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99 - MULTIPROVINCIAL"/>
    <s v="(blank)"/>
    <n v="880738"/>
    <n v="0"/>
  </r>
  <r>
    <s v="2026"/>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99 - MULTIPROVINCIAL"/>
    <s v="(blank)"/>
    <n v="6949711"/>
    <n v="0"/>
  </r>
  <r>
    <s v="2026"/>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99 - MULTIPROVINCIAL"/>
    <s v="(blank)"/>
    <n v="271449598"/>
    <n v="56033285.539999999"/>
  </r>
  <r>
    <s v="2026"/>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99 - MULTIPROVINCIAL"/>
    <s v="(blank)"/>
    <n v="15905205"/>
    <n v="1324836.25"/>
  </r>
  <r>
    <s v="2026"/>
    <x v="0"/>
    <x v="0"/>
    <x v="0"/>
    <x v="0"/>
    <s v="2 - Poder Ejecutivo"/>
    <s v="0203 - MINISTERIO DE DEFENSA"/>
    <s v="0001 - ARMADA DE LA REPUBLICA DOMINICANA"/>
    <s v="4 - SERVICIOS SOCIALES"/>
    <s v="4.4 - Educación"/>
    <s v="4.4.08 - Enseñanza y capacitación para defensa y seguridad"/>
    <s v="2.2 - CONTRATACIÓN DE SERVICIOS"/>
    <s v="2.2.8 - OTROS SERVICIOS NO INCLUIDOS EN CONCEPTOS ANTERIORES"/>
    <s v="N"/>
    <s v="00 - N/A"/>
    <s v="10 - FONDO GENERAL"/>
    <s v="99 - MULTIPROVINCIAL"/>
    <s v="(blank)"/>
    <n v="42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2 - TEXTILES Y VESTUARIOS"/>
    <s v="N"/>
    <s v="00 - N/A"/>
    <s v="10 - FONDO GENERAL"/>
    <s v="99 - MULTIPROVINCIAL"/>
    <s v="(blank)"/>
    <n v="107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7 - COMBUSTIBLES, LUBRICANTES, PRODUCTOS QUÍMICOS Y CONEXOS"/>
    <s v="N"/>
    <s v="00 - N/A"/>
    <s v="10 - FONDO GENERAL"/>
    <s v="99 - MULTIPROVINCIAL"/>
    <s v="(blank)"/>
    <n v="10500000"/>
    <n v="0"/>
  </r>
  <r>
    <s v="2026"/>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99 - MULTIPROVINCIAL"/>
    <s v="(blank)"/>
    <n v="5200000"/>
    <n v="0"/>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01 - DISTRITO NACIONAL"/>
    <s v="(blank)"/>
    <n v="5205558230"/>
    <n v="666156432.54999995"/>
  </r>
  <r>
    <s v="2026"/>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99 - MULTIPROVINCIAL"/>
    <s v="(blank)"/>
    <n v="10608112535"/>
    <n v="1715194247.8299999"/>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01 - DISTRITO NACIONAL"/>
    <s v="(blank)"/>
    <n v="189410056"/>
    <n v="33132991.200000003"/>
  </r>
  <r>
    <s v="2026"/>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99 - MULTIPROVINCIAL"/>
    <s v="(blank)"/>
    <n v="628705697"/>
    <n v="107276310.78"/>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01 - DISTRITO NACIONAL"/>
    <s v="(blank)"/>
    <n v="295068709"/>
    <n v="49373652.309999995"/>
  </r>
  <r>
    <s v="2026"/>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99 - MULTIPROVINCIAL"/>
    <s v="(blank)"/>
    <n v="733029421"/>
    <n v="122203197.27999999"/>
  </r>
  <r>
    <s v="2026"/>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01 - DISTRITO NACIONAL"/>
    <s v="(blank)"/>
    <n v="214429932"/>
    <n v="22642969.77"/>
  </r>
  <r>
    <s v="2026"/>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99 - MULTIPROVINCIAL"/>
    <s v="(blank)"/>
    <n v="405000"/>
    <n v="227334.08"/>
  </r>
  <r>
    <s v="2026"/>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01 - DISTRITO NACIONAL"/>
    <s v="(blank)"/>
    <n v="60000000"/>
    <n v="6645619"/>
  </r>
  <r>
    <s v="2026"/>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99 - MULTIPROVINCIAL"/>
    <s v="(blank)"/>
    <n v="2073000"/>
    <n v="228579.68"/>
  </r>
  <r>
    <s v="2026"/>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01 - DISTRITO NACIONAL"/>
    <s v="(blank)"/>
    <n v="2577120"/>
    <n v="257410.51"/>
  </r>
  <r>
    <s v="2026"/>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01 - DISTRITO NACIONAL"/>
    <s v="(blank)"/>
    <n v="420448916"/>
    <n v="28935960"/>
  </r>
  <r>
    <s v="2026"/>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01 - DISTRITO NACIONAL"/>
    <s v="(blank)"/>
    <n v="7800000"/>
    <n v="705471.87"/>
  </r>
  <r>
    <s v="2026"/>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01 - DISTRITO NACIONAL"/>
    <s v="(blank)"/>
    <n v="54320000"/>
    <n v="52222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01 - DISTRITO NACIONAL"/>
    <s v="(blank)"/>
    <n v="320235960"/>
    <n v="55722475"/>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99 - MULTIPROVINCIAL"/>
    <s v="(blank)"/>
    <n v="199843606"/>
    <n v="30855330"/>
  </r>
  <r>
    <s v="2026"/>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99 - MULTIPROVINCIAL"/>
    <s v="(blank)"/>
    <n v="1500000"/>
    <n v="0"/>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99 - MULTIPROVINCIAL"/>
    <s v="(blank)"/>
    <n v="42946921"/>
    <n v="39026135.280000001"/>
  </r>
  <r>
    <s v="2026"/>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99 - MULTIPROVINCIAL"/>
    <s v="(blank)"/>
    <n v="12650000"/>
    <n v="2024231"/>
  </r>
  <r>
    <s v="2026"/>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99 - MULTIPROVINCIAL"/>
    <s v="(blank)"/>
    <n v="2471056"/>
    <n v="33040"/>
  </r>
  <r>
    <s v="2026"/>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99 - MULTIPROVINCIAL"/>
    <s v="(blank)"/>
    <n v="394000"/>
    <n v="0"/>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99 - MULTIPROVINCIAL"/>
    <s v="(blank)"/>
    <n v="1694700"/>
    <n v="22021141.91"/>
  </r>
  <r>
    <s v="2026"/>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99 - MULTIPROVINCIAL"/>
    <s v="(blank)"/>
    <n v="4404374"/>
    <n v="0"/>
  </r>
  <r>
    <s v="2026"/>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99 - MULTIPROVINCIAL"/>
    <s v="(blank)"/>
    <n v="4992585"/>
    <n v="31907.20000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01 - DISTRITO NACIONAL"/>
    <s v="(blank)"/>
    <n v="44790399"/>
    <n v="8554397.7799999993"/>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99 - MULTIPROVINCIAL"/>
    <s v="(blank)"/>
    <n v="132554029"/>
    <n v="16009960.800000001"/>
  </r>
  <r>
    <s v="2026"/>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2500000"/>
    <n v="0"/>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99 - MULTIPROVINCIAL"/>
    <s v="(blank)"/>
    <n v="21792454"/>
    <n v="3931749.3800000004"/>
  </r>
  <r>
    <s v="2026"/>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99 - MULTIPROVINCIAL"/>
    <s v="(blank)"/>
    <n v="17421762"/>
    <n v="112837.5"/>
  </r>
  <r>
    <s v="2026"/>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99 - MULTIPROVINCIAL"/>
    <s v="(blank)"/>
    <n v="8535068723"/>
    <n v="1273439194.3400002"/>
  </r>
  <r>
    <s v="2026"/>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99 - MULTIPROVINCIAL"/>
    <s v="(blank)"/>
    <n v="389580222"/>
    <n v="72159039.519999996"/>
  </r>
  <r>
    <s v="2026"/>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99 - MULTIPROVINCIAL"/>
    <s v="(blank)"/>
    <n v="556172971"/>
    <n v="89697800.320000008"/>
  </r>
  <r>
    <s v="2026"/>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99 - MULTIPROVINCIAL"/>
    <s v="(blank)"/>
    <n v="213015434"/>
    <n v="29152685.720000003"/>
  </r>
  <r>
    <s v="2026"/>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99 - MULTIPROVINCIAL"/>
    <s v="(blank)"/>
    <n v="500000"/>
    <n v="84522.65"/>
  </r>
  <r>
    <s v="2026"/>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99 - MULTIPROVINCIAL"/>
    <s v="(blank)"/>
    <n v="62588907"/>
    <n v="7958093.5"/>
  </r>
  <r>
    <s v="2026"/>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99 - MULTIPROVINCIAL"/>
    <s v="(blank)"/>
    <n v="8000000"/>
    <n v="0"/>
  </r>
  <r>
    <s v="2026"/>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99 - MULTIPROVINCIAL"/>
    <s v="(blank)"/>
    <n v="1920000"/>
    <n v="922070.41"/>
  </r>
  <r>
    <s v="2026"/>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99 - MULTIPROVINCIAL"/>
    <s v="(blank)"/>
    <n v="355299419"/>
    <n v="281967949"/>
  </r>
  <r>
    <s v="2026"/>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99 - MULTIPROVINCIAL"/>
    <s v="(blank)"/>
    <n v="93000000"/>
    <n v="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99 - MULTIPROVINCIAL"/>
    <s v="(blank)"/>
    <n v="5000000"/>
    <n v="1850000"/>
  </r>
  <r>
    <s v="2026"/>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40000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99 - MULTIPROVINCIAL"/>
    <s v="(blank)"/>
    <n v="450000"/>
    <n v="0"/>
  </r>
  <r>
    <s v="2026"/>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99 - MULTIPROVINCIAL"/>
    <s v="(blank)"/>
    <n v="95399982"/>
    <n v="51107834.880000003"/>
  </r>
  <r>
    <s v="2026"/>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99 - MULTIPROVINCIAL"/>
    <s v="(blank)"/>
    <n v="255600000"/>
    <n v="21300000"/>
  </r>
  <r>
    <s v="2026"/>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99 - MULTIPROVINCIAL"/>
    <s v="(blank)"/>
    <n v="14000000"/>
    <n v="0"/>
  </r>
  <r>
    <s v="2026"/>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99 - MULTIPROVINCIAL"/>
    <s v="(blank)"/>
    <n v="9000000"/>
    <n v="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99 - MULTIPROVINCIAL"/>
    <s v="(blank)"/>
    <n v="6291460"/>
    <n v="639560"/>
  </r>
  <r>
    <s v="2026"/>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99 - MULTIPROVINCIAL"/>
    <s v="(blank)"/>
    <n v="35000000"/>
    <n v="0"/>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99 - MULTIPROVINCIAL"/>
    <s v="(blank)"/>
    <n v="4000000"/>
    <n v="122625.60000000001"/>
  </r>
  <r>
    <s v="2026"/>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99 - MULTIPROVINCIAL"/>
    <s v="(blank)"/>
    <n v="6499997"/>
    <n v="0"/>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99 - MULTIPROVINCIAL"/>
    <s v="(blank)"/>
    <n v="244150569"/>
    <n v="8175083.3699999992"/>
  </r>
  <r>
    <s v="2026"/>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99 - MULTIPROVINCIAL"/>
    <s v="(blank)"/>
    <n v="62200000"/>
    <n v="0"/>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99 - MULTIPROVINCIAL"/>
    <s v="(blank)"/>
    <n v="17500000"/>
    <n v="1207288.68"/>
  </r>
  <r>
    <s v="2026"/>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99 - MULTIPROVINCIAL"/>
    <s v="(blank)"/>
    <n v="599860589"/>
    <n v="35939820"/>
  </r>
  <r>
    <s v="2026"/>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99 - MULTIPROVINCIAL"/>
    <s v="(blank)"/>
    <n v="1398032498"/>
    <n v="204447224.44000003"/>
  </r>
  <r>
    <s v="2026"/>
    <x v="0"/>
    <x v="0"/>
    <x v="0"/>
    <x v="0"/>
    <s v="2 - Poder Ejecutivo"/>
    <s v="0203 - MINISTERIO DE DEFENSA"/>
    <s v="0001 - MINISTERIO DE DEFENSA"/>
    <s v="1 - SERVICIOS  GENERALES"/>
    <s v="1.3 - Defensa nacional"/>
    <s v="1.3.01 - Defensa militar"/>
    <s v="2.1 - REMUNERACIONES Y CONTRIBUCIONES"/>
    <s v="2.1.2 - SOBRESUELDOS"/>
    <s v="N"/>
    <s v="00 - N/A"/>
    <s v="10 - FONDO GENERAL"/>
    <s v="99 - MULTIPROVINCIAL"/>
    <s v="(blank)"/>
    <n v="178015695"/>
    <n v="126744810"/>
  </r>
  <r>
    <s v="2026"/>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99 - MULTIPROVINCIAL"/>
    <s v="(blank)"/>
    <n v="19575866"/>
    <n v="2601067.6699999995"/>
  </r>
  <r>
    <s v="2026"/>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99 - MULTIPROVINCIAL"/>
    <s v="(blank)"/>
    <n v="170400780"/>
    <n v="21382491.91"/>
  </r>
  <r>
    <s v="2026"/>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99 - MULTIPROVINCIAL"/>
    <s v="(blank)"/>
    <n v="5050000"/>
    <n v="0"/>
  </r>
  <r>
    <s v="2026"/>
    <x v="0"/>
    <x v="0"/>
    <x v="0"/>
    <x v="0"/>
    <s v="2 - Poder Ejecutivo"/>
    <s v="0203 - MINISTERIO DE DEFENSA"/>
    <s v="0001 - MINISTERIO DE DEFENSA"/>
    <s v="1 - SERVICIOS  GENERALES"/>
    <s v="1.3 - Defensa nacional"/>
    <s v="1.3.01 - Defensa militar"/>
    <s v="2.2 - CONTRATACIÓN DE SERVICIOS"/>
    <s v="2.2.3 - VIÁTICOS"/>
    <s v="N"/>
    <s v="00 - N/A"/>
    <s v="10 - FONDO GENERAL"/>
    <s v="99 - MULTIPROVINCIAL"/>
    <s v="(blank)"/>
    <n v="220470800"/>
    <n v="20576433.16"/>
  </r>
  <r>
    <s v="2026"/>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99 - MULTIPROVINCIAL"/>
    <s v="(blank)"/>
    <n v="7609220"/>
    <n v="177572.86"/>
  </r>
  <r>
    <s v="2026"/>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99 - MULTIPROVINCIAL"/>
    <s v="(blank)"/>
    <n v="108001743"/>
    <n v="10260252.109999998"/>
  </r>
  <r>
    <s v="2026"/>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99 - MULTIPROVINCIAL"/>
    <s v="(blank)"/>
    <n v="500000"/>
    <n v="0"/>
  </r>
  <r>
    <s v="2026"/>
    <x v="0"/>
    <x v="0"/>
    <x v="0"/>
    <x v="0"/>
    <s v="2 - Poder Ejecutivo"/>
    <s v="0203 - MINISTERIO DE DEFENSA"/>
    <s v="0001 - MINISTERIO DE DEFENSA"/>
    <s v="1 - SERVICIOS  GENERALES"/>
    <s v="1.3 - Defensa nacional"/>
    <s v="1.3.01 - Defensa militar"/>
    <s v="2.2 - CONTRATACIÓN DE SERVICIOS"/>
    <s v="2.2.6 - SEGUROS"/>
    <s v="N"/>
    <s v="00 - N/A"/>
    <s v="10 - FONDO GENERAL"/>
    <s v="99 - MULTIPROVINCIAL"/>
    <s v="(blank)"/>
    <n v="314580000"/>
    <n v="48099694.899999999"/>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99 - MULTIPROVINCIAL"/>
    <s v="(blank)"/>
    <n v="125070306"/>
    <n v="1630135.36"/>
  </r>
  <r>
    <s v="2026"/>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99 - MULTIPROVINCIAL"/>
    <s v="(blank)"/>
    <n v="20402442"/>
    <n v="1730392.91"/>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99 - MULTIPROVINCIAL"/>
    <s v="(blank)"/>
    <n v="10000000"/>
    <n v="2029441.05"/>
  </r>
  <r>
    <s v="2026"/>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99 - MULTIPROVINCIAL"/>
    <s v="(blank)"/>
    <n v="500000"/>
    <n v="428198.40000000002"/>
  </r>
  <r>
    <s v="2026"/>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99 - MULTIPROVINCIAL"/>
    <s v="(blank)"/>
    <n v="221677446"/>
    <n v="26635192.82"/>
  </r>
  <r>
    <s v="2026"/>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99 - MULTIPROVINCIAL"/>
    <s v="(blank)"/>
    <n v="29920958"/>
    <n v="238608.22"/>
  </r>
  <r>
    <s v="2026"/>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99 - MULTIPROVINCIAL"/>
    <s v="(blank)"/>
    <n v="1400000"/>
    <n v="0"/>
  </r>
  <r>
    <s v="2026"/>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99 - MULTIPROVINCIAL"/>
    <s v="(blank)"/>
    <n v="23928876"/>
    <n v="413776.44"/>
  </r>
  <r>
    <s v="2026"/>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99 - MULTIPROVINCIAL"/>
    <s v="(blank)"/>
    <n v="5500000"/>
    <n v="3375"/>
  </r>
  <r>
    <s v="2026"/>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99 - MULTIPROVINCIAL"/>
    <s v="(blank)"/>
    <n v="6200000"/>
    <n v="312382.86"/>
  </r>
  <r>
    <s v="2026"/>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99 - MULTIPROVINCIAL"/>
    <s v="(blank)"/>
    <n v="300000"/>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99 - MULTIPROVINCIAL"/>
    <s v="(blank)"/>
    <n v="20502652"/>
    <n v="0"/>
  </r>
  <r>
    <s v="2026"/>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99 - MULTIPROVINCIAL"/>
    <s v="(blank)"/>
    <n v="1000000"/>
    <n v="0"/>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99 - MULTIPROVINCIAL"/>
    <s v="(blank)"/>
    <n v="260312803"/>
    <n v="34932784.390000001"/>
  </r>
  <r>
    <s v="2026"/>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99 - MULTIPROVINCIAL"/>
    <s v="(blank)"/>
    <n v="2000000"/>
    <n v="0"/>
  </r>
  <r>
    <s v="2026"/>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99 - MULTIPROVINCIAL"/>
    <s v="(blank)"/>
    <n v="68991897"/>
    <n v="2504914.37"/>
  </r>
  <r>
    <s v="2026"/>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99 - MULTIPROVINCIAL"/>
    <s v="(blank)"/>
    <n v="6198600"/>
    <n v="874998.32"/>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32 - SANTO DOMINGO"/>
    <s v="(blank)"/>
    <n v="37782318"/>
    <n v="5812310.0199999996"/>
  </r>
  <r>
    <s v="2026"/>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32 - SANTO DOMINGO"/>
    <s v="(blank)"/>
    <n v="1093297"/>
    <n v="182173.13999999998"/>
  </r>
  <r>
    <s v="2026"/>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32 - SANTO DOMINGO"/>
    <s v="(blank)"/>
    <n v="13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32 - SANTO DOMINGO"/>
    <s v="(blank)"/>
    <n v="420000"/>
    <n v="0"/>
  </r>
  <r>
    <s v="2026"/>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32 - SANTO DOMINGO"/>
    <s v="(blank)"/>
    <n v="1343940"/>
    <n v="146730"/>
  </r>
  <r>
    <s v="2026"/>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32 - SANTO DOMINGO"/>
    <s v="(blank)"/>
    <n v="30000"/>
    <n v="273883.90000000002"/>
  </r>
  <r>
    <s v="2026"/>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32 - SANTO DOMINGO"/>
    <s v="(blank)"/>
    <n v="17018335"/>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32 - SANTO DOMINGO"/>
    <s v="(blank)"/>
    <n v="4741200"/>
    <n v="791965.84"/>
  </r>
  <r>
    <s v="2026"/>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32 - SANTO DOMINGO"/>
    <s v="(blank)"/>
    <n v="42000"/>
    <n v="86376"/>
  </r>
  <r>
    <s v="2026"/>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32 - SANTO DOMINGO"/>
    <s v="(blank)"/>
    <n v="8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32 - SANTO DOMINGO"/>
    <s v="(blank)"/>
    <n v="1200000"/>
    <n v="0"/>
  </r>
  <r>
    <s v="2026"/>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32 - SANTO DOMINGO"/>
    <s v="(blank)"/>
    <n v="502000"/>
    <n v="272.58"/>
  </r>
  <r>
    <s v="2026"/>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32 - SANTO DOMINGO"/>
    <s v="(blank)"/>
    <n v="186716"/>
    <n v="6009.74"/>
  </r>
  <r>
    <s v="2026"/>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32 - SANTO DOMINGO"/>
    <s v="(blank)"/>
    <n v="6300000"/>
    <n v="79907.72"/>
  </r>
  <r>
    <s v="2026"/>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32 - SANTO DOMINGO"/>
    <s v="(blank)"/>
    <n v="950000"/>
    <n v="3127"/>
  </r>
  <r>
    <s v="2026"/>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99 - MULTIPROVINCIAL"/>
    <s v="(blank)"/>
    <n v="33987897"/>
    <n v="5172678.5"/>
  </r>
  <r>
    <s v="2026"/>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99 - MULTIPROVINCIAL"/>
    <s v="(blank)"/>
    <n v="373600"/>
    <n v="62266.66"/>
  </r>
  <r>
    <s v="2026"/>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99 - MULTIPROVINCIAL"/>
    <s v="(blank)"/>
    <n v="1170095"/>
    <n v="189631.96"/>
  </r>
  <r>
    <s v="2026"/>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99 - MULTIPROVINCIAL"/>
    <s v="(blank)"/>
    <n v="2324499"/>
    <n v="117313.26"/>
  </r>
  <r>
    <s v="2026"/>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99 - MULTIPROVINCIAL"/>
    <s v="(blank)"/>
    <n v="179000"/>
    <n v="58779.06"/>
  </r>
  <r>
    <s v="2026"/>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99 - MULTIPROVINCIAL"/>
    <s v="(blank)"/>
    <n v="500000"/>
    <n v="0"/>
  </r>
  <r>
    <s v="2026"/>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99 - MULTIPROVINCIAL"/>
    <s v="(blank)"/>
    <n v="10000"/>
    <n v="0"/>
  </r>
  <r>
    <s v="2026"/>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99 - MULTIPROVINCIAL"/>
    <s v="(blank)"/>
    <n v="80000"/>
    <n v="0"/>
  </r>
  <r>
    <s v="2026"/>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99 - MULTIPROVINCIAL"/>
    <s v="(blank)"/>
    <n v="18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99 - MULTIPROVINCIAL"/>
    <s v="(blank)"/>
    <n v="700000"/>
    <n v="0"/>
  </r>
  <r>
    <s v="2026"/>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00000"/>
    <n v="599805.81999999995"/>
  </r>
  <r>
    <s v="2026"/>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99 - MULTIPROVINCIAL"/>
    <s v="(blank)"/>
    <n v="100000"/>
    <n v="0"/>
  </r>
  <r>
    <s v="2026"/>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99 - MULTIPROVINCIAL"/>
    <s v="(blank)"/>
    <n v="250000"/>
    <n v="0"/>
  </r>
  <r>
    <s v="2026"/>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99 - MULTIPROVINCIAL"/>
    <s v="(blank)"/>
    <n v="4106000"/>
    <n v="668556.25"/>
  </r>
  <r>
    <s v="2026"/>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99 - MULTIPROVINCIAL"/>
    <s v="(blank)"/>
    <n v="1500000"/>
    <n v="3304"/>
  </r>
  <r>
    <s v="2026"/>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99 - MULTIPROVINCIAL"/>
    <s v="(blank)"/>
    <n v="450000"/>
    <n v="0"/>
  </r>
  <r>
    <s v="2026"/>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99 - MULTIPROVINCIAL"/>
    <s v="(blank)"/>
    <n v="2381400"/>
    <n v="596420.14"/>
  </r>
  <r>
    <s v="2026"/>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99 - MULTIPROVINCIAL"/>
    <s v="(blank)"/>
    <n v="730000"/>
    <n v="0"/>
  </r>
  <r>
    <s v="2026"/>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99 - MULTIPROVINCIAL"/>
    <s v="(blank)"/>
    <n v="1711574"/>
    <n v="158197.75999999998"/>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99 - MULTIPROVINCIAL"/>
    <s v="(blank)"/>
    <n v="23797797"/>
    <n v="188386.26"/>
  </r>
  <r>
    <s v="2026"/>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99 - MULTIPROVINCIAL"/>
    <s v="(blank)"/>
    <n v="550000"/>
    <n v="0"/>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99 - MULTIPROVINCIAL"/>
    <s v="(blank)"/>
    <n v="3349091"/>
    <n v="118440.71"/>
  </r>
  <r>
    <s v="2026"/>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99 - MULTIPROVINCIAL"/>
    <s v="(blank)"/>
    <n v="860000"/>
    <n v="0"/>
  </r>
  <r>
    <s v="2026"/>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99 - MULTIPROVINCIAL"/>
    <s v="(blank)"/>
    <n v="381990935"/>
    <n v="44833887.18"/>
  </r>
  <r>
    <s v="2026"/>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99 - MULTIPROVINCIAL"/>
    <s v="(blank)"/>
    <n v="7015200"/>
    <n v="1242200"/>
  </r>
  <r>
    <s v="2026"/>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99 - MULTIPROVINCIAL"/>
    <s v="(blank)"/>
    <n v="17303900"/>
    <n v="1836430.8000000003"/>
  </r>
  <r>
    <s v="2026"/>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99 - MULTIPROVINCIAL"/>
    <s v="(blank)"/>
    <n v="32901040"/>
    <n v="4378884.2300000004"/>
  </r>
  <r>
    <s v="2026"/>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99 - MULTIPROVINCIAL"/>
    <s v="(blank)"/>
    <n v="694347"/>
    <n v="162199.97"/>
  </r>
  <r>
    <s v="2026"/>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99 - MULTIPROVINCIAL"/>
    <s v="(blank)"/>
    <n v="3783600"/>
    <n v="627150"/>
  </r>
  <r>
    <s v="2026"/>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99 - MULTIPROVINCIAL"/>
    <s v="(blank)"/>
    <n v="3246000"/>
    <n v="142898"/>
  </r>
  <r>
    <s v="2026"/>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99 - MULTIPROVINCIAL"/>
    <s v="(blank)"/>
    <n v="12500000"/>
    <n v="617560"/>
  </r>
  <r>
    <s v="2026"/>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99 - MULTIPROVINCIAL"/>
    <s v="(blank)"/>
    <n v="3361521"/>
    <n v="724874.71"/>
  </r>
  <r>
    <s v="2026"/>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99 - MULTIPROVINCIAL"/>
    <s v="(blank)"/>
    <n v="12418933"/>
    <n v="356680"/>
  </r>
  <r>
    <s v="2026"/>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99 - MULTIPROVINCIAL"/>
    <s v="(blank)"/>
    <n v="436217"/>
    <n v="20355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99 - MULTIPROVINCIAL"/>
    <s v="(blank)"/>
    <n v="104682601"/>
    <n v="15881940"/>
  </r>
  <r>
    <s v="2026"/>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99 - MULTIPROVINCIAL"/>
    <s v="(blank)"/>
    <n v="1389015"/>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99 - MULTIPROVINCIAL"/>
    <s v="(blank)"/>
    <n v="8178000"/>
    <n v="0"/>
  </r>
  <r>
    <s v="2026"/>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99 - MULTIPROVINCIAL"/>
    <s v="(blank)"/>
    <n v="106125"/>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99 - MULTIPROVINCIAL"/>
    <s v="(blank)"/>
    <n v="1780270"/>
    <n v="0"/>
  </r>
  <r>
    <s v="2026"/>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99 - MULTIPROVINCIAL"/>
    <s v="(blank)"/>
    <n v="31270"/>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99 - MULTIPROVINCIAL"/>
    <s v="(blank)"/>
    <n v="7080044"/>
    <n v="0"/>
  </r>
  <r>
    <s v="2026"/>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99 - MULTIPROVINCIAL"/>
    <s v="(blank)"/>
    <n v="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99 - MULTIPROVINCIAL"/>
    <s v="(blank)"/>
    <n v="1734000"/>
    <n v="0"/>
  </r>
  <r>
    <s v="2026"/>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99 - MULTIPROVINCIAL"/>
    <s v="(blank)"/>
    <n v="110000"/>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99 - MULTIPROVINCIAL"/>
    <s v="(blank)"/>
    <n v="7500333"/>
    <n v="0"/>
  </r>
  <r>
    <s v="2026"/>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99 - MULTIPROVINCIAL"/>
    <s v="(blank)"/>
    <n v="152163"/>
    <n v="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99 - MULTIPROVINCIAL"/>
    <s v="(blank)"/>
    <n v="37670136"/>
    <n v="4362080"/>
  </r>
  <r>
    <s v="2026"/>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99 - MULTIPROVINCIAL"/>
    <s v="(blank)"/>
    <n v="809374"/>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99 - MULTIPROVINCIAL"/>
    <s v="(blank)"/>
    <n v="23804911"/>
    <n v="0"/>
  </r>
  <r>
    <s v="2026"/>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99 - MULTIPROVINCIAL"/>
    <s v="(blank)"/>
    <n v="2124305"/>
    <n v="0"/>
  </r>
  <r>
    <s v="2026"/>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99 - MULTIPROVINCIAL"/>
    <s v="(blank)"/>
    <n v="24016000"/>
    <n v="3653000"/>
  </r>
  <r>
    <s v="2026"/>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99 - MULTIPROVINCIAL"/>
    <s v="(blank)"/>
    <n v="23742000"/>
    <n v="4091000"/>
  </r>
  <r>
    <s v="2026"/>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99 - MULTIPROVINCIAL"/>
    <s v="(blank)"/>
    <n v="1961780"/>
    <n v="301007.2"/>
  </r>
  <r>
    <s v="2026"/>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99 - MULTIPROVINCIAL"/>
    <s v="(blank)"/>
    <n v="1020000"/>
    <n v="169100"/>
  </r>
  <r>
    <s v="2026"/>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99 - MULTIPROVINCIAL"/>
    <s v="(blank)"/>
    <n v="12822895"/>
    <n v="1999260"/>
  </r>
  <r>
    <s v="2026"/>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99 - MULTIPROVINCIAL"/>
    <s v="(blank)"/>
    <n v="1471344"/>
    <n v="0"/>
  </r>
  <r>
    <s v="2026"/>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99 - MULTIPROVINCIAL"/>
    <s v="(blank)"/>
    <n v="320000"/>
    <n v="0"/>
  </r>
  <r>
    <s v="2026"/>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99 - MULTIPROVINCIAL"/>
    <s v="(blank)"/>
    <n v="204944"/>
    <n v="0"/>
  </r>
  <r>
    <s v="2026"/>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99 - MULTIPROVINCIAL"/>
    <s v="(blank)"/>
    <n v="530540"/>
    <n v="0"/>
  </r>
  <r>
    <s v="2026"/>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99 - MULTIPROVINCIAL"/>
    <s v="(blank)"/>
    <n v="9724065"/>
    <n v="1446000"/>
  </r>
  <r>
    <s v="2026"/>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99 - MULTIPROVINCIAL"/>
    <s v="(blank)"/>
    <n v="3278799"/>
    <n v="0"/>
  </r>
  <r>
    <s v="2026"/>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99 - MULTIPROVINCIAL"/>
    <s v="(blank)"/>
    <n v="882884116"/>
    <n v="135753721.41000003"/>
  </r>
  <r>
    <s v="2026"/>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99 - MULTIPROVINCIAL"/>
    <s v="(blank)"/>
    <n v="462240"/>
    <n v="191625"/>
  </r>
  <r>
    <s v="2026"/>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99 - MULTIPROVINCIAL"/>
    <s v="(blank)"/>
    <n v="29778403"/>
    <n v="4912601.45"/>
  </r>
  <r>
    <s v="2026"/>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99 - MULTIPROVINCIAL"/>
    <s v="(blank)"/>
    <n v="864000"/>
    <n v="87924.22"/>
  </r>
  <r>
    <s v="2026"/>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99 - MULTIPROVINCIAL"/>
    <s v="(blank)"/>
    <n v="10800000"/>
    <n v="1798950"/>
  </r>
  <r>
    <s v="2026"/>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99 - MULTIPROVINCIAL"/>
    <s v="(blank)"/>
    <n v="79129964"/>
    <n v="2453936.14"/>
  </r>
  <r>
    <s v="2026"/>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99 - MULTIPROVINCIAL"/>
    <s v="(blank)"/>
    <n v="44668738"/>
    <n v="67734"/>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99 - MULTIPROVINCIAL"/>
    <s v="(blank)"/>
    <n v="117238453"/>
    <n v="3001255.3"/>
  </r>
  <r>
    <s v="2026"/>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99 - MULTIPROVINCIAL"/>
    <s v="(blank)"/>
    <n v="60000000"/>
    <n v="0"/>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99 - MULTIPROVINCIAL"/>
    <s v="(blank)"/>
    <n v="16027200"/>
    <n v="2465722.96"/>
  </r>
  <r>
    <s v="2026"/>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99 - MULTIPROVINCIAL"/>
    <s v="(blank)"/>
    <n v="240669"/>
    <n v="40111.379999999997"/>
  </r>
  <r>
    <s v="2026"/>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99 - MULTIPROVINCIAL"/>
    <s v="(blank)"/>
    <n v="120000"/>
    <n v="16505.990000000002"/>
  </r>
  <r>
    <s v="2026"/>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99 - MULTIPROVINCIAL"/>
    <s v="(blank)"/>
    <n v="888000"/>
    <n v="146740"/>
  </r>
  <r>
    <s v="2026"/>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99 - MULTIPROVINCIAL"/>
    <s v="(blank)"/>
    <n v="228540"/>
    <n v="9045"/>
  </r>
  <r>
    <s v="2026"/>
    <x v="0"/>
    <x v="0"/>
    <x v="0"/>
    <x v="0"/>
    <s v="2 - Poder Ejecutivo"/>
    <s v="0203 - MINISTERIO DE DEFENSA"/>
    <s v="0003 - DIRECCIÓN GENERAL DE COMUNIDADES FRONTERIZAS"/>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99 - MULTIPROVINCIAL"/>
    <s v="(blank)"/>
    <n v="7870026"/>
    <n v="147927.6"/>
  </r>
  <r>
    <s v="2026"/>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99 - MULTIPROVINCIAL"/>
    <s v="(blank)"/>
    <n v="17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99 - MULTIPROVINCIAL"/>
    <s v="(blank)"/>
    <n v="2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99 - MULTIPROVINCIAL"/>
    <s v="(blank)"/>
    <n v="10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99 - MULTIPROVINCIAL"/>
    <s v="(blank)"/>
    <n v="5050000"/>
    <n v="0"/>
  </r>
  <r>
    <s v="2026"/>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99 - MULTIPROVINCIAL"/>
    <s v="(blank)"/>
    <n v="3799111"/>
    <n v="0"/>
  </r>
  <r>
    <s v="2026"/>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32 - SANTO DOMINGO"/>
    <s v="(blank)"/>
    <n v="28781901"/>
    <n v="4413900"/>
  </r>
  <r>
    <s v="2026"/>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32 - SANTO DOMINGO"/>
    <s v="(blank)"/>
    <n v="495604"/>
    <n v="75808"/>
  </r>
  <r>
    <s v="2026"/>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32 - SANTO DOMINGO"/>
    <s v="(blank)"/>
    <n v="300000"/>
    <n v="124997.4"/>
  </r>
  <r>
    <s v="2026"/>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32 - SANTO DOMINGO"/>
    <s v="(blank)"/>
    <n v="35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32 - SANTO DOMINGO"/>
    <s v="(blank)"/>
    <n v="350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32 - SANTO DOMINGO"/>
    <s v="(blank)"/>
    <n v="460000"/>
    <n v="0"/>
  </r>
  <r>
    <s v="2026"/>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32 - SANTO DOMINGO"/>
    <s v="(blank)"/>
    <n v="2063865"/>
    <n v="222943.3"/>
  </r>
  <r>
    <s v="2026"/>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32 - SANTO DOMINGO"/>
    <s v="(blank)"/>
    <n v="2400000"/>
    <n v="164000"/>
  </r>
  <r>
    <s v="2026"/>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32 - SANTO DOMINGO"/>
    <s v="(blank)"/>
    <n v="9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32 - SANTO DOMINGO"/>
    <s v="(blank)"/>
    <n v="5290000"/>
    <n v="838448"/>
  </r>
  <r>
    <s v="2026"/>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32 - SANTO DOMINGO"/>
    <s v="(blank)"/>
    <n v="1250328"/>
    <n v="0"/>
  </r>
  <r>
    <s v="2026"/>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32 - SANTO DOMINGO"/>
    <s v="(blank)"/>
    <n v="500000"/>
    <n v="37170"/>
  </r>
  <r>
    <s v="2026"/>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32 - SANTO DOMINGO"/>
    <s v="(blank)"/>
    <n v="2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32 - SANTO DOMINGO"/>
    <s v="(blank)"/>
    <n v="3700000"/>
    <n v="0"/>
  </r>
  <r>
    <s v="2026"/>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32 - SANTO DOMINGO"/>
    <s v="(blank)"/>
    <n v="2320000"/>
    <n v="4484"/>
  </r>
  <r>
    <s v="2026"/>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32 - SANTO DOMINGO"/>
    <s v="(blank)"/>
    <n v="1370000"/>
    <n v="130844.3000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99 - MULTIPROVINCIAL"/>
    <s v="(blank)"/>
    <n v="112927514"/>
    <n v="14807161.060000002"/>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99 - MULTIPROVINCIAL"/>
    <s v="(blank)"/>
    <n v="987630"/>
    <n v="369220"/>
  </r>
  <r>
    <s v="2026"/>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99 - MULTIPROVINCIAL"/>
    <s v="(blank)"/>
    <n v="7362841"/>
    <n v="1000069.3999999999"/>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99 - MULTIPROVINCIAL"/>
    <s v="(blank)"/>
    <n v="844800"/>
    <n v="140700"/>
  </r>
  <r>
    <s v="2026"/>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99 - MULTIPROVINCIAL"/>
    <s v="(blank)"/>
    <n v="326657"/>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99 - MULTIPROVINCIAL"/>
    <s v="(blank)"/>
    <n v="8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99 - MULTIPROVINCIAL"/>
    <s v="(blank)"/>
    <n v="4130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99 - MULTIPROVINCIAL"/>
    <s v="(blank)"/>
    <n v="1854003"/>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99 - MULTIPROVINCIAL"/>
    <s v="(blank)"/>
    <n v="65000"/>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99 - MULTIPROVINCIAL"/>
    <s v="(blank)"/>
    <n v="1595848"/>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99 - MULTIPROVINCIAL"/>
    <s v="(blank)"/>
    <n v="5737074"/>
    <n v="0"/>
  </r>
  <r>
    <s v="2026"/>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99 - MULTIPROVINCIAL"/>
    <s v="(blank)"/>
    <n v="16218000"/>
    <n v="0"/>
  </r>
  <r>
    <s v="2026"/>
    <x v="0"/>
    <x v="0"/>
    <x v="0"/>
    <x v="0"/>
    <s v="2 - Poder Ejecutivo"/>
    <s v="0203 - MINISTERIO DE DEFENSA"/>
    <s v="0003 - SERVICIOS DE PESCA"/>
    <s v="1 - SERVICIOS  GENERALES"/>
    <s v="1.3 - Defensa nacional"/>
    <s v="1.3.01 - Defensa militar"/>
    <s v="2.1 - REMUNERACIONES Y CONTRIBUCIONES"/>
    <s v="2.1.1 - REMUNERACIONES"/>
    <s v="N"/>
    <s v="00 - N/A"/>
    <s v="10 - FONDO GENERAL"/>
    <s v="99 - MULTIPROVINCIAL"/>
    <s v="(blank)"/>
    <n v="20882583"/>
    <n v="3210000"/>
  </r>
  <r>
    <s v="2026"/>
    <x v="0"/>
    <x v="0"/>
    <x v="0"/>
    <x v="0"/>
    <s v="2 - Poder Ejecutivo"/>
    <s v="0203 - MINISTERIO DE DEFENSA"/>
    <s v="0003 - SERVICIOS DE PESCA"/>
    <s v="1 - SERVICIOS  GENERALES"/>
    <s v="1.3 - Defensa nacional"/>
    <s v="1.3.01 - Defensa militar"/>
    <s v="2.1 - REMUNERACIONES Y CONTRIBUCIONES"/>
    <s v="2.1.2 - SOBRESUELDOS"/>
    <s v="N"/>
    <s v="00 - N/A"/>
    <s v="10 - FONDO GENERAL"/>
    <s v="99 - MULTIPROVINCIAL"/>
    <s v="(blank)"/>
    <n v="270000"/>
    <n v="44512"/>
  </r>
  <r>
    <s v="2026"/>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99 - MULTIPROVINCIAL"/>
    <s v="(blank)"/>
    <n v="265300"/>
    <n v="42279"/>
  </r>
  <r>
    <s v="2026"/>
    <x v="0"/>
    <x v="0"/>
    <x v="0"/>
    <x v="0"/>
    <s v="2 - Poder Ejecutivo"/>
    <s v="0203 - MINISTERIO DE DEFENSA"/>
    <s v="0003 - SERVICIOS DE PESCA"/>
    <s v="1 - SERVICIOS  GENERALES"/>
    <s v="1.3 - Defensa nacional"/>
    <s v="1.3.01 - Defensa militar"/>
    <s v="2.2 - CONTRATACIÓN DE SERVICIOS"/>
    <s v="2.2.1 - SERVICIOS BÁSICOS"/>
    <s v="N"/>
    <s v="00 - N/A"/>
    <s v="10 - FONDO GENERAL"/>
    <s v="99 - MULTIPROVINCIAL"/>
    <s v="(blank)"/>
    <n v="1225000"/>
    <n v="183737.57"/>
  </r>
  <r>
    <s v="2026"/>
    <x v="0"/>
    <x v="0"/>
    <x v="0"/>
    <x v="0"/>
    <s v="2 - Poder Ejecutivo"/>
    <s v="0203 - MINISTERIO DE DEFENSA"/>
    <s v="0003 - SERVICIOS DE PESCA"/>
    <s v="1 - SERVICIOS  GENERALES"/>
    <s v="1.3 - Defensa nacional"/>
    <s v="1.3.01 - Defensa militar"/>
    <s v="2.2 - CONTRATACIÓN DE SERVICIOS"/>
    <s v="2.2.3 - VIÁTICOS"/>
    <s v="N"/>
    <s v="00 - N/A"/>
    <s v="10 - FONDO GENERAL"/>
    <s v="99 - MULTIPROVINCIAL"/>
    <s v="(blank)"/>
    <n v="400000"/>
    <n v="65200"/>
  </r>
  <r>
    <s v="2026"/>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99 - MULTIPROVINCIAL"/>
    <s v="(blank)"/>
    <n v="840000"/>
    <n v="0"/>
  </r>
  <r>
    <s v="2026"/>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99 - MULTIPROVINCIAL"/>
    <s v="(blank)"/>
    <n v="300000"/>
    <n v="0"/>
  </r>
  <r>
    <s v="2026"/>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99 - MULTIPROVINCIAL"/>
    <s v="(blank)"/>
    <n v="2100000"/>
    <n v="249354"/>
  </r>
  <r>
    <s v="2026"/>
    <x v="0"/>
    <x v="0"/>
    <x v="0"/>
    <x v="0"/>
    <s v="2 - Poder Ejecutivo"/>
    <s v="0203 - MINISTERIO DE DEFENSA"/>
    <s v="0003 - SERVICIOS DE PESCA"/>
    <s v="1 - SERVICIOS  GENERALES"/>
    <s v="1.3 - Defensa nacional"/>
    <s v="1.3.01 - Defensa militar"/>
    <s v="2.3 - MATERIALES Y SUMINISTROS"/>
    <s v="2.3.2 - TEXTILES Y VESTUARIOS"/>
    <s v="N"/>
    <s v="00 - N/A"/>
    <s v="10 - FONDO GENERAL"/>
    <s v="99 - MULTIPROVINCIAL"/>
    <s v="(blank)"/>
    <n v="950000"/>
    <n v="0"/>
  </r>
  <r>
    <s v="2026"/>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99 - MULTIPROVINCIAL"/>
    <s v="(blank)"/>
    <n v="350000"/>
    <n v="0"/>
  </r>
  <r>
    <s v="2026"/>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99 - MULTIPROVINCIAL"/>
    <s v="(blank)"/>
    <n v="445000"/>
    <n v="0"/>
  </r>
  <r>
    <s v="2026"/>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99 - MULTIPROVINCIAL"/>
    <s v="(blank)"/>
    <n v="75000"/>
    <n v="0"/>
  </r>
  <r>
    <s v="2026"/>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99 - MULTIPROVINCIAL"/>
    <s v="(blank)"/>
    <n v="10585000"/>
    <n v="0"/>
  </r>
  <r>
    <s v="2026"/>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99 - MULTIPROVINCIAL"/>
    <s v="(blank)"/>
    <n v="1536523"/>
    <n v="0"/>
  </r>
  <r>
    <s v="2026"/>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99 - MULTIPROVINCIAL"/>
    <s v="(blank)"/>
    <n v="80389876"/>
    <n v="12351400"/>
  </r>
  <r>
    <s v="2026"/>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99 - MULTIPROVINCIAL"/>
    <s v="(blank)"/>
    <n v="2302615"/>
    <n v="376871.04000000004"/>
  </r>
  <r>
    <s v="2026"/>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99 - MULTIPROVINCIAL"/>
    <s v="(blank)"/>
    <n v="6240000"/>
    <n v="867559.63000000012"/>
  </r>
  <r>
    <s v="2026"/>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99 - MULTIPROVINCIAL"/>
    <s v="(blank)"/>
    <n v="1707500"/>
    <n v="245600.1"/>
  </r>
  <r>
    <s v="2026"/>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99 - MULTIPROVINCIAL"/>
    <s v="(blank)"/>
    <n v="9120000"/>
    <n v="1517400"/>
  </r>
  <r>
    <s v="2026"/>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99 - MULTIPROVINCIAL"/>
    <s v="(blank)"/>
    <n v="446769"/>
    <n v="0"/>
  </r>
  <r>
    <s v="2026"/>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99 - MULTIPROVINCIAL"/>
    <s v="(blank)"/>
    <n v="5538000"/>
    <n v="923000"/>
  </r>
  <r>
    <s v="2026"/>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99 - MULTIPROVINCIAL"/>
    <s v="(blank)"/>
    <n v="2937704"/>
    <n v="0"/>
  </r>
  <r>
    <s v="2026"/>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01 - DISTRITO NACIONAL"/>
    <s v="(blank)"/>
    <n v="232000000"/>
    <n v="36199800"/>
  </r>
  <r>
    <s v="2026"/>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01 - DISTRITO NACIONAL"/>
    <s v="(blank)"/>
    <n v="43800000"/>
    <n v="7235002.1500000004"/>
  </r>
  <r>
    <s v="2026"/>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01 - DISTRITO NACIONAL"/>
    <s v="(blank)"/>
    <n v="1160000"/>
    <n v="212829.06"/>
  </r>
  <r>
    <s v="2026"/>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01 - DISTRITO NACIONAL"/>
    <s v="(blank)"/>
    <n v="1100000"/>
    <n v="102261.28"/>
  </r>
  <r>
    <s v="2026"/>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01 - DISTRITO NACIONAL"/>
    <s v="(blank)"/>
    <n v="1100000"/>
    <n v="0"/>
  </r>
  <r>
    <s v="2026"/>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01 - DISTRITO NACIONAL"/>
    <s v="(blank)"/>
    <n v="12000000"/>
    <n v="0"/>
  </r>
  <r>
    <s v="2026"/>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01 - DISTRITO NACIONAL"/>
    <s v="(blank)"/>
    <n v="1300000"/>
    <n v="0"/>
  </r>
  <r>
    <s v="2026"/>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01 - DISTRITO NACIONAL"/>
    <s v="(blank)"/>
    <n v="3000000"/>
    <n v="55814.49"/>
  </r>
  <r>
    <s v="2026"/>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01 - DISTRITO NACIONAL"/>
    <s v="(blank)"/>
    <n v="8700000"/>
    <n v="0"/>
  </r>
  <r>
    <s v="2026"/>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01 - DISTRITO NACIONAL"/>
    <s v="(blank)"/>
    <n v="4600000"/>
    <n v="380449.7"/>
  </r>
  <r>
    <s v="2026"/>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01 - DISTRITO NACIONAL"/>
    <s v="(blank)"/>
    <n v="1500000"/>
    <n v="0"/>
  </r>
  <r>
    <s v="2026"/>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01 - DISTRITO NACIONAL"/>
    <s v="(blank)"/>
    <n v="18100000"/>
    <n v="3002940"/>
  </r>
  <r>
    <s v="2026"/>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01 - DISTRITO NACIONAL"/>
    <s v="(blank)"/>
    <n v="8500000"/>
    <n v="130423.04000000001"/>
  </r>
  <r>
    <s v="2026"/>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01 - DISTRITO NACIONAL"/>
    <s v="(blank)"/>
    <n v="3600000"/>
    <n v="0"/>
  </r>
  <r>
    <s v="2026"/>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01 - DISTRITO NACIONAL"/>
    <s v="(blank)"/>
    <n v="500000"/>
    <n v="0"/>
  </r>
  <r>
    <s v="2026"/>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01 - DISTRITO NACIONAL"/>
    <s v="(blank)"/>
    <n v="3500000"/>
    <n v="91899.97"/>
  </r>
  <r>
    <s v="2026"/>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01 - DISTRITO NACIONAL"/>
    <s v="(blank)"/>
    <n v="750000"/>
    <n v="3620"/>
  </r>
  <r>
    <s v="2026"/>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01 - DISTRITO NACIONAL"/>
    <s v="(blank)"/>
    <n v="19000646"/>
    <n v="2808.4"/>
  </r>
  <r>
    <s v="2026"/>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01 - DISTRITO NACIONAL"/>
    <s v="(blank)"/>
    <n v="18785000"/>
    <n v="429056.57"/>
  </r>
  <r>
    <s v="2026"/>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99 - MULTIPROVINCIAL"/>
    <s v="(blank)"/>
    <n v="818583232"/>
    <n v="123670667.85999998"/>
  </r>
  <r>
    <s v="2026"/>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99 - MULTIPROVINCIAL"/>
    <s v="(blank)"/>
    <n v="19430186"/>
    <n v="3299401.81"/>
  </r>
  <r>
    <s v="2026"/>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99 - MULTIPROVINCIAL"/>
    <s v="(blank)"/>
    <n v="36256732"/>
    <n v="5836918.2999999998"/>
  </r>
  <r>
    <s v="2026"/>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10 - FONDO GENERAL"/>
    <s v="99 - MULTIPROVINCIAL"/>
    <s v="(blank)"/>
    <n v="140747"/>
    <n v="0"/>
  </r>
  <r>
    <s v="2026"/>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99 - MULTIPROVINCIAL"/>
    <s v="(blank)"/>
    <n v="1640000"/>
    <n v="0"/>
  </r>
  <r>
    <s v="2026"/>
    <x v="0"/>
    <x v="0"/>
    <x v="0"/>
    <x v="0"/>
    <s v="2 - Poder Ejecutivo"/>
    <s v="0203 - MINISTERIO DE DEFENSA"/>
    <s v="0005 - HOSPITAL CENTRAL FUERZAS  ARMADAS"/>
    <s v="4 - SERVICIOS SOCIALES"/>
    <s v="4.2 - Salud"/>
    <s v="4.2.02 - Servicios hospitalarios"/>
    <s v="2.2 - CONTRATACIÓN DE SERVICIOS"/>
    <s v="2.2.6 - SEGUROS"/>
    <s v="N"/>
    <s v="00 - N/A"/>
    <s v="10 - FONDO GENERAL"/>
    <s v="99 - MULTIPROVINCIAL"/>
    <s v="(blank)"/>
    <n v="9760780"/>
    <n v="763565.6"/>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99 - MULTIPROVINCIAL"/>
    <s v="(blank)"/>
    <n v="3212414"/>
    <n v="413409.92"/>
  </r>
  <r>
    <s v="2026"/>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99 - MULTIPROVINCIAL"/>
    <s v="(blank)"/>
    <n v="2400000"/>
    <n v="0"/>
  </r>
  <r>
    <s v="2026"/>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99 - MULTIPROVINCIAL"/>
    <s v="(blank)"/>
    <n v="2637200"/>
    <n v="0"/>
  </r>
  <r>
    <s v="2026"/>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99 - MULTIPROVINCIAL"/>
    <s v="(blank)"/>
    <n v="175000"/>
    <n v="0"/>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99 - MULTIPROVINCIAL"/>
    <s v="(blank)"/>
    <n v="28288421"/>
    <n v="4619600.2"/>
  </r>
  <r>
    <s v="2026"/>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99 - MULTIPROVINCIAL"/>
    <s v="(blank)"/>
    <n v="2496000"/>
    <n v="350000"/>
  </r>
  <r>
    <s v="2026"/>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99 - MULTIPROVINCIAL"/>
    <s v="(blank)"/>
    <n v="800000"/>
    <n v="281725"/>
  </r>
  <r>
    <s v="2026"/>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99 - MULTIPROVINCIAL"/>
    <s v="(blank)"/>
    <n v="4670000"/>
    <n v="2798538.2"/>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99 - MULTIPROVINCIAL"/>
    <s v="(blank)"/>
    <n v="26000000"/>
    <n v="1065393"/>
  </r>
  <r>
    <s v="2026"/>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99 - MULTIPROVINCIAL"/>
    <s v="(blank)"/>
    <n v="24000000"/>
    <n v="2938844.94"/>
  </r>
  <r>
    <s v="2026"/>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99 - MULTIPROVINCIAL"/>
    <s v="(blank)"/>
    <n v="10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99 - MULTIPROVINCIAL"/>
    <s v="(blank)"/>
    <n v="490000"/>
    <n v="0"/>
  </r>
  <r>
    <s v="2026"/>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99 - MULTIPROVINCIAL"/>
    <s v="(blank)"/>
    <n v="0"/>
    <n v="0"/>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99 - MULTIPROVINCIAL"/>
    <s v="(blank)"/>
    <n v="34950000"/>
    <n v="3867994.8999999994"/>
  </r>
  <r>
    <s v="2026"/>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99 - MULTIPROVINCIAL"/>
    <s v="(blank)"/>
    <n v="12000000"/>
    <n v="0"/>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99 - MULTIPROVINCIAL"/>
    <s v="(blank)"/>
    <n v="34300000"/>
    <n v="3782089.84"/>
  </r>
  <r>
    <s v="2026"/>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99 - MULTIPROVINCIAL"/>
    <s v="(blank)"/>
    <n v="48079419"/>
    <n v="5089376.87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01 - DISTRITO NACIONAL"/>
    <s v="(blank)"/>
    <n v="32881868"/>
    <n v="5058748.7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01 - DISTRITO NACIONAL"/>
    <s v="(blank)"/>
    <n v="793968"/>
    <n v="127448.64000000001"/>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01 - DISTRITO NACIONAL"/>
    <s v="(blank)"/>
    <n v="1095120"/>
    <n v="228898.68"/>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01 - DISTRITO NACIONAL"/>
    <s v="(blank)"/>
    <n v="2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01 - DISTRITO NACIONAL"/>
    <s v="(blank)"/>
    <n v="2646000"/>
    <n v="4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01 - DISTRITO NACIONAL"/>
    <s v="(blank)"/>
    <n v="20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01 - DISTRITO NACIONAL"/>
    <s v="(blank)"/>
    <n v="411800"/>
    <n v="387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01 - DISTRITO NACIONAL"/>
    <s v="(blank)"/>
    <n v="990000"/>
    <n v="2242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01 - DISTRITO NACIONAL"/>
    <s v="(blank)"/>
    <n v="10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01 - DISTRITO NACIONAL"/>
    <s v="(blank)"/>
    <n v="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01 - DISTRITO NACIONAL"/>
    <s v="(blank)"/>
    <n v="6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01 - DISTRITO NACIONAL"/>
    <s v="(blank)"/>
    <n v="2543000"/>
    <n v="4000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01 - DISTRITO NACIONAL"/>
    <s v="(blank)"/>
    <n v="3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01 - DISTRITO NACIONAL"/>
    <s v="(blank)"/>
    <n v="5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01 - DISTRITO NACIONAL"/>
    <s v="(blank)"/>
    <n v="660000"/>
    <n v="590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01 - DISTRITO NACIONAL"/>
    <s v="(blank)"/>
    <n v="10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01 - DISTRITO NACIONAL"/>
    <s v="(blank)"/>
    <n v="12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01 - DISTRITO NACIONAL"/>
    <s v="(blank)"/>
    <n v="180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01 - DISTRITO NACIONAL"/>
    <s v="(blank)"/>
    <n v="128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20 - FONDOS CON DESTINO ESPECÍFICO"/>
    <s v="01 - DISTRITO NACIONAL"/>
    <s v="(blank)"/>
    <n v="94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01 - DISTRITO NACIONAL"/>
    <s v="(blank)"/>
    <n v="3105349"/>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01 - DISTRITO NACIONAL"/>
    <s v="(blank)"/>
    <n v="395000"/>
    <n v="0"/>
  </r>
  <r>
    <s v="2026"/>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01 - DISTRITO NACIONAL"/>
    <s v="(blank)"/>
    <n v="1365000"/>
    <n v="269752.98"/>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1 - REMUNERACIONES"/>
    <s v="N"/>
    <s v="00 - N/A"/>
    <s v="10 - FONDO GENERAL"/>
    <s v="99 - MULTIPROVINCIAL"/>
    <s v="(blank)"/>
    <n v="27551876"/>
    <n v="4190925.08"/>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2 - SOBRESUELDOS"/>
    <s v="N"/>
    <s v="00 - N/A"/>
    <s v="10 - FONDO GENERAL"/>
    <s v="99 - MULTIPROVINCIAL"/>
    <s v="(blank)"/>
    <n v="3840000"/>
    <n v="288000"/>
  </r>
  <r>
    <s v="2026"/>
    <x v="0"/>
    <x v="0"/>
    <x v="0"/>
    <x v="0"/>
    <s v="2 - Poder Ejecutivo"/>
    <s v="0203 - MINISTERIO DE DEFENSA"/>
    <s v="0007 - ESCUELA DE GRADUADOS DE DOCTRINA CONJUNTA GENERAL DE DIV. GREGORIO LUPERÓN (EGDC)"/>
    <s v="4 - SERVICIOS SOCIALES"/>
    <s v="4.4 - Educación"/>
    <s v="4.4.04 - Educación superior"/>
    <s v="2.1 - REMUNERACIONES Y CONTRIBUCIONES"/>
    <s v="2.1.5 - CONTRIBUCIONES A LA SEGURIDAD SOCIAL"/>
    <s v="N"/>
    <s v="00 - N/A"/>
    <s v="10 - FONDO GENERAL"/>
    <s v="99 - MULTIPROVINCIAL"/>
    <s v="(blank)"/>
    <n v="593951"/>
    <n v="100428.57999999999"/>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3 - VIÁTICOS"/>
    <s v="N"/>
    <s v="00 - N/A"/>
    <s v="10 - FONDO GENERAL"/>
    <s v="99 - MULTIPROVINCIAL"/>
    <s v="(blank)"/>
    <n v="552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4 - TRANSPORTE Y ALMACENAJE"/>
    <s v="N"/>
    <s v="00 - N/A"/>
    <s v="10 - FONDO GENERAL"/>
    <s v="99 - MULTIPROVINCIAL"/>
    <s v="(blank)"/>
    <n v="2700000"/>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5 - ALQUILERES Y RENTAS"/>
    <s v="N"/>
    <s v="00 - N/A"/>
    <s v="10 - FONDO GENERAL"/>
    <s v="99 - MULTIPROVINCIAL"/>
    <s v="(blank)"/>
    <n v="209257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6 - SEGUROS"/>
    <s v="N"/>
    <s v="00 - N/A"/>
    <s v="10 - FONDO GENERAL"/>
    <s v="99 - MULTIPROVINCIAL"/>
    <s v="(blank)"/>
    <n v="350000"/>
    <n v="4623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7 - SERVICIOS DE CONSERVACIÓN, REPARACIONES MENORES E INSTALACIONES TEMPORALES"/>
    <s v="N"/>
    <s v="00 - N/A"/>
    <s v="10 - FONDO GENERAL"/>
    <s v="99 - MULTIPROVINCIAL"/>
    <s v="(blank)"/>
    <n v="1771738"/>
    <n v="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8 - OTROS SERVICIOS NO INCLUIDOS EN CONCEPTOS ANTERIORES"/>
    <s v="N"/>
    <s v="00 - N/A"/>
    <s v="10 - FONDO GENERAL"/>
    <s v="99 - MULTIPROVINCIAL"/>
    <s v="(blank)"/>
    <n v="3084376"/>
    <n v="139000"/>
  </r>
  <r>
    <s v="2026"/>
    <x v="0"/>
    <x v="0"/>
    <x v="0"/>
    <x v="0"/>
    <s v="2 - Poder Ejecutivo"/>
    <s v="0203 - MINISTERIO DE DEFENSA"/>
    <s v="0007 - ESCUELA DE GRADUADOS DE DOCTRINA CONJUNTA GENERAL DE DIV. GREGORIO LUPERÓN (EGDC)"/>
    <s v="4 - SERVICIOS SOCIALES"/>
    <s v="4.4 - Educación"/>
    <s v="4.4.04 - Educación superior"/>
    <s v="2.2 - CONTRATACIÓN DE SERVICIOS"/>
    <s v="2.2.9 - OTRAS CONTRATACIONES DE SERVICIOS"/>
    <s v="N"/>
    <s v="00 - N/A"/>
    <s v="10 - FONDO GENERAL"/>
    <s v="99 - MULTIPROVINCIAL"/>
    <s v="(blank)"/>
    <n v="2926886"/>
    <n v="160089.99"/>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1 - ALIMENTOS Y PRODUCTOS AGROFORESTALES"/>
    <s v="N"/>
    <s v="00 - N/A"/>
    <s v="10 - FONDO GENERAL"/>
    <s v="99 - MULTIPROVINCIAL"/>
    <s v="(blank)"/>
    <n v="3732000"/>
    <n v="70975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2 - TEXTILES Y VESTUARIOS"/>
    <s v="N"/>
    <s v="00 - N/A"/>
    <s v="10 - FONDO GENERAL"/>
    <s v="99 - MULTIPROVINCIAL"/>
    <s v="(blank)"/>
    <n v="13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3 - PAPEL, CARTÓN E IMPRESOS"/>
    <s v="N"/>
    <s v="00 - N/A"/>
    <s v="10 - FONDO GENERAL"/>
    <s v="99 - MULTIPROVINCIAL"/>
    <s v="(blank)"/>
    <n v="70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4 - PRODUCTOS FARMACÉUTICOS"/>
    <s v="N"/>
    <s v="00 - N/A"/>
    <s v="10 - FONDO GENERAL"/>
    <s v="99 - MULTIPROVINCIAL"/>
    <s v="(blank)"/>
    <n v="1764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5 - CUERO, CAUCHO Y PLÁSTICO"/>
    <s v="N"/>
    <s v="00 - N/A"/>
    <s v="10 - FONDO GENERAL"/>
    <s v="99 - MULTIPROVINCIAL"/>
    <s v="(blank)"/>
    <n v="90000"/>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6 - PRODUCTOS DE MINERALES, METÁLICOS Y NO METÁLICOS"/>
    <s v="N"/>
    <s v="00 - N/A"/>
    <s v="10 - FONDO GENERAL"/>
    <s v="99 - MULTIPROVINCIAL"/>
    <s v="(blank)"/>
    <n v="187955"/>
    <n v="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7 - COMBUSTIBLES, LUBRICANTES, PRODUCTOS QUÍMICOS Y CONEXOS"/>
    <s v="N"/>
    <s v="00 - N/A"/>
    <s v="10 - FONDO GENERAL"/>
    <s v="99 - MULTIPROVINCIAL"/>
    <s v="(blank)"/>
    <n v="3232060"/>
    <n v="250000"/>
  </r>
  <r>
    <s v="2026"/>
    <x v="0"/>
    <x v="0"/>
    <x v="0"/>
    <x v="0"/>
    <s v="2 - Poder Ejecutivo"/>
    <s v="0203 - MINISTERIO DE DEFENSA"/>
    <s v="0007 - ESCUELA DE GRADUADOS DE DOCTRINA CONJUNTA GENERAL DE DIV. GREGORIO LUPERÓN (EGDC)"/>
    <s v="4 - SERVICIOS SOCIALES"/>
    <s v="4.4 - Educación"/>
    <s v="4.4.04 - Educación superior"/>
    <s v="2.3 - MATERIALES Y SUMINISTROS"/>
    <s v="2.3.9 - PRODUCTOS Y ÚTILES VARIOS"/>
    <s v="N"/>
    <s v="00 - N/A"/>
    <s v="10 - FONDO GENERAL"/>
    <s v="99 - MULTIPROVINCIAL"/>
    <s v="(blank)"/>
    <n v="1714634"/>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1 - REMUNERACIONES"/>
    <s v="N"/>
    <s v="00 - N/A"/>
    <s v="10 - FONDO GENERAL"/>
    <s v="01 - DISTRITO NACIONAL"/>
    <s v="(blank)"/>
    <n v="14261063"/>
    <n v="2193211.2000000002"/>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1 - REMUNERACIONES Y CONTRIBUCIONES"/>
    <s v="2.1.5 - CONTRIBUCIONES A LA SEGURIDAD SOCIAL"/>
    <s v="N"/>
    <s v="00 - N/A"/>
    <s v="10 - FONDO GENERAL"/>
    <s v="01 - DISTRITO NACIONAL"/>
    <s v="(blank)"/>
    <n v="61850"/>
    <n v="6217.5"/>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1 - SERVICIOS BÁSICOS"/>
    <s v="N"/>
    <s v="00 - N/A"/>
    <s v="10 - FONDO GENERAL"/>
    <s v="01 - DISTRITO NACIONAL"/>
    <s v="(blank)"/>
    <n v="330000"/>
    <n v="47988.979999999996"/>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5 - ALQUILERES Y RENTA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6 - SEGUROS"/>
    <s v="N"/>
    <s v="00 - N/A"/>
    <s v="10 - FONDO GENERAL"/>
    <s v="01 - DISTRITO NACIONAL"/>
    <s v="(blank)"/>
    <n v="35620"/>
    <n v="603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2 - CONTRATACIÓN DE SERVICIOS"/>
    <s v="2.2.9 - OTRAS CONTRATACIONES DE SERVICIO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10 - FONDO GENERAL"/>
    <s v="01 - DISTRITO NACIONAL"/>
    <s v="(blank)"/>
    <n v="4065000"/>
    <n v="677364.12000000011"/>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1 - ALIMENTOS Y PRODUCTOS AGROFORESTALES"/>
    <s v="N"/>
    <s v="00 - N/A"/>
    <s v="20 - FONDOS CON DESTINO ESPECÍFICO"/>
    <s v="01 - DISTRITO NACIONAL"/>
    <s v="(blank)"/>
    <n v="2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10 - FONDO GENERAL"/>
    <s v="01 - DISTRITO NACIONAL"/>
    <s v="(blank)"/>
    <n v="4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2 - TEXTILES Y VESTUARIOS"/>
    <s v="N"/>
    <s v="00 - N/A"/>
    <s v="20 - FONDOS CON DESTINO ESPECÍFICO"/>
    <s v="01 - DISTRITO NACIONAL"/>
    <s v="(blank)"/>
    <n v="5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10 - FONDO GENERAL"/>
    <s v="01 - DISTRITO NACIONAL"/>
    <s v="(blank)"/>
    <n v="161832"/>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3 - PAPEL, CARTÓN E IMPRESOS"/>
    <s v="N"/>
    <s v="00 - N/A"/>
    <s v="20 - FONDOS CON DESTINO ESPECÍFICO"/>
    <s v="01 - DISTRITO NACIONAL"/>
    <s v="(blank)"/>
    <n v="43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4 - PRODUCTOS FARMACÉUTICOS"/>
    <s v="N"/>
    <s v="00 - N/A"/>
    <s v="10 - FONDO GENERAL"/>
    <s v="01 - DISTRITO NACIONAL"/>
    <s v="(blank)"/>
    <n v="10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01 - DISTRITO NACIONAL"/>
    <s v="(blank)"/>
    <n v="50000"/>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01 - DISTRITO NACIONAL"/>
    <s v="(blank)"/>
    <n v="2200000"/>
    <n v="37400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10 - FONDO GENERAL"/>
    <s v="01 - DISTRITO NACIONAL"/>
    <s v="(blank)"/>
    <n v="465561"/>
    <n v="0"/>
  </r>
  <r>
    <s v="2026"/>
    <x v="0"/>
    <x v="0"/>
    <x v="0"/>
    <x v="0"/>
    <s v="2 - Poder Ejecutivo"/>
    <s v="0203 - MINISTERIO DE DEFENSA"/>
    <s v="0008 - CONFEDERACIÓN DEPORTIVA DE LAS FUERZAS ARMADAS Y LA POLICÍA NACIONAL"/>
    <s v="4 - SERVICIOS SOCIALES"/>
    <s v="4.3 - Actividades deportivas, recreativas, culturales y religiosas"/>
    <s v="4.3.02 - Servicios recreativos y deportivos"/>
    <s v="2.3 - MATERIALES Y SUMINISTROS"/>
    <s v="2.3.9 - PRODUCTOS Y ÚTILES VARIOS"/>
    <s v="N"/>
    <s v="00 - N/A"/>
    <s v="20 - FONDOS CON DESTINO ESPECÍFICO"/>
    <s v="01 - DISTRITO NACIONAL"/>
    <s v="(blank)"/>
    <n v="144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99 - MULTIPROVINCIAL"/>
    <s v="(blank)"/>
    <n v="27350168"/>
    <n v="4217870.3600000003"/>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99 - MULTIPROVINCIAL"/>
    <s v="(blank)"/>
    <n v="4200000"/>
    <n v="35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99 - MULTIPROVINCIAL"/>
    <s v="(blank)"/>
    <n v="558588"/>
    <n v="93095.7"/>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99 - MULTIPROVINCIAL"/>
    <s v="(blank)"/>
    <n v="2340000"/>
    <n v="19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99 - MULTIPROVINCIAL"/>
    <s v="(blank)"/>
    <n v="90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99 - MULTIPROVINCIAL"/>
    <s v="(blank)"/>
    <n v="4180000"/>
    <n v="200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99 - MULTIPROVINCIAL"/>
    <s v="(blank)"/>
    <n v="257960"/>
    <n v="1809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99 - MULTIPROVINCIAL"/>
    <s v="(blank)"/>
    <n v="925934"/>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99 - MULTIPROVINCIAL"/>
    <s v="(blank)"/>
    <n v="654507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99 - MULTIPROVINCIAL"/>
    <s v="(blank)"/>
    <n v="21985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99 - MULTIPROVINCIAL"/>
    <s v="(blank)"/>
    <n v="3350006"/>
    <n v="49312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99 - MULTIPROVINCIAL"/>
    <s v="(blank)"/>
    <n v="850000"/>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99 - MULTIPROVINCIAL"/>
    <s v="(blank)"/>
    <n v="955535"/>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99 - MULTIPROVINCIAL"/>
    <s v="(blank)"/>
    <n v="699677"/>
    <n v="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99 - MULTIPROVINCIAL"/>
    <s v="(blank)"/>
    <n v="3326000"/>
    <n v="456800"/>
  </r>
  <r>
    <s v="2026"/>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99 - MULTIPROVINCIAL"/>
    <s v="(blank)"/>
    <n v="3502819"/>
    <n v="0"/>
  </r>
  <r>
    <s v="2026"/>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99 - MULTIPROVINCIAL"/>
    <s v="(blank)"/>
    <n v="27609400"/>
    <n v="4177600"/>
  </r>
  <r>
    <s v="2026"/>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99 - MULTIPROVINCIAL"/>
    <s v="(blank)"/>
    <n v="3000000"/>
    <n v="50000"/>
  </r>
  <r>
    <s v="2026"/>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99 - MULTIPROVINCIAL"/>
    <s v="(blank)"/>
    <n v="585552"/>
    <n v="92914.239999999991"/>
  </r>
  <r>
    <s v="2026"/>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99 - MULTIPROVINCIAL"/>
    <s v="(blank)"/>
    <n v="50000"/>
    <n v="0"/>
  </r>
  <r>
    <s v="2026"/>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99 - MULTIPROVINCIAL"/>
    <s v="(blank)"/>
    <n v="900000"/>
    <n v="0"/>
  </r>
  <r>
    <s v="2026"/>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99 - MULTIPROVINCIAL"/>
    <s v="(blank)"/>
    <n v="550000"/>
    <n v="0"/>
  </r>
  <r>
    <s v="2026"/>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99 - MULTIPROVINCIAL"/>
    <s v="(blank)"/>
    <n v="3880000"/>
    <n v="0"/>
  </r>
  <r>
    <s v="2026"/>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99 - MULTIPROVINCIAL"/>
    <s v="(blank)"/>
    <n v="192960"/>
    <n v="16080"/>
  </r>
  <r>
    <s v="2026"/>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99 - MULTIPROVINCIAL"/>
    <s v="(blank)"/>
    <n v="95714"/>
    <n v="0"/>
  </r>
  <r>
    <s v="2026"/>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99 - MULTIPROVINCIAL"/>
    <s v="(blank)"/>
    <n v="2960000"/>
    <n v="143000"/>
  </r>
  <r>
    <s v="2026"/>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99 - MULTIPROVINCIAL"/>
    <s v="(blank)"/>
    <n v="500000"/>
    <n v="0"/>
  </r>
  <r>
    <s v="2026"/>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99 - MULTIPROVINCIAL"/>
    <s v="(blank)"/>
    <n v="3000000"/>
    <n v="465776"/>
  </r>
  <r>
    <s v="2026"/>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99 - MULTIPROVINCIAL"/>
    <s v="(blank)"/>
    <n v="100000"/>
    <n v="0"/>
  </r>
  <r>
    <s v="2026"/>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99 - MULTIPROVINCIAL"/>
    <s v="(blank)"/>
    <n v="360000"/>
    <n v="0"/>
  </r>
  <r>
    <s v="2026"/>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99 - MULTIPROVINCIAL"/>
    <s v="(blank)"/>
    <n v="2100000"/>
    <n v="0"/>
  </r>
  <r>
    <s v="2026"/>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99 - MULTIPROVINCIAL"/>
    <s v="(blank)"/>
    <n v="247688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99 - MULTIPROVINCIAL"/>
    <s v="(blank)"/>
    <n v="18834400"/>
    <n v="28976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99 - MULTIPROVINCIAL"/>
    <s v="(blank)"/>
    <n v="156072"/>
    <n v="26011.439999999999"/>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99 - MULTIPROVINCIAL"/>
    <s v="(blank)"/>
    <n v="412000"/>
    <n v="13961.76"/>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99 - MULTIPROVINCIAL"/>
    <s v="(blank)"/>
    <n v="72360"/>
    <n v="1206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99 - MULTIPROVINCIAL"/>
    <s v="(blank)"/>
    <n v="2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99 - MULTIPROVINCIAL"/>
    <s v="(blank)"/>
    <n v="14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99 - MULTIPROVINCIAL"/>
    <s v="(blank)"/>
    <n v="50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99 - MULTIPROVINCIAL"/>
    <s v="(blank)"/>
    <n v="2280000"/>
    <n v="34023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99 - MULTIPROVINCIAL"/>
    <s v="(blank)"/>
    <n v="565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99 - MULTIPROVINCIAL"/>
    <s v="(blank)"/>
    <n v="2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99 - MULTIPROVINCIAL"/>
    <s v="(blank)"/>
    <n v="80000"/>
    <n v="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99 - MULTIPROVINCIAL"/>
    <s v="(blank)"/>
    <n v="3235000"/>
    <n v="500000"/>
  </r>
  <r>
    <s v="2026"/>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99 - MULTIPROVINCIAL"/>
    <s v="(blank)"/>
    <n v="2553983"/>
    <n v="0"/>
  </r>
  <r>
    <s v="2026"/>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99 - MULTIPROVINCIAL"/>
    <s v="(blank)"/>
    <n v="214681137"/>
    <n v="34317660"/>
  </r>
  <r>
    <s v="2026"/>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99 - MULTIPROVINCIAL"/>
    <s v="(blank)"/>
    <n v="71962001"/>
    <n v="11961874.890000001"/>
  </r>
  <r>
    <s v="2026"/>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99 - MULTIPROVINCIAL"/>
    <s v="(blank)"/>
    <n v="1435565"/>
    <n v="235681.37999999998"/>
  </r>
  <r>
    <s v="2026"/>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99 - MULTIPROVINCIAL"/>
    <s v="(blank)"/>
    <n v="10833472"/>
    <n v="1007073.0499999999"/>
  </r>
  <r>
    <s v="2026"/>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99 - MULTIPROVINCIAL"/>
    <s v="(blank)"/>
    <n v="360000"/>
    <n v="283495"/>
  </r>
  <r>
    <s v="2026"/>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99 - MULTIPROVINCIAL"/>
    <s v="(blank)"/>
    <n v="4004800"/>
    <n v="600600"/>
  </r>
  <r>
    <s v="2026"/>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99 - MULTIPROVINCIAL"/>
    <s v="(blank)"/>
    <n v="400000"/>
    <n v="0"/>
  </r>
  <r>
    <s v="2026"/>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99 - MULTIPROVINCIAL"/>
    <s v="(blank)"/>
    <n v="3150000"/>
    <n v="218866.4"/>
  </r>
  <r>
    <s v="2026"/>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99 - MULTIPROVINCIAL"/>
    <s v="(blank)"/>
    <n v="7265258"/>
    <n v="658282.14"/>
  </r>
  <r>
    <s v="2026"/>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99 - MULTIPROVINCIAL"/>
    <s v="(blank)"/>
    <n v="4890000"/>
    <n v="291342"/>
  </r>
  <r>
    <s v="2026"/>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99 - MULTIPROVINCIAL"/>
    <s v="(blank)"/>
    <n v="1600000"/>
    <n v="0"/>
  </r>
  <r>
    <s v="2026"/>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99 - MULTIPROVINCIAL"/>
    <s v="(blank)"/>
    <n v="56500000"/>
    <n v="9199915"/>
  </r>
  <r>
    <s v="2026"/>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99 - MULTIPROVINCIAL"/>
    <s v="(blank)"/>
    <n v="15500000"/>
    <n v="1224840"/>
  </r>
  <r>
    <s v="2026"/>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99 - MULTIPROVINCIAL"/>
    <s v="(blank)"/>
    <n v="2800000"/>
    <n v="0"/>
  </r>
  <r>
    <s v="2026"/>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99 - MULTIPROVINCIAL"/>
    <s v="(blank)"/>
    <n v="1000000"/>
    <n v="0"/>
  </r>
  <r>
    <s v="2026"/>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99 - MULTIPROVINCIAL"/>
    <s v="(blank)"/>
    <n v="3080000"/>
    <n v="0"/>
  </r>
  <r>
    <s v="2026"/>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99 - MULTIPROVINCIAL"/>
    <s v="(blank)"/>
    <n v="4480000"/>
    <n v="0"/>
  </r>
  <r>
    <s v="2026"/>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99 - MULTIPROVINCIAL"/>
    <s v="(blank)"/>
    <n v="50187953"/>
    <n v="0"/>
  </r>
  <r>
    <s v="2026"/>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99 - MULTIPROVINCIAL"/>
    <s v="(blank)"/>
    <n v="28949005"/>
    <n v="0"/>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99 - MULTIPROVINCIAL"/>
    <s v="(blank)"/>
    <n v="44165981"/>
    <n v="6374170.6200000001"/>
  </r>
  <r>
    <s v="2026"/>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99 - MULTIPROVINCIAL"/>
    <s v="(blank)"/>
    <n v="2719631"/>
    <n v="420754.55"/>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99 - MULTIPROVINCIAL"/>
    <s v="(blank)"/>
    <n v="3354000"/>
    <n v="416346.88"/>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99 - MULTIPROVINCIAL"/>
    <s v="(blank)"/>
    <n v="162000"/>
    <n v="0"/>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99 - MULTIPROVINCIAL"/>
    <s v="(blank)"/>
    <n v="2806386"/>
    <n v="658420.31000000006"/>
  </r>
  <r>
    <s v="2026"/>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99 - MULTIPROVINCIAL"/>
    <s v="(blank)"/>
    <n v="8000000"/>
    <n v="80000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99 - MULTIPROVINCIAL"/>
    <s v="(blank)"/>
    <n v="1811534"/>
    <n v="248641.97999999998"/>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99 - MULTIPROVINCIAL"/>
    <s v="(blank)"/>
    <n v="519390"/>
    <n v="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99 - MULTIPROVINCIAL"/>
    <s v="(blank)"/>
    <n v="5079600"/>
    <n v="616600"/>
  </r>
  <r>
    <s v="2026"/>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99 - MULTIPROVINCIAL"/>
    <s v="(blank)"/>
    <n v="1075000"/>
    <n v="157232.71"/>
  </r>
  <r>
    <s v="2026"/>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99 - MULTIPROVINCIAL"/>
    <s v="(blank)"/>
    <n v="93133800"/>
    <n v="14405200"/>
  </r>
  <r>
    <s v="2026"/>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99 - MULTIPROVINCIAL"/>
    <s v="(blank)"/>
    <n v="4632000"/>
    <n v="770411"/>
  </r>
  <r>
    <s v="2026"/>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99 - MULTIPROVINCIAL"/>
    <s v="(blank)"/>
    <n v="134304"/>
    <n v="22383"/>
  </r>
  <r>
    <s v="2026"/>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99 - MULTIPROVINCIAL"/>
    <s v="(blank)"/>
    <n v="2868000"/>
    <n v="234206.98"/>
  </r>
  <r>
    <s v="2026"/>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99 - MULTIPROVINCIAL"/>
    <s v="(blank)"/>
    <n v="0"/>
    <n v="0"/>
  </r>
  <r>
    <s v="2026"/>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99 - MULTIPROVINCIAL"/>
    <s v="(blank)"/>
    <n v="3600000"/>
    <n v="299800"/>
  </r>
  <r>
    <s v="2026"/>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99 - MULTIPROVINCIAL"/>
    <s v="(blank)"/>
    <n v="1032000"/>
    <n v="0"/>
  </r>
  <r>
    <s v="2026"/>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99 - MULTIPROVINCIAL"/>
    <s v="(blank)"/>
    <n v="721200"/>
    <n v="567567.53"/>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99 - MULTIPROVINCIAL"/>
    <s v="(blank)"/>
    <n v="100000"/>
    <n v="0"/>
  </r>
  <r>
    <s v="2026"/>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99 - MULTIPROVINCIAL"/>
    <s v="(blank)"/>
    <n v="9600000"/>
    <n v="1598240"/>
  </r>
  <r>
    <s v="2026"/>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99 - MULTIPROVINCIAL"/>
    <s v="(blank)"/>
    <n v="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99 - MULTIPROVINCIAL"/>
    <s v="(blank)"/>
    <n v="400000"/>
    <n v="0"/>
  </r>
  <r>
    <s v="2026"/>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99 - MULTIPROVINCIAL"/>
    <s v="(blank)"/>
    <n v="4200000"/>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99 - MULTIPROVINCIAL"/>
    <s v="(blank)"/>
    <n v="143994"/>
    <n v="0"/>
  </r>
  <r>
    <s v="2026"/>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99 - MULTIPROVINCIAL"/>
    <s v="(blank)"/>
    <n v="2160000"/>
    <n v="0"/>
  </r>
  <r>
    <s v="2026"/>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20 - FONDOS CON DESTINO ESPECÍFICO"/>
    <s v="99 - MULTIPROVINCIAL"/>
    <s v="(blank)"/>
    <n v="600000"/>
    <n v="0"/>
  </r>
  <r>
    <s v="2026"/>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99 - MULTIPROVINCIAL"/>
    <s v="(blank)"/>
    <n v="360000"/>
    <n v="0"/>
  </r>
  <r>
    <s v="2026"/>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99 - MULTIPROVINCIAL"/>
    <s v="(blank)"/>
    <n v="780000"/>
    <n v="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99 - MULTIPROVINCIAL"/>
    <s v="(blank)"/>
    <n v="10620000"/>
    <n v="1600000"/>
  </r>
  <r>
    <s v="2026"/>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99 - MULTIPROVINCIAL"/>
    <s v="(blank)"/>
    <n v="84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99 - MULTIPROVINCIAL"/>
    <s v="(blank)"/>
    <n v="350000"/>
    <n v="0"/>
  </r>
  <r>
    <s v="2026"/>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99 - MULTIPROVINCIAL"/>
    <s v="(blank)"/>
    <n v="8940000"/>
    <n v="0"/>
  </r>
  <r>
    <s v="2026"/>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99 - MULTIPROVINCIAL"/>
    <s v="(blank)"/>
    <n v="31994356"/>
    <n v="4506800"/>
  </r>
  <r>
    <s v="2026"/>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99 - MULTIPROVINCIAL"/>
    <s v="(blank)"/>
    <n v="312058"/>
    <n v="53020.639999999999"/>
  </r>
  <r>
    <s v="2026"/>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99 - MULTIPROVINCIAL"/>
    <s v="(blank)"/>
    <n v="1495904"/>
    <n v="222825.16999999998"/>
  </r>
  <r>
    <s v="2026"/>
    <x v="0"/>
    <x v="0"/>
    <x v="0"/>
    <x v="0"/>
    <s v="2 - Poder Ejecutivo"/>
    <s v="0203 - MINISTERIO DE DEFENSA"/>
    <s v="0017 - SERVICIO MILITAR VOLUNTARIO"/>
    <s v="1 - SERVICIOS  GENERALES"/>
    <s v="1.3 - Defensa nacional"/>
    <s v="1.3.01 - Defensa militar"/>
    <s v="2.2 - CONTRATACIÓN DE SERVICIOS"/>
    <s v="2.2.3 - VIÁTICOS"/>
    <s v="N"/>
    <s v="00 - N/A"/>
    <s v="10 - FONDO GENERAL"/>
    <s v="99 - MULTIPROVINCIAL"/>
    <s v="(blank)"/>
    <n v="150000"/>
    <n v="0"/>
  </r>
  <r>
    <s v="2026"/>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99 - MULTIPROVINCIAL"/>
    <s v="(blank)"/>
    <n v="120000"/>
    <n v="0"/>
  </r>
  <r>
    <s v="2026"/>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99 - MULTIPROVINCIAL"/>
    <s v="(blank)"/>
    <n v="2091121"/>
    <n v="1570400.0399999996"/>
  </r>
  <r>
    <s v="2026"/>
    <x v="0"/>
    <x v="0"/>
    <x v="0"/>
    <x v="0"/>
    <s v="2 - Poder Ejecutivo"/>
    <s v="0203 - MINISTERIO DE DEFENSA"/>
    <s v="0017 - SERVICIO MILITAR VOLUNTARIO"/>
    <s v="1 - SERVICIOS  GENERALES"/>
    <s v="1.3 - Defensa nacional"/>
    <s v="1.3.01 - Defensa militar"/>
    <s v="2.2 - CONTRATACIÓN DE SERVICIOS"/>
    <s v="2.2.6 - SEGUROS"/>
    <s v="N"/>
    <s v="00 - N/A"/>
    <s v="10 - FONDO GENERAL"/>
    <s v="99 - MULTIPROVINCIAL"/>
    <s v="(blank)"/>
    <n v="340585"/>
    <n v="40200"/>
  </r>
  <r>
    <s v="2026"/>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99 - MULTIPROVINCIAL"/>
    <s v="(blank)"/>
    <n v="310894"/>
    <n v="0"/>
  </r>
  <r>
    <s v="2026"/>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99 - MULTIPROVINCIAL"/>
    <s v="(blank)"/>
    <n v="4140034"/>
    <n v="0"/>
  </r>
  <r>
    <s v="2026"/>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99 - MULTIPROVINCIAL"/>
    <s v="(blank)"/>
    <n v="430000"/>
    <n v="0"/>
  </r>
  <r>
    <s v="2026"/>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99 - MULTIPROVINCIAL"/>
    <s v="(blank)"/>
    <n v="6106824"/>
    <n v="597660"/>
  </r>
  <r>
    <s v="2026"/>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99 - MULTIPROVINCIAL"/>
    <s v="(blank)"/>
    <n v="2982596"/>
    <n v="115050"/>
  </r>
  <r>
    <s v="2026"/>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99 - MULTIPROVINCIAL"/>
    <s v="(blank)"/>
    <n v="332600"/>
    <n v="55814"/>
  </r>
  <r>
    <s v="2026"/>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99 - MULTIPROVINCIAL"/>
    <s v="(blank)"/>
    <n v="1200000"/>
    <n v="200000"/>
  </r>
  <r>
    <s v="2026"/>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99 - MULTIPROVINCIAL"/>
    <s v="(blank)"/>
    <n v="26586"/>
    <n v="9390.44"/>
  </r>
  <r>
    <s v="2026"/>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99 - MULTIPROVINCIAL"/>
    <s v="(blank)"/>
    <n v="4400000"/>
    <n v="600000"/>
  </r>
  <r>
    <s v="2026"/>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99 - MULTIPROVINCIAL"/>
    <s v="(blank)"/>
    <n v="1906730"/>
    <n v="81813.600000000006"/>
  </r>
  <r>
    <s v="2026"/>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99 - MULTIPROVINCIAL"/>
    <s v="(blank)"/>
    <n v="39579800"/>
    <n v="6105800"/>
  </r>
  <r>
    <s v="2026"/>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99 - MULTIPROVINCIAL"/>
    <s v="(blank)"/>
    <n v="490320"/>
    <n v="79099.02"/>
  </r>
  <r>
    <s v="2026"/>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99 - MULTIPROVINCIAL"/>
    <s v="(blank)"/>
    <n v="3194000"/>
    <n v="446884.56000000006"/>
  </r>
  <r>
    <s v="2026"/>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99 - MULTIPROVINCIAL"/>
    <s v="(blank)"/>
    <n v="4135200"/>
    <n v="685000"/>
  </r>
  <r>
    <s v="2026"/>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99 - MULTIPROVINCIAL"/>
    <s v="(blank)"/>
    <n v="2165979"/>
    <n v="691260"/>
  </r>
  <r>
    <s v="2026"/>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99 - MULTIPROVINCIAL"/>
    <s v="(blank)"/>
    <n v="648000"/>
    <n v="2010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99 - MULTIPROVINCIAL"/>
    <s v="(blank)"/>
    <n v="529230"/>
    <n v="0"/>
  </r>
  <r>
    <s v="2026"/>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99 - MULTIPROVINCIAL"/>
    <s v="(blank)"/>
    <n v="4412000"/>
    <n v="629992"/>
  </r>
  <r>
    <s v="2026"/>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99 - MULTIPROVINCIAL"/>
    <s v="(blank)"/>
    <n v="2799730"/>
    <n v="951914.26"/>
  </r>
  <r>
    <s v="2026"/>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99 - MULTIPROVINCIAL"/>
    <s v="(blank)"/>
    <n v="900000"/>
    <n v="0"/>
  </r>
  <r>
    <s v="2026"/>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20 - FONDOS CON DESTINO ESPECÍFICO"/>
    <s v="99 - MULTIPROVINCIAL"/>
    <s v="(blank)"/>
    <n v="300000"/>
    <n v="0"/>
  </r>
  <r>
    <s v="2026"/>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99 - MULTIPROVINCIAL"/>
    <s v="(blank)"/>
    <n v="600000"/>
    <n v="0"/>
  </r>
  <r>
    <s v="2026"/>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99 - MULTIPROVINCIAL"/>
    <s v="(blank)"/>
    <n v="1600000"/>
    <n v="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99 - MULTIPROVINCIAL"/>
    <s v="(blank)"/>
    <n v="4872000"/>
    <n v="812000"/>
  </r>
  <r>
    <s v="2026"/>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99 - MULTIPROVINCIAL"/>
    <s v="(blank)"/>
    <n v="800000"/>
    <n v="0"/>
  </r>
  <r>
    <s v="2026"/>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99 - MULTIPROVINCIAL"/>
    <s v="(blank)"/>
    <n v="6900000"/>
    <n v="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99 - MULTIPROVINCIAL"/>
    <s v="(blank)"/>
    <n v="312027098"/>
    <n v="44394656.310000002"/>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99 - MULTIPROVINCIAL"/>
    <s v="(blank)"/>
    <n v="6226825"/>
    <n v="247600"/>
  </r>
  <r>
    <s v="2026"/>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99 - MULTIPROVINCIAL"/>
    <s v="(blank)"/>
    <n v="6875063"/>
    <n v="836883.79"/>
  </r>
  <r>
    <s v="2026"/>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99 - MULTIPROVINCIAL"/>
    <s v="(blank)"/>
    <n v="7800000"/>
    <n v="1147255.97"/>
  </r>
  <r>
    <s v="2026"/>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99 - MULTIPROVINCIAL"/>
    <s v="(blank)"/>
    <n v="400000"/>
    <n v="0"/>
  </r>
  <r>
    <s v="2026"/>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99 - MULTIPROVINCIAL"/>
    <s v="(blank)"/>
    <n v="2400000"/>
    <n v="198900"/>
  </r>
  <r>
    <s v="2026"/>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99 - MULTIPROVINCIAL"/>
    <s v="(blank)"/>
    <n v="640000"/>
    <n v="36430.14"/>
  </r>
  <r>
    <s v="2026"/>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99 - MULTIPROVINCIAL"/>
    <s v="(blank)"/>
    <n v="3657719"/>
    <n v="267870"/>
  </r>
  <r>
    <s v="2026"/>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99 - MULTIPROVINCIAL"/>
    <s v="(blank)"/>
    <n v="1000000"/>
    <n v="714998.31"/>
  </r>
  <r>
    <s v="2026"/>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99 - MULTIPROVINCIAL"/>
    <s v="(blank)"/>
    <n v="1100000"/>
    <n v="61666.67"/>
  </r>
  <r>
    <s v="2026"/>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99 - MULTIPROVINCIAL"/>
    <s v="(blank)"/>
    <n v="7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99 - MULTIPROVINCIAL"/>
    <s v="(blank)"/>
    <n v="48722760"/>
    <n v="8207213.7999999998"/>
  </r>
  <r>
    <s v="2026"/>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99 - MULTIPROVINCIAL"/>
    <s v="(blank)"/>
    <n v="3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99 - MULTIPROVINCIAL"/>
    <s v="(blank)"/>
    <n v="780000"/>
    <n v="103250"/>
  </r>
  <r>
    <s v="2026"/>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99 - MULTIPROVINCIAL"/>
    <s v="(blank)"/>
    <n v="300000"/>
    <n v="0"/>
  </r>
  <r>
    <s v="2026"/>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99 - MULTIPROVINCIAL"/>
    <s v="(blank)"/>
    <n v="450000"/>
    <n v="1145.07"/>
  </r>
  <r>
    <s v="2026"/>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99 - MULTIPROVINCIAL"/>
    <s v="(blank)"/>
    <n v="1370000"/>
    <n v="30024.22"/>
  </r>
  <r>
    <s v="2026"/>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99 - MULTIPROVINCIAL"/>
    <s v="(blank)"/>
    <n v="15980000"/>
    <n v="983191.5"/>
  </r>
  <r>
    <s v="2026"/>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99 - MULTIPROVINCIAL"/>
    <s v="(blank)"/>
    <n v="2595000"/>
    <n v="142220.3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99 - MULTIPROVINCIAL"/>
    <s v="(blank)"/>
    <n v="39845000"/>
    <n v="0"/>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99 - MULTIPROVINCIAL"/>
    <s v="(blank)"/>
    <n v="957959473"/>
    <n v="142008915.37"/>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99 - MULTIPROVINCIAL"/>
    <s v="(blank)"/>
    <n v="86348440"/>
    <n v="12304905"/>
  </r>
  <r>
    <s v="2026"/>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99 - MULTIPROVINCIAL"/>
    <s v="(blank)"/>
    <n v="27792954"/>
    <n v="3994428.9400000004"/>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99 - MULTIPROVINCIAL"/>
    <s v="(blank)"/>
    <n v="29700000"/>
    <n v="2613317.08"/>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99 - MULTIPROVINCIAL"/>
    <s v="(blank)"/>
    <n v="7442072"/>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99 - MULTIPROVINCIAL"/>
    <s v="(blank)"/>
    <n v="16000000"/>
    <n v="1568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99 - MULTIPROVINCIAL"/>
    <s v="(blank)"/>
    <n v="1000000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99 - MULTIPROVINCIAL"/>
    <s v="(blank)"/>
    <n v="20144725"/>
    <n v="30503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99 - MULTIPROVINCIAL"/>
    <s v="(blank)"/>
    <n v="15292080"/>
    <n v="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99 - MULTIPROVINCIAL"/>
    <s v="(blank)"/>
    <n v="6000000"/>
    <n v="7411073.4500000002"/>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99 - MULTIPROVINCIAL"/>
    <s v="(blank)"/>
    <n v="12869896"/>
    <n v="248000"/>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99 - MULTIPROVINCIAL"/>
    <s v="(blank)"/>
    <n v="13620000"/>
    <n v="18266.400000000001"/>
  </r>
  <r>
    <s v="2026"/>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99 - MULTIPROVINCIAL"/>
    <s v="(blank)"/>
    <n v="103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99 - MULTIPROVINCIAL"/>
    <s v="(blank)"/>
    <n v="124700000"/>
    <n v="14858338"/>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99 - MULTIPROVINCIAL"/>
    <s v="(blank)"/>
    <n v="86341349"/>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99 - MULTIPROVINCIAL"/>
    <s v="(blank)"/>
    <n v="11766597"/>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99 - MULTIPROVINCIAL"/>
    <s v="(blank)"/>
    <n v="1200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99 - MULTIPROVINCIAL"/>
    <s v="(blank)"/>
    <n v="1125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99 - MULTIPROVINCIAL"/>
    <s v="(blank)"/>
    <n v="10730000"/>
    <n v="0"/>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99 - MULTIPROVINCIAL"/>
    <s v="(blank)"/>
    <n v="84480000"/>
    <n v="6303243.5999999996"/>
  </r>
  <r>
    <s v="2026"/>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99 - MULTIPROVINCIAL"/>
    <s v="(blank)"/>
    <n v="190369064"/>
    <n v="6820737.9500000002"/>
  </r>
  <r>
    <s v="2026"/>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99 - MULTIPROVINCIAL"/>
    <s v="(blank)"/>
    <n v="9685000"/>
    <n v="1490000"/>
  </r>
  <r>
    <s v="2026"/>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99 - MULTIPROVINCIAL"/>
    <s v="(blank)"/>
    <n v="17400000"/>
    <n v="3016150"/>
  </r>
  <r>
    <s v="2026"/>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99 - MULTIPROVINCIAL"/>
    <s v="(blank)"/>
    <n v="846012"/>
    <n v="219993.3"/>
  </r>
  <r>
    <s v="2026"/>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99 - MULTIPROVINCIAL"/>
    <s v="(blank)"/>
    <n v="2400000"/>
    <n v="247372"/>
  </r>
  <r>
    <s v="2026"/>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99 - MULTIPROVINCIAL"/>
    <s v="(blank)"/>
    <n v="3600000"/>
    <n v="248000"/>
  </r>
  <r>
    <s v="2026"/>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99 - MULTIPROVINCIAL"/>
    <s v="(blank)"/>
    <n v="975111"/>
    <n v="144219.6"/>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99 - MULTIPROVINCIAL"/>
    <s v="(blank)"/>
    <n v="96532720"/>
    <n v="1368220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99 - MULTIPROVINCIAL"/>
    <s v="(blank)"/>
    <n v="800000"/>
    <n v="0"/>
  </r>
  <r>
    <s v="2026"/>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99 - MULTIPROVINCIAL"/>
    <s v="(blank)"/>
    <n v="3400000"/>
    <n v="384989.28"/>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99 - MULTIPROVINCIAL"/>
    <s v="(blank)"/>
    <n v="550000"/>
    <n v="92992.33"/>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99 - MULTIPROVINCIAL"/>
    <s v="(blank)"/>
    <n v="2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99 - MULTIPROVINCIAL"/>
    <s v="(blank)"/>
    <n v="3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99 - MULTIPROVINCIAL"/>
    <s v="(blank)"/>
    <n v="113204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99 - MULTIPROVINCIAL"/>
    <s v="(blank)"/>
    <n v="615060"/>
    <n v="10653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99 - MULTIPROVINCIAL"/>
    <s v="(blank)"/>
    <n v="31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99 - MULTIPROVINCIAL"/>
    <s v="(blank)"/>
    <n v="1000000"/>
    <n v="0"/>
  </r>
  <r>
    <s v="2026"/>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99 - MULTIPROVINCIAL"/>
    <s v="(blank)"/>
    <n v="100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99 - MULTIPROVINCIAL"/>
    <s v="(blank)"/>
    <n v="7358000"/>
    <n v="115758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99 - MULTIPROVINCIAL"/>
    <s v="(blank)"/>
    <n v="1500000"/>
    <n v="109327"/>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99 - MULTIPROVINCIAL"/>
    <s v="(blank)"/>
    <n v="4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99 - MULTIPROVINCIAL"/>
    <s v="(blank)"/>
    <n v="1042266"/>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99 - MULTIPROVINCIAL"/>
    <s v="(blank)"/>
    <n v="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99 - MULTIPROVINCIAL"/>
    <s v="(blank)"/>
    <n v="5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99 - MULTIPROVINCIAL"/>
    <s v="(blank)"/>
    <n v="6100000"/>
    <n v="0"/>
  </r>
  <r>
    <s v="2026"/>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99 - MULTIPROVINCIAL"/>
    <s v="(blank)"/>
    <n v="4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116559000"/>
    <n v="1800066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3000000"/>
    <n v="496767.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2478000"/>
    <n v="326626"/>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6759600"/>
    <n v="912938.41999999993"/>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47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99 - MULTIPROVINCIAL"/>
    <s v="(blank)"/>
    <n v="5200000"/>
    <n v="865171.2"/>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1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460204"/>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2552480"/>
    <n v="129645"/>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302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83753"/>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99 - MULTIPROVINCIAL"/>
    <s v="(blank)"/>
    <n v="2583885"/>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11970223"/>
    <n v="188741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25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99 - MULTIPROVINCIAL"/>
    <s v="(blank)"/>
    <n v="145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99 - MULTIPROVINCIAL"/>
    <s v="(blank)"/>
    <n v="13092"/>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99 - MULTIPROVINCIAL"/>
    <s v="(blank)"/>
    <n v="3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99 - MULTIPROVINCIAL"/>
    <s v="(blank)"/>
    <n v="700000"/>
    <n v="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2913563"/>
    <n v="2056000"/>
  </r>
  <r>
    <s v="2026"/>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6166874"/>
    <n v="0"/>
  </r>
  <r>
    <s v="2026"/>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99 - MULTIPROVINCIAL"/>
    <s v="(blank)"/>
    <n v="365103600"/>
    <n v="58407400"/>
  </r>
  <r>
    <s v="2026"/>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99 - MULTIPROVINCIAL"/>
    <s v="(blank)"/>
    <n v="404552000"/>
    <n v="59051000"/>
  </r>
  <r>
    <s v="2026"/>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99 - MULTIPROVINCIAL"/>
    <s v="(blank)"/>
    <n v="3127850"/>
    <n v="514261.86000000004"/>
  </r>
  <r>
    <s v="2026"/>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99 - MULTIPROVINCIAL"/>
    <s v="(blank)"/>
    <n v="13973000"/>
    <n v="2799634.63"/>
  </r>
  <r>
    <s v="2026"/>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99 - MULTIPROVINCIAL"/>
    <s v="(blank)"/>
    <n v="450000"/>
    <n v="0"/>
  </r>
  <r>
    <s v="2026"/>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99 - MULTIPROVINCIAL"/>
    <s v="(blank)"/>
    <n v="30412000"/>
    <n v="2281500"/>
  </r>
  <r>
    <s v="2026"/>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99 - MULTIPROVINCIAL"/>
    <s v="(blank)"/>
    <n v="2988468"/>
    <n v="327705.67"/>
  </r>
  <r>
    <s v="2026"/>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99 - MULTIPROVINCIAL"/>
    <s v="(blank)"/>
    <n v="8438594"/>
    <n v="0"/>
  </r>
  <r>
    <s v="2026"/>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99 - MULTIPROVINCIAL"/>
    <s v="(blank)"/>
    <n v="9914925"/>
    <n v="232558.33"/>
  </r>
  <r>
    <s v="2026"/>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99 - MULTIPROVINCIAL"/>
    <s v="(blank)"/>
    <n v="8000000"/>
    <n v="573856.16"/>
  </r>
  <r>
    <s v="2026"/>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99 - MULTIPROVINCIAL"/>
    <s v="(blank)"/>
    <n v="100000000"/>
    <n v="0"/>
  </r>
  <r>
    <s v="2026"/>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99 - MULTIPROVINCIAL"/>
    <s v="(blank)"/>
    <n v="19054000"/>
    <n v="2999097.99"/>
  </r>
  <r>
    <s v="2026"/>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99 - MULTIPROVINCIAL"/>
    <s v="(blank)"/>
    <n v="1750000"/>
    <n v="0"/>
  </r>
  <r>
    <s v="2026"/>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99 - MULTIPROVINCIAL"/>
    <s v="(blank)"/>
    <n v="2525000"/>
    <n v="0"/>
  </r>
  <r>
    <s v="2026"/>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99 - MULTIPROVINCIAL"/>
    <s v="(blank)"/>
    <n v="730000"/>
    <n v="0"/>
  </r>
  <r>
    <s v="2026"/>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99 - MULTIPROVINCIAL"/>
    <s v="(blank)"/>
    <n v="3415000"/>
    <n v="0"/>
  </r>
  <r>
    <s v="2026"/>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99 - MULTIPROVINCIAL"/>
    <s v="(blank)"/>
    <n v="2975000"/>
    <n v="0"/>
  </r>
  <r>
    <s v="2026"/>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99 - MULTIPROVINCIAL"/>
    <s v="(blank)"/>
    <n v="66520944"/>
    <n v="0"/>
  </r>
  <r>
    <s v="2026"/>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99 - MULTIPROVINCIAL"/>
    <s v="(blank)"/>
    <n v="17190300"/>
    <n v="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01 - DISTRITO NACIONAL"/>
    <s v="(blank)"/>
    <n v="2730000"/>
    <n v="420000"/>
  </r>
  <r>
    <s v="2026"/>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01 - DISTRITO NACIONAL"/>
    <s v="(blank)"/>
    <n v="377613"/>
    <n v="63003.5"/>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01 - DISTRITO NACIONAL"/>
    <s v="(blank)"/>
    <n v="830221728"/>
    <n v="106241390.75999999"/>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01 - DISTRITO NACIONAL"/>
    <s v="(blank)"/>
    <n v="251049800"/>
    <n v="7935493.9900000002"/>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01 - DISTRITO NACIONAL"/>
    <s v="(blank)"/>
    <n v="1098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01 - DISTRITO NACIONAL"/>
    <s v="(blank)"/>
    <n v="109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107754327"/>
    <n v="15979732.390000004"/>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01 - DISTRITO NACIONAL"/>
    <s v="(blank)"/>
    <n v="79536420"/>
    <n v="6336244.260000000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01 - DISTRITO NACIONAL"/>
    <s v="(blank)"/>
    <n v="9432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01 - DISTRITO NACIONAL"/>
    <s v="(blank)"/>
    <n v="59910000"/>
    <n v="853107.76"/>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01 - DISTRITO NACIONAL"/>
    <s v="(blank)"/>
    <n v="50000000"/>
    <n v="3789721.0500000003"/>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01 - DISTRITO NACIONAL"/>
    <s v="(blank)"/>
    <n v="104224050"/>
    <n v="401631.2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01 - DISTRITO NACIONAL"/>
    <s v="(blank)"/>
    <n v="34350000"/>
    <n v="1133335.02"/>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11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599990000"/>
    <n v="1029939.87"/>
  </r>
  <r>
    <s v="2026"/>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01 - DISTRITO NACIONAL"/>
    <s v="(blank)"/>
    <n v="405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01 - DISTRITO NACIONAL"/>
    <s v="(blank)"/>
    <n v="12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01 - DISTRITO NACIONAL"/>
    <s v="(blank)"/>
    <n v="13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01 - DISTRITO NACIONAL"/>
    <s v="(blank)"/>
    <n v="5524275"/>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01 - DISTRITO NACIONAL"/>
    <s v="(blank)"/>
    <n v="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01 - DISTRITO NACIONAL"/>
    <s v="(blank)"/>
    <n v="20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01 - DISTRITO NACIONAL"/>
    <s v="(blank)"/>
    <n v="950000"/>
    <n v="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103595911"/>
    <n v="14232080"/>
  </r>
  <r>
    <s v="2026"/>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01 - DISTRITO NACIONAL"/>
    <s v="(blank)"/>
    <n v="37154673"/>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99 - MULTIPROVINCIAL"/>
    <s v="(blank)"/>
    <n v="2666389759"/>
    <n v="344310652.60000008"/>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99 - MULTIPROVINCIAL"/>
    <s v="(blank)"/>
    <n v="1715231621"/>
    <n v="289026408.70000005"/>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99 - MULTIPROVINCIAL"/>
    <s v="(blank)"/>
    <n v="2370000"/>
    <n v="37577.730000000003"/>
  </r>
  <r>
    <s v="2026"/>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99 - MULTIPROVINCIAL"/>
    <s v="(blank)"/>
    <n v="280758620"/>
    <n v="50111925.44999998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99 - MULTIPROVINCIAL"/>
    <s v="(blank)"/>
    <n v="1049193700"/>
    <n v="186546187.29000002"/>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99 - MULTIPROVINCIAL"/>
    <s v="(blank)"/>
    <n v="15307300"/>
    <n v="3426157.969999999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99 - MULTIPROVINCIAL"/>
    <s v="(blank)"/>
    <n v="1702209954"/>
    <n v="305993436.39999998"/>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99 - MULTIPROVINCIAL"/>
    <s v="(blank)"/>
    <n v="542489012"/>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99 - MULTIPROVINCIAL"/>
    <s v="(blank)"/>
    <n v="21909411"/>
    <n v="639578.03"/>
  </r>
  <r>
    <s v="2026"/>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99 - MULTIPROVINCIAL"/>
    <s v="(blank)"/>
    <n v="50000"/>
    <n v="0"/>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99 - MULTIPROVINCIAL"/>
    <s v="(blank)"/>
    <n v="1306854062"/>
    <n v="219841608.30000004"/>
  </r>
  <r>
    <s v="2026"/>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99 - MULTIPROVINCIAL"/>
    <s v="(blank)"/>
    <n v="190252169"/>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99 - MULTIPROVINCIAL"/>
    <s v="(blank)"/>
    <n v="575851405"/>
    <n v="85445204.579999998"/>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99 - MULTIPROVINCIAL"/>
    <s v="(blank)"/>
    <n v="142108197"/>
    <n v="7449797.6500000004"/>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10 - FONDO GENERAL"/>
    <s v="99 - MULTIPROVINCIAL"/>
    <s v="(blank)"/>
    <n v="468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10 - FONDO GENERAL"/>
    <s v="99 - MULTIPROVINCIAL"/>
    <s v="(blank)"/>
    <n v="10000000"/>
    <n v="0"/>
  </r>
  <r>
    <s v="2026"/>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81250968"/>
    <n v="12982049.660000002"/>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99 - MULTIPROVINCIAL"/>
    <s v="(blank)"/>
    <n v="115058882"/>
    <n v="10234602.61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99 - MULTIPROVINCIAL"/>
    <s v="(blank)"/>
    <n v="66099738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99 - MULTIPROVINCIAL"/>
    <s v="(blank)"/>
    <n v="1717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10 - FONDO GENERAL"/>
    <s v="99 - MULTIPROVINCIAL"/>
    <s v="(blank)"/>
    <n v="18128670"/>
    <n v="553694.74"/>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99 - MULTIPROVINCIAL"/>
    <s v="(blank)"/>
    <n v="1500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99 - MULTIPROVINCIAL"/>
    <s v="(blank)"/>
    <n v="5500000"/>
    <n v="271317.84999999998"/>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99 - MULTIPROVINCIAL"/>
    <s v="(blank)"/>
    <n v="141600000"/>
    <n v="9747188.0899999999"/>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99 - MULTIPROVINCIAL"/>
    <s v="(blank)"/>
    <n v="164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99 - MULTIPROVINCIAL"/>
    <s v="(blank)"/>
    <n v="59464610"/>
    <n v="3549937.41"/>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99 - MULTIPROVINCIAL"/>
    <s v="(blank)"/>
    <n v="22785390"/>
    <n v="280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99 - MULTIPROVINCIAL"/>
    <s v="(blank)"/>
    <n v="2305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99 - MULTIPROVINCIAL"/>
    <s v="(blank)"/>
    <n v="48160000"/>
    <n v="0"/>
  </r>
  <r>
    <s v="2026"/>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99 - MULTIPROVINCIAL"/>
    <s v="(blank)"/>
    <n v="90500000"/>
    <n v="10274405.449999999"/>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99 - MULTIPROVINCIAL"/>
    <s v="(blank)"/>
    <n v="56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99 - MULTIPROVINCIAL"/>
    <s v="(blank)"/>
    <n v="68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99 - MULTIPROVINCIAL"/>
    <s v="(blank)"/>
    <n v="225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99 - MULTIPROVINCIAL"/>
    <s v="(blank)"/>
    <n v="5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99 - MULTIPROVINCIAL"/>
    <s v="(blank)"/>
    <n v="131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99 - MULTIPROVINCIAL"/>
    <s v="(blank)"/>
    <n v="62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14000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99 - MULTIPROVINCIAL"/>
    <s v="(blank)"/>
    <n v="2355000"/>
    <n v="0"/>
  </r>
  <r>
    <s v="2026"/>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99 - MULTIPROVINCIAL"/>
    <s v="(blank)"/>
    <n v="43450000"/>
    <n v="0"/>
  </r>
  <r>
    <s v="2026"/>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01 - DISTRITO NACIONAL"/>
    <s v="(blank)"/>
    <n v="100340142"/>
    <n v="13435433.33"/>
  </r>
  <r>
    <s v="2026"/>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01 - DISTRITO NACIONAL"/>
    <s v="(blank)"/>
    <n v="17385200"/>
    <n v="206000"/>
  </r>
  <r>
    <s v="2026"/>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01 - DISTRITO NACIONAL"/>
    <s v="(blank)"/>
    <n v="468000"/>
    <n v="33198.879999999997"/>
  </r>
  <r>
    <s v="2026"/>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01 - DISTRITO NACIONAL"/>
    <s v="(blank)"/>
    <n v="700000"/>
    <n v="0"/>
  </r>
  <r>
    <s v="2026"/>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01 - DISTRITO NACIONAL"/>
    <s v="(blank)"/>
    <n v="14974708"/>
    <n v="2029693.0100000005"/>
  </r>
  <r>
    <s v="2026"/>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01 - DISTRITO NACIONAL"/>
    <s v="(blank)"/>
    <n v="9310000"/>
    <n v="706470.83000000007"/>
  </r>
  <r>
    <s v="2026"/>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01 - DISTRITO NACIONAL"/>
    <s v="(blank)"/>
    <n v="1200760"/>
    <n v="0"/>
  </r>
  <r>
    <s v="2026"/>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01 - DISTRITO NACIONAL"/>
    <s v="(blank)"/>
    <n v="400000"/>
    <n v="0"/>
  </r>
  <r>
    <s v="2026"/>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01 - DISTRITO NACIONAL"/>
    <s v="(blank)"/>
    <n v="223071"/>
    <n v="0"/>
  </r>
  <r>
    <s v="2026"/>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01 - DISTRITO NACIONAL"/>
    <s v="(blank)"/>
    <n v="3144777"/>
    <n v="86852"/>
  </r>
  <r>
    <s v="2026"/>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01 - DISTRITO NACIONAL"/>
    <s v="(blank)"/>
    <n v="500000"/>
    <n v="0"/>
  </r>
  <r>
    <s v="2026"/>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01 - DISTRITO NACIONAL"/>
    <s v="(blank)"/>
    <n v="1006640"/>
    <n v="6844"/>
  </r>
  <r>
    <s v="2026"/>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01 - DISTRITO NACIONAL"/>
    <s v="(blank)"/>
    <n v="5960000"/>
    <n v="601650.03"/>
  </r>
  <r>
    <s v="2026"/>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01 - DISTRITO NACIONAL"/>
    <s v="(blank)"/>
    <n v="1629477"/>
    <n v="66611"/>
  </r>
  <r>
    <s v="2026"/>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01 - DISTRITO NACIONAL"/>
    <s v="(blank)"/>
    <n v="621000"/>
    <n v="9915"/>
  </r>
  <r>
    <s v="2026"/>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01 - DISTRITO NACIONAL"/>
    <s v="(blank)"/>
    <n v="350000"/>
    <n v="0"/>
  </r>
  <r>
    <s v="2026"/>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01 - DISTRITO NACIONAL"/>
    <s v="(blank)"/>
    <n v="825000"/>
    <n v="0"/>
  </r>
  <r>
    <s v="2026"/>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01 - DISTRITO NACIONAL"/>
    <s v="(blank)"/>
    <n v="20000"/>
    <n v="0"/>
  </r>
  <r>
    <s v="2026"/>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01 - DISTRITO NACIONAL"/>
    <s v="(blank)"/>
    <n v="210477"/>
    <n v="0"/>
  </r>
  <r>
    <s v="2026"/>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01 - DISTRITO NACIONAL"/>
    <s v="(blank)"/>
    <n v="271506"/>
    <n v="0"/>
  </r>
  <r>
    <s v="2026"/>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01 - DISTRITO NACIONAL"/>
    <s v="(blank)"/>
    <n v="8931000"/>
    <n v="0"/>
  </r>
  <r>
    <s v="2026"/>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01 - DISTRITO NACIONAL"/>
    <s v="(blank)"/>
    <n v="2410154"/>
    <n v="105790.34"/>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99 - MULTIPROVINCIAL"/>
    <s v="(blank)"/>
    <n v="307824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99 - MULTIPROVINCIAL"/>
    <s v="(blank)"/>
    <n v="63848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99 - MULTIPROVINCIAL"/>
    <s v="(blank)"/>
    <n v="410000"/>
    <n v="0"/>
  </r>
  <r>
    <s v="2026"/>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99 - MULTIPROVINCIAL"/>
    <s v="(blank)"/>
    <n v="4203048"/>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99 - MULTIPROVINCIAL"/>
    <s v="(blank)"/>
    <n v="1260000"/>
    <n v="3933.06"/>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99 - MULTIPROVINCIAL"/>
    <s v="(blank)"/>
    <n v="2000000"/>
    <n v="168172.5"/>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99 - MULTIPROVINCIAL"/>
    <s v="(blank)"/>
    <n v="600000"/>
    <n v="24645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99 - MULTIPROVINCIAL"/>
    <s v="(blank)"/>
    <n v="120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99 - MULTIPROVINCIAL"/>
    <s v="(blank)"/>
    <n v="38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99 - MULTIPROVINCIAL"/>
    <s v="(blank)"/>
    <n v="5000"/>
    <n v="0"/>
  </r>
  <r>
    <s v="2026"/>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99 - MULTIPROVINCIAL"/>
    <s v="(blank)"/>
    <n v="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99 - MULTIPROVINCIAL"/>
    <s v="(blank)"/>
    <n v="100000"/>
    <n v="3009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99 - MULTIPROVINCIAL"/>
    <s v="(blank)"/>
    <n v="5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99 - MULTIPROVINCIAL"/>
    <s v="(blank)"/>
    <n v="52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99 - MULTIPROVINCIAL"/>
    <s v="(blank)"/>
    <n v="4800000"/>
    <n v="0"/>
  </r>
  <r>
    <s v="2026"/>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99 - MULTIPROVINCIAL"/>
    <s v="(blank)"/>
    <n v="2335211"/>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01 - DISTRITO NACIONAL"/>
    <s v="(blank)"/>
    <n v="21530600"/>
    <n v="328400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01 - DISTRITO NACIONAL"/>
    <s v="(blank)"/>
    <n v="3598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01 - DISTRITO NACIONAL"/>
    <s v="(blank)"/>
    <n v="24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01 - DISTRITO NACIONAL"/>
    <s v="(blank)"/>
    <n v="2891889"/>
    <n v="498246.48"/>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01 - DISTRITO NACIONAL"/>
    <s v="(blank)"/>
    <n v="1360000"/>
    <n v="176788.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01 - DISTRITO NACIONAL"/>
    <s v="(blank)"/>
    <n v="12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01 - DISTRITO NACIONAL"/>
    <s v="(blank)"/>
    <n v="15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01 - DISTRITO NACIONAL"/>
    <s v="(blank)"/>
    <n v="100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01 - DISTRITO NACIONAL"/>
    <s v="(blank)"/>
    <n v="4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01 - DISTRITO NACIONAL"/>
    <s v="(blank)"/>
    <n v="386000"/>
    <n v="13799.75"/>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01 - DISTRITO NACIONAL"/>
    <s v="(blank)"/>
    <n v="7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2504499"/>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01 - DISTRITO NACIONAL"/>
    <s v="(blank)"/>
    <n v="10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01 - DISTRITO NACIONAL"/>
    <s v="(blank)"/>
    <n v="325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01 - DISTRITO NACIONAL"/>
    <s v="(blank)"/>
    <n v="55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01 - DISTRITO NACIONAL"/>
    <s v="(blank)"/>
    <n v="3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01 - DISTRITO NACIONAL"/>
    <s v="(blank)"/>
    <n v="100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01 - DISTRITO NACIONAL"/>
    <s v="(blank)"/>
    <n v="3349000"/>
    <n v="0"/>
  </r>
  <r>
    <s v="2026"/>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01 - DISTRITO NACIONAL"/>
    <s v="(blank)"/>
    <n v="1075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10 - FONDO GENERAL"/>
    <s v="99 - MULTIPROVINCIAL"/>
    <s v="(blank)"/>
    <n v="1160144898"/>
    <n v="233012334.7999999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1 - REMUNERACIONES"/>
    <s v="N"/>
    <s v="00 - N/A"/>
    <s v="70 - DONACION EXTERNA"/>
    <s v="99 - MULTIPROVINCIAL"/>
    <s v="(blank)"/>
    <n v="0"/>
    <n v="1430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10 - FONDO GENERAL"/>
    <s v="99 - MULTIPROVINCIAL"/>
    <s v="(blank)"/>
    <n v="382229127"/>
    <n v="116442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20 - FONDOS CON DESTINO ESPECÍFICO"/>
    <s v="99 - MULTIPROVINCIAL"/>
    <s v="(blank)"/>
    <n v="56989200"/>
    <n v="9928499.990000000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2 - SOBRESUELDOS"/>
    <s v="N"/>
    <s v="00 - N/A"/>
    <s v="70 - DONACION EXTERNA"/>
    <s v="99 - MULTIPROVINCIAL"/>
    <s v="(blank)"/>
    <n v="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4073699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28893608"/>
    <n v="34345847.05000001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1 - REMUNERACIONES Y CONTRIBUCIONES"/>
    <s v="2.1.5 - CONTRIBUCIONES A LA SEGURIDAD SOCIAL"/>
    <s v="N"/>
    <s v="00 - N/A"/>
    <s v="70 - DONACION EXTERNA"/>
    <s v="99 - MULTIPROVINCIAL"/>
    <s v="(blank)"/>
    <n v="0"/>
    <n v="215292.6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1 - SERVICIOS BÁSICOS"/>
    <s v="N"/>
    <s v="00 - N/A"/>
    <s v="10 - FONDO GENERAL"/>
    <s v="99 - MULTIPROVINCIAL"/>
    <s v="(blank)"/>
    <n v="55400000"/>
    <n v="13056230.3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80800"/>
    <n v="23008.7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979284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10 - FONDO GENERAL"/>
    <s v="99 - MULTIPROVINCIAL"/>
    <s v="(blank)"/>
    <n v="1500000"/>
    <n v="520389.6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1323458.46"/>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10 - FONDO GENERAL"/>
    <s v="99 - MULTIPROVINCIAL"/>
    <s v="(blank)"/>
    <n v="1030000"/>
    <n v="15893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120000"/>
    <n v="139322.20000000001"/>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10 - FONDO GENERAL"/>
    <s v="99 - MULTIPROVINCIAL"/>
    <s v="(blank)"/>
    <n v="258500155"/>
    <n v="1457458.4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N"/>
    <s v="00 - N/A"/>
    <s v="20 - FONDOS CON DESTINO ESPECÍFICO"/>
    <s v="99 - MULTIPROVINCIAL"/>
    <s v="(blank)"/>
    <n v="282353006"/>
    <n v="3889814.2800000003"/>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10 - FONDO GENERAL"/>
    <s v="99 - MULTIPROVINCIAL"/>
    <s v="(blank)"/>
    <n v="39121113"/>
    <n v="4756566.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6 - SEGUROS"/>
    <s v="N"/>
    <s v="00 - N/A"/>
    <s v="20 - FONDOS CON DESTINO ESPECÍFICO"/>
    <s v="99 - MULTIPROVINCIAL"/>
    <s v="(blank)"/>
    <n v="30000000"/>
    <n v="272681.64"/>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2624822"/>
    <n v="19098.18"/>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82882586"/>
    <n v="204586.7"/>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61100008"/>
    <n v="408022.7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132347445"/>
    <n v="358885.2"/>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6290265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956000"/>
    <n v="12480503.219999999"/>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9500000"/>
    <n v="1416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0467000"/>
    <n v="56595"/>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7033526"/>
    <n v="15222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10 - FONDO GENERAL"/>
    <s v="99 - MULTIPROVINCIAL"/>
    <s v="(blank)"/>
    <n v="164215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9061925"/>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10 - FONDO GENERAL"/>
    <s v="99 - MULTIPROVINCIAL"/>
    <s v="(blank)"/>
    <n v="733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166419"/>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10 - FONDO GENERAL"/>
    <s v="99 - MULTIPROVINCIAL"/>
    <s v="(blank)"/>
    <n v="400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3580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10 - FONDO GENERAL"/>
    <s v="99 - MULTIPROVINCIAL"/>
    <s v="(blank)"/>
    <n v="58136258"/>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5 - CUERO, CAUCHO Y PLÁSTICO"/>
    <s v="N"/>
    <s v="00 - N/A"/>
    <s v="20 - FONDOS CON DESTINO ESPECÍFICO"/>
    <s v="99 - MULTIPROVINCIAL"/>
    <s v="(blank)"/>
    <n v="3126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345964"/>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2487100"/>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41346023"/>
    <n v="61442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20655320"/>
    <n v="1100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10 - FONDO GENERAL"/>
    <s v="99 - MULTIPROVINCIAL"/>
    <s v="(blank)"/>
    <n v="46478107"/>
    <n v="0"/>
  </r>
  <r>
    <s v="2026"/>
    <x v="0"/>
    <x v="0"/>
    <x v="0"/>
    <x v="0"/>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17514205"/>
    <n v="155571.20000000001"/>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5 - MINISTERIO DE HACIENDA Y ECONOMIA"/>
    <s v="0001 - MINISTERIO DE HACIENDA Y ECONOMI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00000"/>
    <n v="0"/>
  </r>
  <r>
    <s v="2026"/>
    <x v="0"/>
    <x v="0"/>
    <x v="0"/>
    <x v="0"/>
    <s v="2 - Poder Ejecutivo"/>
    <s v="0205 - MINISTERIO DE HACIENDA Y ECONOMIA"/>
    <s v="0001 - MINISTERIO DE HACIENDA Y ECONOMIA"/>
    <s v="4 - SERVICIOS SOCIALES"/>
    <s v="4.4 - Educación"/>
    <s v="4.4.09 - Enseñanza no atribuible a ningún nivel"/>
    <s v="2.1 - REMUNERACIONES Y CONTRIBUCIONES"/>
    <s v="2.1.1 - REMUNERACIONES"/>
    <s v="N"/>
    <s v="00 - N/A"/>
    <s v="10 - FONDO GENERAL"/>
    <s v="99 - MULTIPROVINCIAL"/>
    <s v="(blank)"/>
    <n v="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1 - REMUNERACIONES"/>
    <s v="N"/>
    <s v="00 - N/A"/>
    <s v="10 - FONDO GENERAL"/>
    <s v="99 - MULTIPROVINCIAL"/>
    <s v="(blank)"/>
    <n v="183340688"/>
    <n v="27107536.129999999"/>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2 - SOBRESUELDOS"/>
    <s v="N"/>
    <s v="00 - N/A"/>
    <s v="10 - FONDO GENERAL"/>
    <s v="99 - MULTIPROVINCIAL"/>
    <s v="(blank)"/>
    <n v="75430122"/>
    <n v="91200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3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5230527"/>
    <n v="4118459.8800000004"/>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1 - SERVICIOS BÁSICOS"/>
    <s v="N"/>
    <s v="00 - N/A"/>
    <s v="10 - FONDO GENERAL"/>
    <s v="99 - MULTIPROVINCIAL"/>
    <s v="(blank)"/>
    <n v="8500000"/>
    <n v="1272720.02"/>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3 - VIÁTICOS"/>
    <s v="N"/>
    <s v="00 - N/A"/>
    <s v="20 - FONDOS CON DESTINO ESPECÍFICO"/>
    <s v="99 - MULTIPROVINCIAL"/>
    <s v="(blank)"/>
    <n v="328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66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5 - ALQUILERES Y RENTAS"/>
    <s v="N"/>
    <s v="00 - N/A"/>
    <s v="10 - FONDO GENERAL"/>
    <s v="99 - MULTIPROVINCIAL"/>
    <s v="(blank)"/>
    <n v="1533214"/>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99 - MULTIPROVINCIAL"/>
    <s v="(blank)"/>
    <n v="171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1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25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3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264357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54878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2 - TEXTILES Y VESTUARIOS"/>
    <s v="N"/>
    <s v="00 - N/A"/>
    <s v="10 - FONDO GENERAL"/>
    <s v="99 - MULTIPROVINCIAL"/>
    <s v="(blank)"/>
    <n v="626861"/>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99 - MULTIPROVINCIAL"/>
    <s v="(blank)"/>
    <n v="1341038"/>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99 - MULTIPROVINCIAL"/>
    <s v="(blank)"/>
    <n v="2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63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277876"/>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6000000"/>
    <n v="0"/>
  </r>
  <r>
    <s v="2026"/>
    <x v="0"/>
    <x v="0"/>
    <x v="0"/>
    <x v="0"/>
    <s v="2 - Poder Ejecutivo"/>
    <s v="0205 - MINISTERIO DE HACIENDA Y ECONOMI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99 - MULTIPROVINCIAL"/>
    <s v="(blank)"/>
    <n v="3259941"/>
    <n v="281194.1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99 - MULTIPROVINCIAL"/>
    <s v="(blank)"/>
    <n v="626172868"/>
    <n v="79940821.409999996"/>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99 - MULTIPROVINCIAL"/>
    <s v="(blank)"/>
    <n v="350641113"/>
    <n v="14338331.220000001"/>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2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75635798"/>
    <n v="12160603.519999998"/>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99 - MULTIPROVINCIAL"/>
    <s v="(blank)"/>
    <n v="20600000"/>
    <n v="3043969.8800000004"/>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99 - MULTIPROVINCIAL"/>
    <s v="(blank)"/>
    <n v="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99 - MULTIPROVINCIAL"/>
    <s v="(blank)"/>
    <n v="606891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99 - MULTIPROVINCIAL"/>
    <s v="(blank)"/>
    <n v="10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99 - MULTIPROVINCIAL"/>
    <s v="(blank)"/>
    <n v="1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99 - MULTIPROVINCIAL"/>
    <s v="(blank)"/>
    <n v="10916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99 - MULTIPROVINCIAL"/>
    <s v="(blank)"/>
    <n v="10000000"/>
    <n v="160994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99 - MULTIPROVINCIAL"/>
    <s v="(blank)"/>
    <n v="60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2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99 - MULTIPROVINCIAL"/>
    <s v="(blank)"/>
    <n v="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462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99 - MULTIPROVINCIAL"/>
    <s v="(blank)"/>
    <n v="205800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3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99 - MULTIPROVINCIAL"/>
    <s v="(blank)"/>
    <n v="310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335701"/>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99 - MULTIPROVINCIAL"/>
    <s v="(blank)"/>
    <n v="62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99 - MULTIPROVINCIAL"/>
    <s v="(blank)"/>
    <n v="2050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99 - MULTIPROVINCIAL"/>
    <s v="(blank)"/>
    <n v="540862"/>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99 - MULTIPROVINCIAL"/>
    <s v="(blank)"/>
    <n v="28757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99 - MULTIPROVINCIAL"/>
    <s v="(blank)"/>
    <n v="150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5 - CUERO, CAUCHO Y PLÁSTICO"/>
    <s v="N"/>
    <s v="00 - N/A"/>
    <s v="10 - FONDO GENERAL"/>
    <s v="99 - MULTIPROVINCIAL"/>
    <s v="(blank)"/>
    <n v="138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0225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99 - MULTIPROVINCIAL"/>
    <s v="(blank)"/>
    <n v="132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726124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99 - MULTIPROVINCIAL"/>
    <s v="(blank)"/>
    <n v="116100"/>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99 - MULTIPROVINCIAL"/>
    <s v="(blank)"/>
    <n v="892335"/>
    <n v="0"/>
  </r>
  <r>
    <s v="2026"/>
    <x v="0"/>
    <x v="0"/>
    <x v="0"/>
    <x v="0"/>
    <s v="2 - Poder Ejecutivo"/>
    <s v="0205 - MINISTERIO DE HACIENDA Y ECONOMI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99 - MULTIPROVINCIAL"/>
    <s v="(blank)"/>
    <n v="674303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99 - MULTIPROVINCIAL"/>
    <s v="(blank)"/>
    <n v="321971253"/>
    <n v="44321097.46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99 - MULTIPROVINCIAL"/>
    <s v="(blank)"/>
    <n v="109409983"/>
    <n v="10458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7793702"/>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097074"/>
    <n v="6669708.100000002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99 - MULTIPROVINCIAL"/>
    <s v="(blank)"/>
    <n v="14861689"/>
    <n v="2157668.8899999997"/>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2025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99 - MULTIPROVINCIAL"/>
    <s v="(blank)"/>
    <n v="140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99 - MULTIPROVINCIAL"/>
    <s v="(blank)"/>
    <n v="74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99 - MULTIPROVINCIAL"/>
    <s v="(blank)"/>
    <n v="23223871"/>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99 - MULTIPROVINCIAL"/>
    <s v="(blank)"/>
    <n v="13808015"/>
    <n v="1783700.1600000001"/>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5722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351000"/>
    <n v="23910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99 - MULTIPROVINCIAL"/>
    <s v="(blank)"/>
    <n v="1310472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2824501"/>
    <n v="825973.03"/>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89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99 - MULTIPROVINCIAL"/>
    <s v="(blank)"/>
    <n v="1584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99 - MULTIPROVINCIAL"/>
    <s v="(blank)"/>
    <n v="1513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99 - MULTIPROVINCIAL"/>
    <s v="(blank)"/>
    <n v="1303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99 - MULTIPROVINCIAL"/>
    <s v="(blank)"/>
    <n v="2600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4600"/>
    <n v="0"/>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947810"/>
    <n v="1781675.3399999999"/>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99 - MULTIPROVINCIAL"/>
    <s v="(blank)"/>
    <n v="2198761"/>
    <n v="9844.74"/>
  </r>
  <r>
    <s v="2026"/>
    <x v="0"/>
    <x v="0"/>
    <x v="0"/>
    <x v="0"/>
    <s v="2 - Poder Ejecutivo"/>
    <s v="0205 - MINISTERIO DE HACIENDA Y ECONOMI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99 - MULTIPROVINCIAL"/>
    <s v="(blank)"/>
    <n v="0"/>
    <n v="0"/>
  </r>
  <r>
    <s v="2026"/>
    <x v="0"/>
    <x v="0"/>
    <x v="0"/>
    <x v="0"/>
    <s v="2 - Poder Ejecutivo"/>
    <s v="0205 - MINISTERIO DE HACIENDA Y ECONOMI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1 - REMUNERACIONES"/>
    <s v="N"/>
    <s v="00 - N/A"/>
    <s v="10 - FONDO GENERAL"/>
    <s v="99 - MULTIPROVINCIAL"/>
    <s v="(blank)"/>
    <n v="0"/>
    <n v="27000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1 - REMUNERACIONES Y CONTRIBUCIONES"/>
    <s v="2.1.5 - CONTRIBUCIONES A LA SEGURIDAD SOCIAL"/>
    <s v="N"/>
    <s v="00 - N/A"/>
    <s v="10 - FONDO GENERAL"/>
    <s v="99 - MULTIPROVINCIAL"/>
    <s v="(blank)"/>
    <n v="0"/>
    <n v="40874.81"/>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99 - MULTIPROVINCIAL"/>
    <s v="(blank)"/>
    <n v="9725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99 - MULTIPROVINCIAL"/>
    <s v="(blank)"/>
    <n v="500000"/>
    <n v="0"/>
  </r>
  <r>
    <s v="2026"/>
    <x v="0"/>
    <x v="0"/>
    <x v="0"/>
    <x v="0"/>
    <s v="2 - Poder Ejecutivo"/>
    <s v="0205 - MINISTERIO DE HACIENDA Y ECONOMIA"/>
    <s v="0004 - DIRECCION GENERAL DE CONTRATACIONES PUBLICAS"/>
    <s v="3 - PROTECCIÓN DEL MEDIO AMBIENTE"/>
    <s v="3.2 - Protección de la biodiversidad y ordenación de desechos"/>
    <s v="3.2.06 - Economía verde"/>
    <s v="2.3 - MATERIALES Y SUMINISTROS"/>
    <s v="2.3.2 - TEXTILES Y VESTUARIOS"/>
    <s v="N"/>
    <s v="00 - N/A"/>
    <s v="10 - FONDO GENERAL"/>
    <s v="99 - MULTIPROVINCIAL"/>
    <s v="(blank)"/>
    <n v="50000"/>
    <n v="0"/>
  </r>
  <r>
    <s v="2026"/>
    <x v="0"/>
    <x v="0"/>
    <x v="0"/>
    <x v="0"/>
    <s v="2 - Poder Ejecutivo"/>
    <s v="0205 - MINISTERIO DE HACIENDA Y ECONOMIA"/>
    <s v="0004 - DIRECCION GENERAL DE CONTRATACIONES PUBLICAS"/>
    <s v="4 - SERVICIOS SOCIALES"/>
    <s v="4.6 - Equidad de género"/>
    <s v="4.6.01 - Acciones focalizada en mujeres"/>
    <s v="2.2 - CONTRATACIÓN DE SERVICIOS"/>
    <s v="2.2.9 - OTRAS CONTRATACIONES DE SERVICIOS"/>
    <s v="N"/>
    <s v="00 - N/A"/>
    <s v="10 - FONDO GENERAL"/>
    <s v="99 - MULTIPROVINCIAL"/>
    <s v="(blank)"/>
    <n v="5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1 - REMUNERACIONES"/>
    <s v="N"/>
    <s v="00 - N/A"/>
    <s v="10 - FONDO GENERAL"/>
    <s v="99 - MULTIPROVINCIAL"/>
    <s v="(blank)"/>
    <n v="217893949"/>
    <n v="29695831"/>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2 - SOBRESUELDOS"/>
    <s v="N"/>
    <s v="00 - N/A"/>
    <s v="10 - FONDO GENERAL"/>
    <s v="99 - MULTIPROVINCIAL"/>
    <s v="(blank)"/>
    <n v="83763540"/>
    <n v="514566.67000000004"/>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000000"/>
    <n v="0"/>
  </r>
  <r>
    <s v="2026"/>
    <x v="0"/>
    <x v="0"/>
    <x v="0"/>
    <x v="0"/>
    <s v="2 - Poder Ejecutivo"/>
    <s v="0205 - MINISTERIO DE HACIENDA Y ECONOMI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27242735"/>
    <n v="4489448.109999999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1 - SERVICIOS BÁSICOS"/>
    <s v="N"/>
    <s v="00 - N/A"/>
    <s v="10 - FONDO GENERAL"/>
    <s v="99 - MULTIPROVINCIAL"/>
    <s v="(blank)"/>
    <n v="17501313"/>
    <n v="1191553.8900000001"/>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2550000"/>
    <n v="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3 - VIÁTICOS"/>
    <s v="N"/>
    <s v="00 - N/A"/>
    <s v="10 - FONDO GENERAL"/>
    <s v="99 - MULTIPROVINCIAL"/>
    <s v="(blank)"/>
    <n v="364519"/>
    <n v="70431.240000000005"/>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4 - TRANSPORTE Y ALMACENAJE"/>
    <s v="N"/>
    <s v="00 - N/A"/>
    <s v="10 - FONDO GENERAL"/>
    <s v="99 - MULTIPROVINCIAL"/>
    <s v="(blank)"/>
    <n v="1034000"/>
    <n v="1590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5 - ALQUILERES Y RENTAS"/>
    <s v="N"/>
    <s v="00 - N/A"/>
    <s v="10 - FONDO GENERAL"/>
    <s v="99 - MULTIPROVINCIAL"/>
    <s v="(blank)"/>
    <n v="5222360"/>
    <n v="835300"/>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6 - SEGUROS"/>
    <s v="N"/>
    <s v="00 - N/A"/>
    <s v="10 - FONDO GENERAL"/>
    <s v="99 - MULTIPROVINCIAL"/>
    <s v="(blank)"/>
    <n v="16848958"/>
    <n v="1624402.3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5941000"/>
    <n v="42842.84"/>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7694832"/>
    <n v="79846.66"/>
  </r>
  <r>
    <s v="2026"/>
    <x v="0"/>
    <x v="0"/>
    <x v="0"/>
    <x v="0"/>
    <s v="2 - Poder Ejecutivo"/>
    <s v="0205 - MINISTERIO DE HACIENDA Y ECONOMI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9592741"/>
    <n v="1400652.88"/>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801000"/>
    <n v="73505.5"/>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2 - TEXTILES Y VESTUARIOS"/>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3 - PAPEL, CARTÓN E IMPRESOS"/>
    <s v="N"/>
    <s v="00 - N/A"/>
    <s v="10 - FONDO GENERAL"/>
    <s v="99 - MULTIPROVINCIAL"/>
    <s v="(blank)"/>
    <n v="51901000"/>
    <n v="207182.04"/>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5 - CUERO, CAUCHO Y PLÁSTICO"/>
    <s v="N"/>
    <s v="00 - N/A"/>
    <s v="10 - FONDO GENERAL"/>
    <s v="99 - MULTIPROVINCIAL"/>
    <s v="(blank)"/>
    <n v="1250000"/>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297"/>
    <n v="0"/>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7210000"/>
    <n v="149999.97"/>
  </r>
  <r>
    <s v="2026"/>
    <x v="0"/>
    <x v="0"/>
    <x v="0"/>
    <x v="0"/>
    <s v="2 - Poder Ejecutivo"/>
    <s v="0205 - MINISTERIO DE HACIENDA Y ECONOMIA"/>
    <s v="0008 - TESORERIA NACIONAL"/>
    <s v="1 - SERVICIOS  GENERALES"/>
    <s v="1.1 - Administración general"/>
    <s v="1.1.02 - Gestión administrativa, financiera, fiscal, económica y planificación"/>
    <s v="2.3 - MATERIALES Y SUMINISTROS"/>
    <s v="2.3.9 - PRODUCTOS Y ÚTILES VARIOS"/>
    <s v="N"/>
    <s v="00 - N/A"/>
    <s v="10 - FONDO GENERAL"/>
    <s v="99 - MULTIPROVINCIAL"/>
    <s v="(blank)"/>
    <n v="2500000"/>
    <n v="52392"/>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99 - MULTIPROVINCIAL"/>
    <s v="(blank)"/>
    <n v="332121508"/>
    <n v="487115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99 - MULTIPROVINCIAL"/>
    <s v="(blank)"/>
    <n v="129584812"/>
    <n v="1462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86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4973096"/>
    <n v="7390154.559999996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99 - MULTIPROVINCIAL"/>
    <s v="(blank)"/>
    <n v="11545428"/>
    <n v="1183137.21"/>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79843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99 - MULTIPROVINCIAL"/>
    <s v="(blank)"/>
    <n v="638000"/>
    <n v="333284.56"/>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99 - MULTIPROVINCIAL"/>
    <s v="(blank)"/>
    <n v="606000"/>
    <n v="164991.99"/>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99 - MULTIPROVINCIAL"/>
    <s v="(blank)"/>
    <n v="3050000"/>
    <n v="15400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99 - MULTIPROVINCIAL"/>
    <s v="(blank)"/>
    <n v="5477110"/>
    <n v="164106.1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4181882"/>
    <n v="235981.68"/>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4824696"/>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1580916"/>
    <n v="960431.5"/>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96697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99 - MULTIPROVINCIAL"/>
    <s v="(blank)"/>
    <n v="315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99 - MULTIPROVINCIAL"/>
    <s v="(blank)"/>
    <n v="135910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99 - MULTIPROVINCIAL"/>
    <s v="(blank)"/>
    <n v="3000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131500"/>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8234914"/>
    <n v="0"/>
  </r>
  <r>
    <s v="2026"/>
    <x v="0"/>
    <x v="0"/>
    <x v="0"/>
    <x v="0"/>
    <s v="2 - Poder Ejecutivo"/>
    <s v="0205 - MINISTERIO DE HACIENDA Y ECONOMI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99 - MULTIPROVINCIAL"/>
    <s v="(blank)"/>
    <n v="4388138"/>
    <n v="192840.45"/>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99 - MULTIPROVINCIAL"/>
    <s v="(blank)"/>
    <n v="390948664"/>
    <n v="5401797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2 - SOBRESUELDOS"/>
    <s v="N"/>
    <s v="00 - N/A"/>
    <s v="10 - FONDO GENERAL"/>
    <s v="99 - MULTIPROVINCIAL"/>
    <s v="(blank)"/>
    <n v="169355531"/>
    <n v="30280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6711724"/>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52984081"/>
    <n v="8154774.0200000014"/>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99 - MULTIPROVINCIAL"/>
    <s v="(blank)"/>
    <n v="13660000"/>
    <n v="1161234.07"/>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7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3 - VIÁTICOS"/>
    <s v="N"/>
    <s v="00 - N/A"/>
    <s v="10 - FONDO GENERAL"/>
    <s v="99 - MULTIPROVINCIAL"/>
    <s v="(blank)"/>
    <n v="6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99 - MULTIPROVINCIAL"/>
    <s v="(blank)"/>
    <n v="500000"/>
    <n v="317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99 - MULTIPROVINCIAL"/>
    <s v="(blank)"/>
    <n v="7171000"/>
    <n v="375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6 - SEGUROS"/>
    <s v="N"/>
    <s v="00 - N/A"/>
    <s v="10 - FONDO GENERAL"/>
    <s v="99 - MULTIPROVINCIAL"/>
    <s v="(blank)"/>
    <n v="17925596"/>
    <n v="3640751.58"/>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350000"/>
    <n v="196190.2100000000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0870000"/>
    <n v="48380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22250000"/>
    <n v="8614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250000"/>
    <n v="193322"/>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99 - MULTIPROVINCIAL"/>
    <s v="(blank)"/>
    <n v="1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99 - MULTIPROVINCIAL"/>
    <s v="(blank)"/>
    <n v="12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99 - MULTIPROVINCIAL"/>
    <s v="(blank)"/>
    <n v="15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99 - MULTIPROVINCIAL"/>
    <s v="(blank)"/>
    <n v="400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35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3265000"/>
    <n v="0"/>
  </r>
  <r>
    <s v="2026"/>
    <x v="0"/>
    <x v="0"/>
    <x v="0"/>
    <x v="0"/>
    <s v="2 - Poder Ejecutivo"/>
    <s v="0205 - MINISTERIO DE HACIENDA Y ECONOMI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99 - MULTIPROVINCIAL"/>
    <s v="(blank)"/>
    <n v="17265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99 - MULTIPROVINCIAL"/>
    <s v="(blank)"/>
    <n v="52508676"/>
    <n v="8008931.8499999996"/>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99 - MULTIPROVINCIAL"/>
    <s v="(blank)"/>
    <n v="25297334"/>
    <n v="990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1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6861168"/>
    <n v="1170490.6099999999"/>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99 - MULTIPROVINCIAL"/>
    <s v="(blank)"/>
    <n v="14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37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3 - VIÁTICOS"/>
    <s v="N"/>
    <s v="00 - N/A"/>
    <s v="10 - FONDO GENERAL"/>
    <s v="99 - MULTIPROVINCIAL"/>
    <s v="(blank)"/>
    <n v="2400000"/>
    <n v="5278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99 - MULTIPROVINCIAL"/>
    <s v="(blank)"/>
    <n v="42202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6 - SEGUROS"/>
    <s v="N"/>
    <s v="00 - N/A"/>
    <s v="10 - FONDO GENERAL"/>
    <s v="99 - MULTIPROVINCIAL"/>
    <s v="(blank)"/>
    <n v="1000000"/>
    <n v="39265.440000000002"/>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11927548"/>
    <n v="135470.5"/>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7585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6686310"/>
    <n v="33908"/>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99 - MULTIPROVINCIAL"/>
    <s v="(blank)"/>
    <n v="4955666"/>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99 - MULTIPROVINCIAL"/>
    <s v="(blank)"/>
    <n v="5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99 - MULTIPROVINCIAL"/>
    <s v="(blank)"/>
    <n v="10000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740"/>
    <n v="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3252280"/>
    <n v="467000"/>
  </r>
  <r>
    <s v="2026"/>
    <x v="0"/>
    <x v="0"/>
    <x v="0"/>
    <x v="0"/>
    <s v="2 - Poder Ejecutivo"/>
    <s v="0205 - MINISTERIO DE HACIENDA Y ECONOMI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99 - MULTIPROVINCIAL"/>
    <s v="(blank)"/>
    <n v="6926239"/>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99 - MULTIPROVINCIAL"/>
    <s v="(blank)"/>
    <n v="375614729"/>
    <n v="52777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99 - MULTIPROVINCIAL"/>
    <s v="(blank)"/>
    <n v="156577296"/>
    <n v="46160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80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8653337"/>
    <n v="8007097.79"/>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99 - MULTIPROVINCIAL"/>
    <s v="(blank)"/>
    <n v="14418643"/>
    <n v="2085593.749999999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30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99 - MULTIPROVINCIAL"/>
    <s v="(blank)"/>
    <n v="1160000"/>
    <n v="14937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99 - MULTIPROVINCIAL"/>
    <s v="(blank)"/>
    <n v="136862"/>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99 - MULTIPROVINCIAL"/>
    <s v="(blank)"/>
    <n v="38212800"/>
    <n v="6150353.5"/>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99 - MULTIPROVINCIAL"/>
    <s v="(blank)"/>
    <n v="8440000"/>
    <n v="1129977.8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91000"/>
    <n v="197334.33999999997"/>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8553811"/>
    <n v="1185311.23"/>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14269686"/>
    <n v="2305244.2200000002"/>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100000"/>
    <n v="5497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99 - MULTIPROVINCIAL"/>
    <s v="(blank)"/>
    <n v="663752"/>
    <n v="4012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99 - MULTIPROVINCIAL"/>
    <s v="(blank)"/>
    <n v="115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99 - MULTIPROVINCIAL"/>
    <s v="(blank)"/>
    <n v="149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50000"/>
    <n v="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1748834"/>
    <n v="2463600"/>
  </r>
  <r>
    <s v="2026"/>
    <x v="0"/>
    <x v="0"/>
    <x v="0"/>
    <x v="0"/>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99 - MULTIPROVINCIAL"/>
    <s v="(blank)"/>
    <n v="2025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N"/>
    <s v="00 - N/A"/>
    <s v="10 - FONDO GENERAL"/>
    <s v="99 - MULTIPROVINCIAL"/>
    <s v="(blank)"/>
    <n v="400631784"/>
    <n v="52831500.5099999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2 - SOBRESUELDOS"/>
    <s v="N"/>
    <s v="00 - N/A"/>
    <s v="10 - FONDO GENERAL"/>
    <s v="99 - MULTIPROVINCIAL"/>
    <s v="(blank)"/>
    <n v="64475198"/>
    <n v="730205.69"/>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20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6314526"/>
    <n v="7881291.9499999993"/>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1 - SERVICIOS BÁSICOS"/>
    <s v="N"/>
    <s v="00 - N/A"/>
    <s v="10 - FONDO GENERAL"/>
    <s v="99 - MULTIPROVINCIAL"/>
    <s v="(blank)"/>
    <n v="19178229"/>
    <n v="1743407.4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660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N"/>
    <s v="00 - N/A"/>
    <s v="10 - FONDO GENERAL"/>
    <s v="99 - MULTIPROVINCIAL"/>
    <s v="(blank)"/>
    <n v="49078685"/>
    <n v="383038.5"/>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N"/>
    <s v="00 - N/A"/>
    <s v="10 - FONDO GENERAL"/>
    <s v="99 - MULTIPROVINCIAL"/>
    <s v="(blank)"/>
    <n v="8474533"/>
    <n v="234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5 - ALQUILERES Y RENTAS"/>
    <s v="N"/>
    <s v="00 - N/A"/>
    <s v="10 - FONDO GENERAL"/>
    <s v="99 - MULTIPROVINCIAL"/>
    <s v="(blank)"/>
    <n v="17287600"/>
    <n v="280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6 - SEGUROS"/>
    <s v="N"/>
    <s v="00 - N/A"/>
    <s v="10 - FONDO GENERAL"/>
    <s v="99 - MULTIPROVINCIAL"/>
    <s v="(blank)"/>
    <n v="9651000"/>
    <n v="459367.62"/>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3650000"/>
    <n v="2700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9558300"/>
    <n v="186655.7"/>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414933"/>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1328925"/>
    <n v="1368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2 - TEXTILES Y VESTUARIOS"/>
    <s v="N"/>
    <s v="00 - N/A"/>
    <s v="10 - FONDO GENERAL"/>
    <s v="99 - MULTIPROVINCIAL"/>
    <s v="(blank)"/>
    <n v="866695"/>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3 - PAPEL, CARTÓN E IMPRESOS"/>
    <s v="N"/>
    <s v="00 - N/A"/>
    <s v="10 - FONDO GENERAL"/>
    <s v="99 - MULTIPROVINCIAL"/>
    <s v="(blank)"/>
    <n v="193095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4 - PRODUCTOS FARMACÉUTICOS"/>
    <s v="N"/>
    <s v="00 - N/A"/>
    <s v="10 - FONDO GENERAL"/>
    <s v="99 - MULTIPROVINCIAL"/>
    <s v="(blank)"/>
    <n v="70008"/>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5 - CUERO, CAUCHO Y PLÁSTICO"/>
    <s v="N"/>
    <s v="00 - N/A"/>
    <s v="10 - FONDO GENERAL"/>
    <s v="99 - MULTIPROVINCIAL"/>
    <s v="(blank)"/>
    <n v="281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8000"/>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0732544"/>
    <n v="0"/>
  </r>
  <r>
    <s v="2026"/>
    <x v="0"/>
    <x v="0"/>
    <x v="0"/>
    <x v="0"/>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N"/>
    <s v="00 - N/A"/>
    <s v="10 - FONDO GENERAL"/>
    <s v="99 - MULTIPROVINCIAL"/>
    <s v="(blank)"/>
    <n v="12857804"/>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
    <n v="0"/>
  </r>
  <r>
    <s v="2026"/>
    <x v="0"/>
    <x v="0"/>
    <x v="0"/>
    <x v="0"/>
    <s v="2 - Poder Ejecutivo"/>
    <s v="0205 - MINISTERIO DE HACIENDA Y ECONOMIA"/>
    <s v="0013 - OFICINA NACIONAL DE ESTADÍSTIC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80000"/>
    <n v="0"/>
  </r>
  <r>
    <s v="2026"/>
    <x v="0"/>
    <x v="0"/>
    <x v="0"/>
    <x v="0"/>
    <s v="2 - Poder Ejecutivo"/>
    <s v="0205 - MINISTERIO DE HACIENDA Y ECONOMIA"/>
    <s v="0014 - SISTEMA ÚNICO DE BENEFICIARIOS"/>
    <s v="4 - SERVICIOS SOCIALES"/>
    <s v="4.5 - Protección social"/>
    <s v="4.5.10 - Asistencia social"/>
    <s v="2.1 - REMUNERACIONES Y CONTRIBUCIONES"/>
    <s v="2.1.1 - REMUNERACIONES"/>
    <s v="N"/>
    <s v="00 - N/A"/>
    <s v="10 - FONDO GENERAL"/>
    <s v="99 - MULTIPROVINCIAL"/>
    <s v="(blank)"/>
    <n v="177394707"/>
    <n v="29341942.849999998"/>
  </r>
  <r>
    <s v="2026"/>
    <x v="0"/>
    <x v="0"/>
    <x v="0"/>
    <x v="0"/>
    <s v="2 - Poder Ejecutivo"/>
    <s v="0205 - MINISTERIO DE HACIENDA Y ECONOMIA"/>
    <s v="0014 - SISTEMA ÚNICO DE BENEFICIARIOS"/>
    <s v="4 - SERVICIOS SOCIALES"/>
    <s v="4.5 - Protección social"/>
    <s v="4.5.10 - Asistencia social"/>
    <s v="2.1 - REMUNERACIONES Y CONTRIBUCIONES"/>
    <s v="2.1.2 - SOBRESUELDOS"/>
    <s v="N"/>
    <s v="00 - N/A"/>
    <s v="10 - FONDO GENERAL"/>
    <s v="99 - MULTIPROVINCIAL"/>
    <s v="(blank)"/>
    <n v="30738762"/>
    <n v="667000"/>
  </r>
  <r>
    <s v="2026"/>
    <x v="0"/>
    <x v="0"/>
    <x v="0"/>
    <x v="0"/>
    <s v="2 - Poder Ejecutivo"/>
    <s v="0205 - MINISTERIO DE HACIENDA Y ECONOMIA"/>
    <s v="0014 - SISTEMA ÚNICO DE BENEFICIARIOS"/>
    <s v="4 - SERVICIOS SOCIALES"/>
    <s v="4.5 - Protección social"/>
    <s v="4.5.10 - Asistencia social"/>
    <s v="2.1 - REMUNERACIONES Y CONTRIBUCIONES"/>
    <s v="2.1.5 - CONTRIBUCIONES A LA SEGURIDAD SOCIAL"/>
    <s v="N"/>
    <s v="00 - N/A"/>
    <s v="10 - FONDO GENERAL"/>
    <s v="99 - MULTIPROVINCIAL"/>
    <s v="(blank)"/>
    <n v="24877631"/>
    <n v="3992752.2199999997"/>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10 - FONDO GENERAL"/>
    <s v="99 - MULTIPROVINCIAL"/>
    <s v="(blank)"/>
    <n v="27452090"/>
    <n v="5217362.9400000004"/>
  </r>
  <r>
    <s v="2026"/>
    <x v="0"/>
    <x v="0"/>
    <x v="0"/>
    <x v="0"/>
    <s v="2 - Poder Ejecutivo"/>
    <s v="0205 - MINISTERIO DE HACIENDA Y ECONOMIA"/>
    <s v="0014 - SISTEMA ÚNICO DE BENEFICIARIOS"/>
    <s v="4 - SERVICIOS SOCIALES"/>
    <s v="4.5 - Protección social"/>
    <s v="4.5.10 - Asistencia social"/>
    <s v="2.2 - CONTRATACIÓN DE SERVICIOS"/>
    <s v="2.2.1 - SERVICIOS BÁSICOS"/>
    <s v="N"/>
    <s v="00 - N/A"/>
    <s v="70 - DONACION EXTERNA"/>
    <s v="99 - MULTIPROVINCIAL"/>
    <s v="(blank)"/>
    <n v="0"/>
    <n v="67567.5"/>
  </r>
  <r>
    <s v="2026"/>
    <x v="0"/>
    <x v="0"/>
    <x v="0"/>
    <x v="0"/>
    <s v="2 - Poder Ejecutivo"/>
    <s v="0205 - MINISTERIO DE HACIENDA Y ECONOMIA"/>
    <s v="0014 - SISTEMA ÚNICO DE BENEFICIARIOS"/>
    <s v="4 - SERVICIOS SOCIALES"/>
    <s v="4.5 - Protección social"/>
    <s v="4.5.10 - Asistencia social"/>
    <s v="2.2 - CONTRATACIÓN DE SERVICIOS"/>
    <s v="2.2.2 - PUBLICIDAD, IMPRESIÓN Y ENCUADERNACIÓN"/>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10 - FONDO GENERAL"/>
    <s v="99 - MULTIPROVINCIAL"/>
    <s v="(blank)"/>
    <n v="0"/>
    <n v="23335"/>
  </r>
  <r>
    <s v="2026"/>
    <x v="0"/>
    <x v="0"/>
    <x v="0"/>
    <x v="0"/>
    <s v="2 - Poder Ejecutivo"/>
    <s v="0205 - MINISTERIO DE HACIENDA Y ECONOMIA"/>
    <s v="0014 - SISTEMA ÚNICO DE BENEFICIARIOS"/>
    <s v="4 - SERVICIOS SOCIALES"/>
    <s v="4.5 - Protección social"/>
    <s v="4.5.10 - Asistencia social"/>
    <s v="2.2 - CONTRATACIÓN DE SERVICIOS"/>
    <s v="2.2.3 - VIÁTICOS"/>
    <s v="N"/>
    <s v="00 - N/A"/>
    <s v="70 - DONACION EXTERNA"/>
    <s v="99 - MULTIPROVINCIAL"/>
    <s v="(blank)"/>
    <n v="0"/>
    <n v="1266990"/>
  </r>
  <r>
    <s v="2026"/>
    <x v="0"/>
    <x v="0"/>
    <x v="0"/>
    <x v="0"/>
    <s v="2 - Poder Ejecutivo"/>
    <s v="0205 - MINISTERIO DE HACIENDA Y ECONOMIA"/>
    <s v="0014 - SISTEMA ÚNICO DE BENEFICIARIOS"/>
    <s v="4 - SERVICIOS SOCIALES"/>
    <s v="4.5 - Protección social"/>
    <s v="4.5.10 - Asistencia social"/>
    <s v="2.2 - CONTRATACIÓN DE SERVICIOS"/>
    <s v="2.2.4 - TRANSPORTE Y ALMACENAJE"/>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10 - FONDO GENERAL"/>
    <s v="99 - MULTIPROVINCIAL"/>
    <s v="(blank)"/>
    <n v="23254000"/>
    <n v="81184"/>
  </r>
  <r>
    <s v="2026"/>
    <x v="0"/>
    <x v="0"/>
    <x v="0"/>
    <x v="0"/>
    <s v="2 - Poder Ejecutivo"/>
    <s v="0205 - MINISTERIO DE HACIENDA Y ECONOMIA"/>
    <s v="0014 - SISTEMA ÚNICO DE BENEFICIARIOS"/>
    <s v="4 - SERVICIOS SOCIALES"/>
    <s v="4.5 - Protección social"/>
    <s v="4.5.10 - Asistencia social"/>
    <s v="2.2 - CONTRATACIÓN DE SERVICIOS"/>
    <s v="2.2.5 - ALQUILERES Y RENTA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10 - FONDO GENERAL"/>
    <s v="99 - MULTIPROVINCIAL"/>
    <s v="(blank)"/>
    <n v="15670782"/>
    <n v="2026528.3299999998"/>
  </r>
  <r>
    <s v="2026"/>
    <x v="0"/>
    <x v="0"/>
    <x v="0"/>
    <x v="0"/>
    <s v="2 - Poder Ejecutivo"/>
    <s v="0205 - MINISTERIO DE HACIENDA Y ECONOMIA"/>
    <s v="0014 - SISTEMA ÚNICO DE BENEFICIARIOS"/>
    <s v="4 - SERVICIOS SOCIALES"/>
    <s v="4.5 - Protección social"/>
    <s v="4.5.10 - Asistencia social"/>
    <s v="2.2 - CONTRATACIÓN DE SERVICIOS"/>
    <s v="2.2.6 - SEGUR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2 - CONTRATACIÓN DE SERVICIOS"/>
    <s v="2.2.7 - SERVICIOS DE CONSERVACIÓN, REPARACIONES MENORES E INSTALACIONES TEMPORALES"/>
    <s v="N"/>
    <s v="00 - N/A"/>
    <s v="10 - FONDO GENERAL"/>
    <s v="99 - MULTIPROVINCIAL"/>
    <s v="(blank)"/>
    <n v="5253375"/>
    <n v="81793.66"/>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10 - FONDO GENERAL"/>
    <s v="99 - MULTIPROVINCIAL"/>
    <s v="(blank)"/>
    <n v="0"/>
    <n v="126370.5"/>
  </r>
  <r>
    <s v="2026"/>
    <x v="0"/>
    <x v="0"/>
    <x v="0"/>
    <x v="0"/>
    <s v="2 - Poder Ejecutivo"/>
    <s v="0205 - MINISTERIO DE HACIENDA Y ECONOMIA"/>
    <s v="0014 - SISTEMA ÚNICO DE BENEFICIARIOS"/>
    <s v="4 - SERVICIOS SOCIALES"/>
    <s v="4.5 - Protección social"/>
    <s v="4.5.10 - Asistencia social"/>
    <s v="2.2 - CONTRATACIÓN DE SERVICIOS"/>
    <s v="2.2.8 - OTROS SERVICIOS NO INCLUIDOS EN CONCEPTOS ANTERIORES"/>
    <s v="N"/>
    <s v="00 - N/A"/>
    <s v="70 - DONACION EXTERNA"/>
    <s v="99 - MULTIPROVINCIAL"/>
    <s v="(blank)"/>
    <n v="6536807"/>
    <n v="0"/>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10 - FONDO GENERAL"/>
    <s v="99 - MULTIPROVINCIAL"/>
    <s v="(blank)"/>
    <n v="3948000"/>
    <n v="226403.34999999998"/>
  </r>
  <r>
    <s v="2026"/>
    <x v="0"/>
    <x v="0"/>
    <x v="0"/>
    <x v="0"/>
    <s v="2 - Poder Ejecutivo"/>
    <s v="0205 - MINISTERIO DE HACIENDA Y ECONOMIA"/>
    <s v="0014 - SISTEMA ÚNICO DE BENEFICIARIOS"/>
    <s v="4 - SERVICIOS SOCIALES"/>
    <s v="4.5 - Protección social"/>
    <s v="4.5.10 - Asistencia social"/>
    <s v="2.2 - CONTRATACIÓN DE SERVICIOS"/>
    <s v="2.2.9 - OTRAS CONTRATACIONES DE SERVICI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1 - ALIMENTOS Y PRODUCTOS AGROFORESTALES"/>
    <s v="N"/>
    <s v="00 - N/A"/>
    <s v="10 - FONDO GENERAL"/>
    <s v="99 - MULTIPROVINCIAL"/>
    <s v="(blank)"/>
    <n v="0"/>
    <n v="29480"/>
  </r>
  <r>
    <s v="2026"/>
    <x v="0"/>
    <x v="0"/>
    <x v="0"/>
    <x v="0"/>
    <s v="2 - Poder Ejecutivo"/>
    <s v="0205 - MINISTERIO DE HACIENDA Y ECONOMIA"/>
    <s v="0014 - SISTEMA ÚNICO DE BENEFICIARIOS"/>
    <s v="4 - SERVICIOS SOCIALES"/>
    <s v="4.5 - Protección social"/>
    <s v="4.5.10 - Asistencia social"/>
    <s v="2.3 - MATERIALES Y SUMINISTROS"/>
    <s v="2.3.2 - TEXTILES Y VESTU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3 - PAPEL, CARTÓN E IMPRESOS"/>
    <s v="N"/>
    <s v="00 - N/A"/>
    <s v="70 - DONACION EXTERNA"/>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5 - CUERO, CAUCHO Y PLÁSTICO"/>
    <s v="N"/>
    <s v="00 - N/A"/>
    <s v="10 - FONDO GENERAL"/>
    <s v="99 - MULTIPROVINCIAL"/>
    <s v="(blank)"/>
    <n v="4120551"/>
    <n v="0"/>
  </r>
  <r>
    <s v="2026"/>
    <x v="0"/>
    <x v="0"/>
    <x v="0"/>
    <x v="0"/>
    <s v="2 - Poder Ejecutivo"/>
    <s v="0205 - MINISTERIO DE HACIENDA Y ECONOMIA"/>
    <s v="0014 - SISTEMA ÚNICO DE BENEFICIARIOS"/>
    <s v="4 - SERVICIOS SOCIALES"/>
    <s v="4.5 - Protección social"/>
    <s v="4.5.10 - Asistencia social"/>
    <s v="2.3 - MATERIALES Y SUMINISTROS"/>
    <s v="2.3.6 - PRODUCTOS DE MINERALES, METÁLICOS Y NO METÁLIC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7 - COMBUSTIBLES, LUBRICANTES, PRODUCTOS QUÍMICOS Y CONEXOS"/>
    <s v="N"/>
    <s v="00 - N/A"/>
    <s v="10 - FONDO GENERAL"/>
    <s v="99 - MULTIPROVINCIAL"/>
    <s v="(blank)"/>
    <n v="9000000"/>
    <n v="45200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10 - FONDO GENERAL"/>
    <s v="99 - MULTIPROVINCIAL"/>
    <s v="(blank)"/>
    <n v="0"/>
    <n v="0"/>
  </r>
  <r>
    <s v="2026"/>
    <x v="0"/>
    <x v="0"/>
    <x v="0"/>
    <x v="0"/>
    <s v="2 - Poder Ejecutivo"/>
    <s v="0205 - MINISTERIO DE HACIENDA Y ECONOMIA"/>
    <s v="0014 - SISTEMA ÚNICO DE BENEFICIARIOS"/>
    <s v="4 - SERVICIOS SOCIALES"/>
    <s v="4.5 - Protección social"/>
    <s v="4.5.10 - Asistencia social"/>
    <s v="2.3 - MATERIALES Y SUMINISTROS"/>
    <s v="2.3.9 - PRODUCTOS Y ÚTILES VARIOS"/>
    <s v="N"/>
    <s v="00 - N/A"/>
    <s v="70 - DONACION EXTERNA"/>
    <s v="99 - MULTIPROVINCIAL"/>
    <s v="(blank)"/>
    <n v="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99 - MULTIPROVINCIAL"/>
    <s v="(blank)"/>
    <n v="75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99 - MULTIPROVINCIAL"/>
    <s v="(blank)"/>
    <n v="609875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99 - MULTIPROVINCIAL"/>
    <s v="(blank)"/>
    <n v="697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269000"/>
    <n v="0"/>
  </r>
  <r>
    <s v="2026"/>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99 - MULTIPROVINCIAL"/>
    <s v="(blank)"/>
    <n v="3515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99 - MULTIPROVINCIAL"/>
    <s v="(blank)"/>
    <n v="16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99 - MULTIPROVINCIAL"/>
    <s v="(blank)"/>
    <n v="450000"/>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99 - MULTIPROVINCIAL"/>
    <s v="(blank)"/>
    <n v="549324"/>
    <n v="0"/>
  </r>
  <r>
    <s v="2026"/>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99 - MULTIPROVINCIAL"/>
    <s v="(blank)"/>
    <n v="22310"/>
    <n v="0"/>
  </r>
  <r>
    <s v="2026"/>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99 - MULTIPROVINCIAL"/>
    <s v="(blank)"/>
    <n v="867355453"/>
    <n v="148671037.40000001"/>
  </r>
  <r>
    <s v="2026"/>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99 - MULTIPROVINCIAL"/>
    <s v="(blank)"/>
    <n v="136239172"/>
    <n v="25274908.43"/>
  </r>
  <r>
    <s v="2026"/>
    <x v="0"/>
    <x v="0"/>
    <x v="0"/>
    <x v="0"/>
    <s v="2 - Poder Ejecutivo"/>
    <s v="0206 - MINISTERIO DE EDUCACIÓN"/>
    <s v="0001 - MINISTERIO DE EDUCACION"/>
    <s v="4 - SERVICIOS SOCIALES"/>
    <s v="4.4 - Educación"/>
    <s v="4.4.01 - Educación inicial"/>
    <s v="2.2 - CONTRATACIÓN DE SERVICIOS"/>
    <s v="2.2.1 - SERVICIOS BÁSICOS"/>
    <s v="N"/>
    <s v="00 - N/A"/>
    <s v="10 - FONDO GENERAL"/>
    <s v="99 - MULTIPROVINCIAL"/>
    <s v="(blank)"/>
    <n v="375000"/>
    <n v="0"/>
  </r>
  <r>
    <s v="2026"/>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99 - MULTIPROVINCIAL"/>
    <s v="(blank)"/>
    <n v="89430915"/>
    <n v="1504500"/>
  </r>
  <r>
    <s v="2026"/>
    <x v="0"/>
    <x v="0"/>
    <x v="0"/>
    <x v="0"/>
    <s v="2 - Poder Ejecutivo"/>
    <s v="0206 - MINISTERIO DE EDUCACIÓN"/>
    <s v="0001 - MINISTERIO DE EDUCACION"/>
    <s v="4 - SERVICIOS SOCIALES"/>
    <s v="4.4 - Educación"/>
    <s v="4.4.01 - Educación inicial"/>
    <s v="2.2 - CONTRATACIÓN DE SERVICIOS"/>
    <s v="2.2.3 - VIÁTICOS"/>
    <s v="N"/>
    <s v="00 - N/A"/>
    <s v="10 - FONDO GENERAL"/>
    <s v="99 - MULTIPROVINCIAL"/>
    <s v="(blank)"/>
    <n v="8169450"/>
    <n v="0"/>
  </r>
  <r>
    <s v="2026"/>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99 - MULTIPROVINCIAL"/>
    <s v="(blank)"/>
    <n v="7156500"/>
    <n v="0"/>
  </r>
  <r>
    <s v="2026"/>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99 - MULTIPROVINCIAL"/>
    <s v="(blank)"/>
    <n v="1079000"/>
    <n v="0"/>
  </r>
  <r>
    <s v="2026"/>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99 - MULTIPROVINCIAL"/>
    <s v="(blank)"/>
    <n v="75000"/>
    <n v="0"/>
  </r>
  <r>
    <s v="2026"/>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99 - MULTIPROVINCIAL"/>
    <s v="(blank)"/>
    <n v="2327800"/>
    <n v="0"/>
  </r>
  <r>
    <s v="2026"/>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99 - MULTIPROVINCIAL"/>
    <s v="(blank)"/>
    <n v="6578500"/>
    <n v="215704"/>
  </r>
  <r>
    <s v="2026"/>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99 - MULTIPROVINCIAL"/>
    <s v="(blank)"/>
    <n v="2287775"/>
    <n v="0"/>
  </r>
  <r>
    <s v="2026"/>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99 - MULTIPROVINCIAL"/>
    <s v="(blank)"/>
    <n v="435850685"/>
    <n v="0"/>
  </r>
  <r>
    <s v="2026"/>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99 - MULTIPROVINCIAL"/>
    <s v="(blank)"/>
    <n v="6250"/>
    <n v="0"/>
  </r>
  <r>
    <s v="2026"/>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99 - MULTIPROVINCIAL"/>
    <s v="(blank)"/>
    <n v="3079111"/>
    <n v="0"/>
  </r>
  <r>
    <s v="2026"/>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99 - MULTIPROVINCIAL"/>
    <s v="(blank)"/>
    <n v="116239940"/>
    <n v="0"/>
  </r>
  <r>
    <s v="2026"/>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99 - MULTIPROVINCIAL"/>
    <s v="(blank)"/>
    <n v="88433920575"/>
    <n v="14816305173.560001"/>
  </r>
  <r>
    <s v="2026"/>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99 - MULTIPROVINCIAL"/>
    <s v="(blank)"/>
    <n v="13936590495"/>
    <n v="2517129150.7800002"/>
  </r>
  <r>
    <s v="2026"/>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99 - MULTIPROVINCIAL"/>
    <s v="(blank)"/>
    <n v="1106103675"/>
    <n v="77174430.420000002"/>
  </r>
  <r>
    <s v="2026"/>
    <x v="0"/>
    <x v="0"/>
    <x v="0"/>
    <x v="0"/>
    <s v="2 - Poder Ejecutivo"/>
    <s v="0206 - MINISTERIO DE EDUCACIÓN"/>
    <s v="0001 - MINISTERIO DE EDUCACION"/>
    <s v="4 - SERVICIOS SOCIALES"/>
    <s v="4.4 - Educación"/>
    <s v="4.4.02 - Educación primaria"/>
    <s v="2.2 - CONTRATACIÓN DE SERVICIOS"/>
    <s v="2.2.3 - VIÁTICOS"/>
    <s v="N"/>
    <s v="00 - N/A"/>
    <s v="10 - FONDO GENERAL"/>
    <s v="99 - MULTIPROVINCIAL"/>
    <s v="(blank)"/>
    <n v="108113621"/>
    <n v="0"/>
  </r>
  <r>
    <s v="2026"/>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99 - MULTIPROVINCIAL"/>
    <s v="(blank)"/>
    <n v="1953887"/>
    <n v="0"/>
  </r>
  <r>
    <s v="2026"/>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99 - MULTIPROVINCIAL"/>
    <s v="(blank)"/>
    <n v="6864650"/>
    <n v="0"/>
  </r>
  <r>
    <s v="2026"/>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99 - MULTIPROVINCIAL"/>
    <s v="(blank)"/>
    <n v="40219060"/>
    <n v="0"/>
  </r>
  <r>
    <s v="2026"/>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99 - MULTIPROVINCIAL"/>
    <s v="(blank)"/>
    <n v="66459120"/>
    <n v="0"/>
  </r>
  <r>
    <s v="2026"/>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99 - MULTIPROVINCIAL"/>
    <s v="(blank)"/>
    <n v="115000"/>
    <n v="0"/>
  </r>
  <r>
    <s v="2026"/>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99 - MULTIPROVINCIAL"/>
    <s v="(blank)"/>
    <n v="618772292"/>
    <n v="26113.4"/>
  </r>
  <r>
    <s v="2026"/>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99 - MULTIPROVINCIAL"/>
    <s v="(blank)"/>
    <n v="4000000"/>
    <n v="0"/>
  </r>
  <r>
    <s v="2026"/>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99 - MULTIPROVINCIAL"/>
    <s v="(blank)"/>
    <n v="624000"/>
    <n v="20768"/>
  </r>
  <r>
    <s v="2026"/>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99 - MULTIPROVINCIAL"/>
    <s v="(blank)"/>
    <n v="353027469"/>
    <n v="62995.7"/>
  </r>
  <r>
    <s v="2026"/>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99 - MULTIPROVINCIAL"/>
    <s v="(blank)"/>
    <n v="23514066145"/>
    <n v="3615025394.6600003"/>
  </r>
  <r>
    <s v="2026"/>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99 - MULTIPROVINCIAL"/>
    <s v="(blank)"/>
    <n v="3708354018"/>
    <n v="616599429.68999982"/>
  </r>
  <r>
    <s v="2026"/>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99 - MULTIPROVINCIAL"/>
    <s v="(blank)"/>
    <n v="119374650"/>
    <n v="72130861"/>
  </r>
  <r>
    <s v="2026"/>
    <x v="0"/>
    <x v="0"/>
    <x v="0"/>
    <x v="0"/>
    <s v="2 - Poder Ejecutivo"/>
    <s v="0206 - MINISTERIO DE EDUCACIÓN"/>
    <s v="0001 - MINISTERIO DE EDUCACION"/>
    <s v="4 - SERVICIOS SOCIALES"/>
    <s v="4.4 - Educación"/>
    <s v="4.4.03 - Educación secundaria"/>
    <s v="2.2 - CONTRATACIÓN DE SERVICIOS"/>
    <s v="2.2.3 - VIÁTICOS"/>
    <s v="N"/>
    <s v="00 - N/A"/>
    <s v="10 - FONDO GENERAL"/>
    <s v="99 - MULTIPROVINCIAL"/>
    <s v="(blank)"/>
    <n v="30186250"/>
    <n v="0"/>
  </r>
  <r>
    <s v="2026"/>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99 - MULTIPROVINCIAL"/>
    <s v="(blank)"/>
    <n v="35772950"/>
    <n v="0"/>
  </r>
  <r>
    <s v="2026"/>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99 - MULTIPROVINCIAL"/>
    <s v="(blank)"/>
    <n v="0"/>
    <n v="0"/>
  </r>
  <r>
    <s v="2026"/>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99 - MULTIPROVINCIAL"/>
    <s v="(blank)"/>
    <n v="268801133"/>
    <n v="0"/>
  </r>
  <r>
    <s v="2026"/>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99 - MULTIPROVINCIAL"/>
    <s v="(blank)"/>
    <n v="224693250"/>
    <n v="0"/>
  </r>
  <r>
    <s v="2026"/>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99 - MULTIPROVINCIAL"/>
    <s v="(blank)"/>
    <n v="299384650"/>
    <n v="0"/>
  </r>
  <r>
    <s v="2026"/>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99 - MULTIPROVINCIAL"/>
    <s v="(blank)"/>
    <n v="5053000"/>
    <n v="13698.14"/>
  </r>
  <r>
    <s v="2026"/>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99 - MULTIPROVINCIAL"/>
    <s v="(blank)"/>
    <n v="25000"/>
    <n v="0"/>
  </r>
  <r>
    <s v="2026"/>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99 - MULTIPROVINCIAL"/>
    <s v="(blank)"/>
    <n v="14708715"/>
    <n v="383399.09"/>
  </r>
  <r>
    <s v="2026"/>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99 - MULTIPROVINCIAL"/>
    <s v="(blank)"/>
    <n v="1857581442"/>
    <n v="461002899.39000005"/>
  </r>
  <r>
    <s v="2026"/>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99 - MULTIPROVINCIAL"/>
    <s v="(blank)"/>
    <n v="288677782"/>
    <n v="78487156.960000008"/>
  </r>
  <r>
    <s v="2026"/>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99 - MULTIPROVINCIAL"/>
    <s v="(blank)"/>
    <n v="25032674"/>
    <n v="30565846.800000001"/>
  </r>
  <r>
    <s v="2026"/>
    <x v="0"/>
    <x v="0"/>
    <x v="0"/>
    <x v="0"/>
    <s v="2 - Poder Ejecutivo"/>
    <s v="0206 - MINISTERIO DE EDUCACIÓN"/>
    <s v="0001 - MINISTERIO DE EDUCACION"/>
    <s v="4 - SERVICIOS SOCIALES"/>
    <s v="4.4 - Educación"/>
    <s v="4.4.05 - Educación de adultos"/>
    <s v="2.2 - CONTRATACIÓN DE SERVICIOS"/>
    <s v="2.2.3 - VIÁTICOS"/>
    <s v="N"/>
    <s v="00 - N/A"/>
    <s v="10 - FONDO GENERAL"/>
    <s v="99 - MULTIPROVINCIAL"/>
    <s v="(blank)"/>
    <n v="29162000"/>
    <n v="435475"/>
  </r>
  <r>
    <s v="2026"/>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99 - MULTIPROVINCIAL"/>
    <s v="(blank)"/>
    <n v="42544060"/>
    <n v="0"/>
  </r>
  <r>
    <s v="2026"/>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99 - MULTIPROVINCIAL"/>
    <s v="(blank)"/>
    <n v="23400000"/>
    <n v="0"/>
  </r>
  <r>
    <s v="2026"/>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99 - MULTIPROVINCIAL"/>
    <s v="(blank)"/>
    <n v="362630000"/>
    <n v="0"/>
  </r>
  <r>
    <s v="2026"/>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99 - MULTIPROVINCIAL"/>
    <s v="(blank)"/>
    <n v="72281400"/>
    <n v="0"/>
  </r>
  <r>
    <s v="2026"/>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99 - MULTIPROVINCIAL"/>
    <s v="(blank)"/>
    <n v="97408250"/>
    <n v="0"/>
  </r>
  <r>
    <s v="2026"/>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99 - MULTIPROVINCIAL"/>
    <s v="(blank)"/>
    <n v="284309409"/>
    <n v="0"/>
  </r>
  <r>
    <s v="2026"/>
    <x v="0"/>
    <x v="0"/>
    <x v="0"/>
    <x v="0"/>
    <s v="2 - Poder Ejecutivo"/>
    <s v="0206 - MINISTERIO DE EDUCACIÓN"/>
    <s v="0001 - MINISTERIO DE EDUCACION"/>
    <s v="4 - SERVICIOS SOCIALES"/>
    <s v="4.4 - Educación"/>
    <s v="4.4.05 - Educación de adultos"/>
    <s v="2.3 - MATERIALES Y SUMINISTROS"/>
    <s v="2.3.6 - PRODUCTOS DE MINERALES, METÁLICOS Y NO METÁLICOS"/>
    <s v="N"/>
    <s v="00 - N/A"/>
    <s v="10 - FONDO GENERAL"/>
    <s v="99 - MULTIPROVINCIAL"/>
    <s v="(blank)"/>
    <n v="17297500"/>
    <n v="0"/>
  </r>
  <r>
    <s v="2026"/>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99 - MULTIPROVINCIAL"/>
    <s v="(blank)"/>
    <n v="6815134"/>
    <n v="0"/>
  </r>
  <r>
    <s v="2026"/>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99 - MULTIPROVINCIAL"/>
    <s v="(blank)"/>
    <n v="1451573"/>
    <n v="0"/>
  </r>
  <r>
    <s v="2026"/>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99 - MULTIPROVINCIAL"/>
    <s v="(blank)"/>
    <n v="9577219936"/>
    <n v="1563918569.1700006"/>
  </r>
  <r>
    <s v="2026"/>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99 - MULTIPROVINCIAL"/>
    <s v="(blank)"/>
    <n v="1510376756"/>
    <n v="267119937.31"/>
  </r>
  <r>
    <s v="2026"/>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99 - MULTIPROVINCIAL"/>
    <s v="(blank)"/>
    <n v="2114248"/>
    <n v="0"/>
  </r>
  <r>
    <s v="2026"/>
    <x v="0"/>
    <x v="0"/>
    <x v="0"/>
    <x v="0"/>
    <s v="2 - Poder Ejecutivo"/>
    <s v="0206 - MINISTERIO DE EDUCACIÓN"/>
    <s v="0001 - MINISTERIO DE EDUCACION"/>
    <s v="4 - SERVICIOS SOCIALES"/>
    <s v="4.4 - Educación"/>
    <s v="4.4.06 - Educación técnica"/>
    <s v="2.2 - CONTRATACIÓN DE SERVICIOS"/>
    <s v="2.2.3 - VIÁTICOS"/>
    <s v="N"/>
    <s v="00 - N/A"/>
    <s v="10 - FONDO GENERAL"/>
    <s v="99 - MULTIPROVINCIAL"/>
    <s v="(blank)"/>
    <n v="16779450"/>
    <n v="0"/>
  </r>
  <r>
    <s v="2026"/>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99 - MULTIPROVINCIAL"/>
    <s v="(blank)"/>
    <n v="21067500"/>
    <n v="0"/>
  </r>
  <r>
    <s v="2026"/>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99 - MULTIPROVINCIAL"/>
    <s v="(blank)"/>
    <n v="19094400"/>
    <n v="4412900"/>
  </r>
  <r>
    <s v="2026"/>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99 - MULTIPROVINCIAL"/>
    <s v="(blank)"/>
    <n v="2200005"/>
    <n v="0"/>
  </r>
  <r>
    <s v="2026"/>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99 - MULTIPROVINCIAL"/>
    <s v="(blank)"/>
    <n v="32535004"/>
    <n v="1789134.19"/>
  </r>
  <r>
    <s v="2026"/>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99 - MULTIPROVINCIAL"/>
    <s v="(blank)"/>
    <n v="25748644"/>
    <n v="1620235.67"/>
  </r>
  <r>
    <s v="2026"/>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99 - MULTIPROVINCIAL"/>
    <s v="(blank)"/>
    <n v="15000"/>
    <n v="0"/>
  </r>
  <r>
    <s v="2026"/>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99 - MULTIPROVINCIAL"/>
    <s v="(blank)"/>
    <n v="2066790"/>
    <n v="0"/>
  </r>
  <r>
    <s v="2026"/>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99 - MULTIPROVINCIAL"/>
    <s v="(blank)"/>
    <n v="46480100"/>
    <n v="0"/>
  </r>
  <r>
    <s v="2026"/>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99 - MULTIPROVINCIAL"/>
    <s v="(blank)"/>
    <n v="264000"/>
    <n v="0"/>
  </r>
  <r>
    <s v="2026"/>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99 - MULTIPROVINCIAL"/>
    <s v="(blank)"/>
    <n v="8580"/>
    <n v="0"/>
  </r>
  <r>
    <s v="2026"/>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99 - MULTIPROVINCIAL"/>
    <s v="(blank)"/>
    <n v="367016"/>
    <n v="0"/>
  </r>
  <r>
    <s v="2026"/>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99 - MULTIPROVINCIAL"/>
    <s v="(blank)"/>
    <n v="64148173"/>
    <n v="0"/>
  </r>
  <r>
    <s v="2026"/>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99 - MULTIPROVINCIAL"/>
    <s v="(blank)"/>
    <n v="366030150"/>
    <n v="60876957.140000008"/>
  </r>
  <r>
    <s v="2026"/>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99 - MULTIPROVINCIAL"/>
    <s v="(blank)"/>
    <n v="56988667"/>
    <n v="10241169.09"/>
  </r>
  <r>
    <s v="2026"/>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99 - MULTIPROVINCIAL"/>
    <s v="(blank)"/>
    <n v="40110260"/>
    <n v="69915"/>
  </r>
  <r>
    <s v="2026"/>
    <x v="0"/>
    <x v="0"/>
    <x v="0"/>
    <x v="0"/>
    <s v="2 - Poder Ejecutivo"/>
    <s v="0206 - MINISTERIO DE EDUCACIÓN"/>
    <s v="0001 - MINISTERIO DE EDUCACION"/>
    <s v="4 - SERVICIOS SOCIALES"/>
    <s v="4.4 - Educación"/>
    <s v="4.4.07 - Educación vocacional"/>
    <s v="2.2 - CONTRATACIÓN DE SERVICIOS"/>
    <s v="2.2.3 - VIÁTICOS"/>
    <s v="N"/>
    <s v="00 - N/A"/>
    <s v="10 - FONDO GENERAL"/>
    <s v="99 - MULTIPROVINCIAL"/>
    <s v="(blank)"/>
    <n v="13147750"/>
    <n v="0"/>
  </r>
  <r>
    <s v="2026"/>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99 - MULTIPROVINCIAL"/>
    <s v="(blank)"/>
    <n v="14565940"/>
    <n v="485997.12"/>
  </r>
  <r>
    <s v="2026"/>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99 - MULTIPROVINCIAL"/>
    <s v="(blank)"/>
    <n v="11365000"/>
    <n v="3435299.8"/>
  </r>
  <r>
    <s v="2026"/>
    <x v="0"/>
    <x v="0"/>
    <x v="0"/>
    <x v="0"/>
    <s v="2 - Poder Ejecutivo"/>
    <s v="0206 - MINISTERIO DE EDUCACIÓN"/>
    <s v="0001 - MINISTERIO DE EDUCACION"/>
    <s v="4 - SERVICIOS SOCIALES"/>
    <s v="4.4 - Educación"/>
    <s v="4.4.07 - Educación vocacional"/>
    <s v="2.2 - CONTRATACIÓN DE SERVICIOS"/>
    <s v="2.2.6 - SEGUROS"/>
    <s v="N"/>
    <s v="00 - N/A"/>
    <s v="10 - FONDO GENERAL"/>
    <s v="99 - MULTIPROVINCIAL"/>
    <s v="(blank)"/>
    <n v="0"/>
    <n v="26600"/>
  </r>
  <r>
    <s v="2026"/>
    <x v="0"/>
    <x v="0"/>
    <x v="0"/>
    <x v="0"/>
    <s v="2 - Poder Ejecutivo"/>
    <s v="0206 - MINISTERIO DE EDUCACIÓN"/>
    <s v="0001 - MINISTERIO DE EDUCACION"/>
    <s v="4 - SERVICIOS SOCIALES"/>
    <s v="4.4 - Educación"/>
    <s v="4.4.07 - Educación vocacional"/>
    <s v="2.2 - CONTRATACIÓN DE SERVICIOS"/>
    <s v="2.2.7 - SERVICIOS DE CONSERVACIÓN, REPARACIONES MENORES E INSTALACIONES TEMPORALES"/>
    <s v="N"/>
    <s v="00 - N/A"/>
    <s v="10 - FONDO GENERAL"/>
    <s v="99 - MULTIPROVINCIAL"/>
    <s v="(blank)"/>
    <n v="18000000"/>
    <n v="0"/>
  </r>
  <r>
    <s v="2026"/>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99 - MULTIPROVINCIAL"/>
    <s v="(blank)"/>
    <n v="105015000"/>
    <n v="4994219.9800000004"/>
  </r>
  <r>
    <s v="2026"/>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99 - MULTIPROVINCIAL"/>
    <s v="(blank)"/>
    <n v="17559500"/>
    <n v="0"/>
  </r>
  <r>
    <s v="2026"/>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99 - MULTIPROVINCIAL"/>
    <s v="(blank)"/>
    <n v="775000"/>
    <n v="0"/>
  </r>
  <r>
    <s v="2026"/>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99 - MULTIPROVINCIAL"/>
    <s v="(blank)"/>
    <n v="24620000"/>
    <n v="84842"/>
  </r>
  <r>
    <s v="2026"/>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99 - MULTIPROVINCIAL"/>
    <s v="(blank)"/>
    <n v="28538410"/>
    <n v="10620"/>
  </r>
  <r>
    <s v="2026"/>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99 - MULTIPROVINCIAL"/>
    <s v="(blank)"/>
    <n v="1608750"/>
    <n v="0"/>
  </r>
  <r>
    <s v="2026"/>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99 - MULTIPROVINCIAL"/>
    <s v="(blank)"/>
    <n v="7019329"/>
    <n v="0"/>
  </r>
  <r>
    <s v="2026"/>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99 - MULTIPROVINCIAL"/>
    <s v="(blank)"/>
    <n v="11868264"/>
    <n v="388063.06"/>
  </r>
  <r>
    <s v="2026"/>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99 - MULTIPROVINCIAL"/>
    <s v="(blank)"/>
    <n v="26205820"/>
    <n v="0"/>
  </r>
  <r>
    <s v="2026"/>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99 - MULTIPROVINCIAL"/>
    <s v="(blank)"/>
    <n v="22338000"/>
    <n v="0"/>
  </r>
  <r>
    <s v="2026"/>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99 - MULTIPROVINCIAL"/>
    <s v="(blank)"/>
    <n v="382000"/>
    <n v="0"/>
  </r>
  <r>
    <s v="2026"/>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99 - MULTIPROVINCIAL"/>
    <s v="(blank)"/>
    <n v="43260000"/>
    <n v="93756.9"/>
  </r>
  <r>
    <s v="2026"/>
    <x v="0"/>
    <x v="0"/>
    <x v="0"/>
    <x v="0"/>
    <s v="2 - Poder Ejecutivo"/>
    <s v="0206 - MINISTERIO DE EDUCACIÓN"/>
    <s v="0001 - MINISTERIO DE EDUCACION"/>
    <s v="4 - SERVICIOS SOCIALES"/>
    <s v="4.4 - Educación"/>
    <s v="4.4.09 - Enseñanza no atribuible a ningún nivel"/>
    <s v="2.3 - MATERIALES Y SUMINISTROS"/>
    <s v="2.3.2 - TEXTILES Y VESTUARI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99 - MULTIPROVINCIAL"/>
    <s v="(blank)"/>
    <n v="5497460"/>
    <n v="0"/>
  </r>
  <r>
    <s v="2026"/>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99 - MULTIPROVINCIAL"/>
    <s v="(blank)"/>
    <n v="0"/>
    <n v="0"/>
  </r>
  <r>
    <s v="2026"/>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99 - MULTIPROVINCIAL"/>
    <s v="(blank)"/>
    <n v="1316810"/>
    <n v="0"/>
  </r>
  <r>
    <s v="2026"/>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99 - MULTIPROVINCIAL"/>
    <s v="(blank)"/>
    <n v="131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99 - MULTIPROVINCIAL"/>
    <s v="(blank)"/>
    <n v="27062520881"/>
    <n v="2566825117.6200004"/>
  </r>
  <r>
    <s v="2026"/>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99 - MULTIPROVINCIAL"/>
    <s v="(blank)"/>
    <n v="3941924886"/>
    <n v="122571859.27"/>
  </r>
  <r>
    <s v="2026"/>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99 - MULTIPROVINCIAL"/>
    <s v="(blank)"/>
    <n v="1680000"/>
    <n v="0"/>
  </r>
  <r>
    <s v="2026"/>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99 - MULTIPROVINCIAL"/>
    <s v="(blank)"/>
    <n v="2484223436"/>
    <n v="419628517.09999973"/>
  </r>
  <r>
    <s v="2026"/>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99 - MULTIPROVINCIAL"/>
    <s v="(blank)"/>
    <n v="2990828690"/>
    <n v="483604037.00000012"/>
  </r>
  <r>
    <s v="2026"/>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99 - MULTIPROVINCIAL"/>
    <s v="(blank)"/>
    <n v="927087711"/>
    <n v="1161928.8899999999"/>
  </r>
  <r>
    <s v="2026"/>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99 - MULTIPROVINCIAL"/>
    <s v="(blank)"/>
    <n v="1094666091"/>
    <n v="3405680"/>
  </r>
  <r>
    <s v="2026"/>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99 - MULTIPROVINCIAL"/>
    <s v="(blank)"/>
    <n v="1682283148"/>
    <n v="70199640.629999995"/>
  </r>
  <r>
    <s v="2026"/>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99 - MULTIPROVINCIAL"/>
    <s v="(blank)"/>
    <n v="882344297"/>
    <n v="235319321.00999999"/>
  </r>
  <r>
    <s v="2026"/>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99 - MULTIPROVINCIAL"/>
    <s v="(blank)"/>
    <n v="794514101"/>
    <n v="63256930.640000001"/>
  </r>
  <r>
    <s v="2026"/>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00210287"/>
    <n v="10307840.639999999"/>
  </r>
  <r>
    <s v="2026"/>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99 - MULTIPROVINCIAL"/>
    <s v="(blank)"/>
    <n v="4521584275"/>
    <n v="56604137.45000001"/>
  </r>
  <r>
    <s v="2026"/>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99 - MULTIPROVINCIAL"/>
    <s v="(blank)"/>
    <n v="450389647"/>
    <n v="16530239.810000001"/>
  </r>
  <r>
    <s v="2026"/>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99 - MULTIPROVINCIAL"/>
    <s v="(blank)"/>
    <n v="2356575"/>
    <n v="615000"/>
  </r>
  <r>
    <s v="2026"/>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99 - MULTIPROVINCIAL"/>
    <s v="(blank)"/>
    <n v="158910486"/>
    <n v="1404.2"/>
  </r>
  <r>
    <s v="2026"/>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99 - MULTIPROVINCIAL"/>
    <s v="(blank)"/>
    <n v="124487769"/>
    <n v="0"/>
  </r>
  <r>
    <s v="2026"/>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99 - MULTIPROVINCIAL"/>
    <s v="(blank)"/>
    <n v="34710524"/>
    <n v="31860"/>
  </r>
  <r>
    <s v="2026"/>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99 - MULTIPROVINCIAL"/>
    <s v="(blank)"/>
    <n v="3837204"/>
    <n v="1501862.84"/>
  </r>
  <r>
    <s v="2026"/>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99 - MULTIPROVINCIAL"/>
    <s v="(blank)"/>
    <n v="666216091"/>
    <n v="4490676.9799999995"/>
  </r>
  <r>
    <s v="2026"/>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99 - MULTIPROVINCIAL"/>
    <s v="(blank)"/>
    <n v="181646908"/>
    <n v="451375.97"/>
  </r>
  <r>
    <s v="2026"/>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99 - MULTIPROVINCIAL"/>
    <s v="(blank)"/>
    <n v="25217145"/>
    <n v="3824725.8200000003"/>
  </r>
  <r>
    <s v="2026"/>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99 - MULTIPROVINCIAL"/>
    <s v="(blank)"/>
    <n v="3809016"/>
    <n v="627136.47"/>
  </r>
  <r>
    <s v="2026"/>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99 - MULTIPROVINCIAL"/>
    <s v="(blank)"/>
    <n v="10430000"/>
    <n v="0"/>
  </r>
  <r>
    <s v="2026"/>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99 - MULTIPROVINCIAL"/>
    <s v="(blank)"/>
    <n v="2798300"/>
    <n v="0"/>
  </r>
  <r>
    <s v="2026"/>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99 - MULTIPROVINCIAL"/>
    <s v="(blank)"/>
    <n v="7162840"/>
    <n v="0"/>
  </r>
  <r>
    <s v="2026"/>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99 - MULTIPROVINCIAL"/>
    <s v="(blank)"/>
    <n v="972800"/>
    <n v="0"/>
  </r>
  <r>
    <s v="2026"/>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99 - MULTIPROVINCIAL"/>
    <s v="(blank)"/>
    <n v="14100000"/>
    <n v="0"/>
  </r>
  <r>
    <s v="2026"/>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99 - MULTIPROVINCIAL"/>
    <s v="(blank)"/>
    <n v="14559000"/>
    <n v="244850"/>
  </r>
  <r>
    <s v="2026"/>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99 - MULTIPROVINCIAL"/>
    <s v="(blank)"/>
    <n v="5720000"/>
    <n v="0"/>
  </r>
  <r>
    <s v="2026"/>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99 - MULTIPROVINCIAL"/>
    <s v="(blank)"/>
    <n v="169250"/>
    <n v="0"/>
  </r>
  <r>
    <s v="2026"/>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99 - MULTIPROVINCIAL"/>
    <s v="(blank)"/>
    <n v="25000"/>
    <n v="0"/>
  </r>
  <r>
    <s v="2026"/>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99 - MULTIPROVINCIAL"/>
    <s v="(blank)"/>
    <n v="987000"/>
    <n v="0"/>
  </r>
  <r>
    <s v="2026"/>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99 - MULTIPROVINCIAL"/>
    <s v="(blank)"/>
    <n v="2262584"/>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26847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99 - MULTIPROVINCIAL"/>
    <s v="(blank)"/>
    <n v="15902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99 - MULTIPROVINCIAL"/>
    <s v="(blank)"/>
    <n v="600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99 - MULTIPROVINCIAL"/>
    <s v="(blank)"/>
    <n v="82240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7559650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99 - MULTIPROVINCIAL"/>
    <s v="(blank)"/>
    <n v="6639250"/>
    <n v="0"/>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99 - MULTIPROVINCIAL"/>
    <s v="(blank)"/>
    <n v="500000"/>
    <n v="46728"/>
  </r>
  <r>
    <s v="2026"/>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99 - MULTIPROVINCIAL"/>
    <s v="(blank)"/>
    <n v="36100057"/>
    <n v="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99 - MULTIPROVINCIAL"/>
    <s v="(blank)"/>
    <n v="443499615"/>
    <n v="51919946.859999999"/>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99 - MULTIPROVINCIAL"/>
    <s v="(blank)"/>
    <n v="60179540"/>
    <n v="3600000"/>
  </r>
  <r>
    <s v="2026"/>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99 - MULTIPROVINCIAL"/>
    <s v="(blank)"/>
    <n v="66350214"/>
    <n v="8243123.6100000013"/>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99 - MULTIPROVINCIAL"/>
    <s v="(blank)"/>
    <n v="7000000"/>
    <n v="1421684.06999999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99 - MULTIPROVINCIAL"/>
    <s v="(blank)"/>
    <n v="4800000"/>
    <n v="17700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99 - MULTIPROVINCIAL"/>
    <s v="(blank)"/>
    <n v="4417000"/>
    <n v="672135"/>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99 - MULTIPROVINCIAL"/>
    <s v="(blank)"/>
    <n v="1540000"/>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99 - MULTIPROVINCIAL"/>
    <s v="(blank)"/>
    <n v="12214396"/>
    <n v="685630.30999999994"/>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99 - MULTIPROVINCIAL"/>
    <s v="(blank)"/>
    <n v="6120000"/>
    <n v="1280106.1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9514615"/>
    <n v="0"/>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99 - MULTIPROVINCIAL"/>
    <s v="(blank)"/>
    <n v="31818917"/>
    <n v="3182076.98"/>
  </r>
  <r>
    <s v="2026"/>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99 - MULTIPROVINCIAL"/>
    <s v="(blank)"/>
    <n v="19600000"/>
    <n v="3681895"/>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99 - MULTIPROVINCIAL"/>
    <s v="(blank)"/>
    <n v="1291000"/>
    <n v="7708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99 - MULTIPROVINCIAL"/>
    <s v="(blank)"/>
    <n v="10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99 - MULTIPROVINCIAL"/>
    <s v="(blank)"/>
    <n v="30000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99 - MULTIPROVINCIAL"/>
    <s v="(blank)"/>
    <n v="0"/>
    <n v="0"/>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9230896"/>
    <n v="490614.47"/>
  </r>
  <r>
    <s v="2026"/>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99 - MULTIPROVINCIAL"/>
    <s v="(blank)"/>
    <n v="1836248"/>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99 - MULTIPROVINCIAL"/>
    <s v="(blank)"/>
    <n v="150838079"/>
    <n v="20977441.170000002"/>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99 - MULTIPROVINCIAL"/>
    <s v="(blank)"/>
    <n v="104402746"/>
    <n v="1397730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99 - MULTIPROVINCIAL"/>
    <s v="(blank)"/>
    <n v="34125711"/>
    <n v="0"/>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99 - MULTIPROVINCIAL"/>
    <s v="(blank)"/>
    <n v="35130588"/>
    <n v="1623512.8"/>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99 - MULTIPROVINCIAL"/>
    <s v="(blank)"/>
    <n v="21155531"/>
    <n v="3138141.8100000005"/>
  </r>
  <r>
    <s v="2026"/>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99 - MULTIPROVINCIAL"/>
    <s v="(blank)"/>
    <n v="14501072"/>
    <n v="2140949.7999999998"/>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99 - MULTIPROVINCIAL"/>
    <s v="(blank)"/>
    <n v="10106376"/>
    <n v="1238418.7299999995"/>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99 - MULTIPROVINCIAL"/>
    <s v="(blank)"/>
    <n v="447475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99 - MULTIPROVINCIAL"/>
    <s v="(blank)"/>
    <n v="120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99 - MULTIPROVINCIAL"/>
    <s v="(blank)"/>
    <n v="52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99 - MULTIPROVINCIAL"/>
    <s v="(blank)"/>
    <n v="2814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99 - MULTIPROVINCIAL"/>
    <s v="(blank)"/>
    <n v="11602000"/>
    <n v="751243.63"/>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99 - MULTIPROVINCIAL"/>
    <s v="(blank)"/>
    <n v="7239562"/>
    <n v="579625.4"/>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99 - MULTIPROVINCIAL"/>
    <s v="(blank)"/>
    <n v="5575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8140000"/>
    <n v="0"/>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99 - MULTIPROVINCIAL"/>
    <s v="(blank)"/>
    <n v="196128956"/>
    <n v="3223352.37"/>
  </r>
  <r>
    <s v="2026"/>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99 - MULTIPROVINCIAL"/>
    <s v="(blank)"/>
    <n v="1241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99 - MULTIPROVINCIAL"/>
    <s v="(blank)"/>
    <n v="821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99 - MULTIPROVINCIAL"/>
    <s v="(blank)"/>
    <n v="163300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99 - MULTIPROVINCIAL"/>
    <s v="(blank)"/>
    <n v="391788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99 - MULTIPROVINCIAL"/>
    <s v="(blank)"/>
    <n v="104188"/>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9300000"/>
    <n v="102710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99 - MULTIPROVINCIAL"/>
    <s v="(blank)"/>
    <n v="1252920"/>
    <n v="0"/>
  </r>
  <r>
    <s v="2026"/>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99 - MULTIPROVINCIAL"/>
    <s v="(blank)"/>
    <n v="832568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1 - SERVICIOS BÁS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2 - PUBLICIDAD, IMPRESIÓN Y ENCUADERNACIÓN"/>
    <s v="N"/>
    <s v="00 - N/A"/>
    <s v="20 - FONDOS CON DESTINO ESPECÍFICO"/>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5 - ALQUILERES Y RENTAS"/>
    <s v="N"/>
    <s v="00 - N/A"/>
    <s v="20 - FONDOS CON DESTINO ESPECÍFICO"/>
    <s v="99 - MULTIPROVINCIAL"/>
    <s v="(blank)"/>
    <n v="11468008"/>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6 - SEGUROS"/>
    <s v="N"/>
    <s v="00 - N/A"/>
    <s v="10 - FONDO GENERAL"/>
    <s v="99 - MULTIPROVINCIAL"/>
    <s v="(blank)"/>
    <n v="698534397"/>
    <n v="199755732.84999999"/>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7 - SERVICIOS DE CONSERVACIÓN, REPARACIONES MENORES E INSTALACIONES TEMPORALES"/>
    <s v="N"/>
    <s v="00 - N/A"/>
    <s v="20 - FONDOS CON DESTINO ESPECÍFICO"/>
    <s v="99 - MULTIPROVINCIAL"/>
    <s v="(blank)"/>
    <n v="1120000"/>
    <n v="0"/>
  </r>
  <r>
    <s v="2026"/>
    <x v="0"/>
    <x v="0"/>
    <x v="0"/>
    <x v="0"/>
    <s v="2 - Poder Ejecutivo"/>
    <s v="0206 - MINISTERIO DE EDUCACIÓN"/>
    <s v="0005 - INSTITUTO NACIONAL DE BIENESTAR MAGISTERIAL"/>
    <s v="4 - SERVICIOS SOCIALES"/>
    <s v="4.5 - Protección social"/>
    <s v="4.5.01 - Edad avanzada, pensiones (por edad o incapacidad)"/>
    <s v="2.2 - CONTRATACIÓN DE SERVICIOS"/>
    <s v="2.2.8 - OTROS SERVICIOS NO INCLUIDOS EN CONCEPTOS ANTERIORES"/>
    <s v="N"/>
    <s v="00 - N/A"/>
    <s v="20 - FONDOS CON DESTINO ESPECÍFICO"/>
    <s v="99 - MULTIPROVINCIAL"/>
    <s v="(blank)"/>
    <n v="24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1 - ALIMENTOS Y PRODUCTOS AGROFORESTALE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2 - TEXTILES Y VESTUARIOS"/>
    <s v="N"/>
    <s v="00 - N/A"/>
    <s v="10 - FONDO GENERAL"/>
    <s v="99 - MULTIPROVINCIAL"/>
    <s v="(blank)"/>
    <n v="87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3 - PAPEL, CARTÓN E IMPRESOS"/>
    <s v="N"/>
    <s v="00 - N/A"/>
    <s v="10 - FONDO GENERAL"/>
    <s v="99 - MULTIPROVINCIAL"/>
    <s v="(blank)"/>
    <n v="65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10 - FONDO GENERAL"/>
    <s v="99 - MULTIPROVINCIAL"/>
    <s v="(blank)"/>
    <n v="1800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4 - PRODUCTOS FARMACÉUTICOS"/>
    <s v="N"/>
    <s v="00 - N/A"/>
    <s v="20 - FONDOS CON DESTINO ESPECÍFICO"/>
    <s v="99 - MULTIPROVINCIAL"/>
    <s v="(blank)"/>
    <n v="11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6 - PRODUCTOS DE MINERALES, METÁLICOS Y NO METÁLICOS"/>
    <s v="N"/>
    <s v="00 - N/A"/>
    <s v="10 - FONDO GENERAL"/>
    <s v="99 - MULTIPROVINCIAL"/>
    <s v="(blank)"/>
    <n v="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7 - COMBUSTIBLES, LUBRICANTES, PRODUCTOS QUÍMICOS Y CONEXOS"/>
    <s v="N"/>
    <s v="00 - N/A"/>
    <s v="10 - FONDO GENERAL"/>
    <s v="99 - MULTIPROVINCIAL"/>
    <s v="(blank)"/>
    <n v="1080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10 - FONDO GENERAL"/>
    <s v="99 - MULTIPROVINCIAL"/>
    <s v="(blank)"/>
    <n v="8674500"/>
    <n v="0"/>
  </r>
  <r>
    <s v="2026"/>
    <x v="0"/>
    <x v="0"/>
    <x v="0"/>
    <x v="0"/>
    <s v="2 - Poder Ejecutivo"/>
    <s v="0206 - MINISTERIO DE EDUCACIÓN"/>
    <s v="0005 - INSTITUTO NACIONAL DE BIENESTAR MAGISTERIAL"/>
    <s v="4 - SERVICIOS SOCIALES"/>
    <s v="4.5 - Protección social"/>
    <s v="4.5.01 - Edad avanzada, pensiones (por edad o incapacidad)"/>
    <s v="2.3 - MATERIALES Y SUMINISTROS"/>
    <s v="2.3.9 - PRODUCTOS Y ÚTILES VARIOS"/>
    <s v="N"/>
    <s v="00 - N/A"/>
    <s v="20 - FONDOS CON DESTINO ESPECÍFICO"/>
    <s v="99 - MULTIPROVINCIAL"/>
    <s v="(blank)"/>
    <n v="122903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99 - MULTIPROVINCIAL"/>
    <s v="(blank)"/>
    <n v="201006455"/>
    <n v="25310922.5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99 - MULTIPROVINCIAL"/>
    <s v="(blank)"/>
    <n v="47503085"/>
    <n v="419537.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99 - MULTIPROVINCIAL"/>
    <s v="(blank)"/>
    <n v="29708207"/>
    <n v="3854442.35"/>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99 - MULTIPROVINCIAL"/>
    <s v="(blank)"/>
    <n v="4796800"/>
    <n v="666172.4399999999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99 - MULTIPROVINCIAL"/>
    <s v="(blank)"/>
    <n v="12597470"/>
    <n v="270582.77"/>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99 - MULTIPROVINCIAL"/>
    <s v="(blank)"/>
    <n v="10265110"/>
    <n v="366001.38"/>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99 - MULTIPROVINCIAL"/>
    <s v="(blank)"/>
    <n v="21702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99 - MULTIPROVINCIAL"/>
    <s v="(blank)"/>
    <n v="3625000"/>
    <n v="2034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99 - MULTIPROVINCIAL"/>
    <s v="(blank)"/>
    <n v="5784440"/>
    <n v="321554.3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99 - MULTIPROVINCIAL"/>
    <s v="(blank)"/>
    <n v="6200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99 - MULTIPROVINCIAL"/>
    <s v="(blank)"/>
    <n v="45191100"/>
    <n v="3145454.96"/>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99 - MULTIPROVINCIAL"/>
    <s v="(blank)"/>
    <n v="23455156"/>
    <n v="3330565.570000000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99 - MULTIPROVINCIAL"/>
    <s v="(blank)"/>
    <n v="75200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99 - MULTIPROVINCIAL"/>
    <s v="(blank)"/>
    <n v="199941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99 - MULTIPROVINCIAL"/>
    <s v="(blank)"/>
    <n v="1495760"/>
    <n v="0"/>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99 - MULTIPROVINCIAL"/>
    <s v="(blank)"/>
    <n v="45000"/>
    <n v="39995.53"/>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99 - MULTIPROVINCIAL"/>
    <s v="(blank)"/>
    <n v="458000"/>
    <n v="61922.52"/>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99 - MULTIPROVINCIAL"/>
    <s v="(blank)"/>
    <n v="343502"/>
    <n v="10998.54"/>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99 - MULTIPROVINCIAL"/>
    <s v="(blank)"/>
    <n v="10151600"/>
    <n v="10560.41"/>
  </r>
  <r>
    <s v="2026"/>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99 - MULTIPROVINCIAL"/>
    <s v="(blank)"/>
    <n v="6261780"/>
    <n v="23286.71"/>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5600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6910000"/>
    <n v="182520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215280"/>
    <n v="0"/>
  </r>
  <r>
    <s v="2026"/>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99 - MULTIPROVINCIAL"/>
    <s v="(blank)"/>
    <n v="45000"/>
    <n v="0"/>
  </r>
  <r>
    <s v="2026"/>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99 - MULTIPROVINCIAL"/>
    <s v="(blank)"/>
    <n v="449953272"/>
    <n v="234894116.31999999"/>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99 - MULTIPROVINCIAL"/>
    <s v="(blank)"/>
    <n v="328892392"/>
    <n v="44638392.799999997"/>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99 - MULTIPROVINCIAL"/>
    <s v="(blank)"/>
    <n v="70997916"/>
    <n v="1846124.8900000001"/>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99 - MULTIPROVINCIAL"/>
    <s v="(blank)"/>
    <n v="650500"/>
    <n v="32844.800000000003"/>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99 - MULTIPROVINCIAL"/>
    <s v="(blank)"/>
    <n v="1752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99 - MULTIPROVINCIAL"/>
    <s v="(blank)"/>
    <n v="43746049"/>
    <n v="6886802.200000000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99 - MULTIPROVINCIAL"/>
    <s v="(blank)"/>
    <n v="8460000"/>
    <n v="1136632.8899999999"/>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99 - MULTIPROVINCIAL"/>
    <s v="(blank)"/>
    <n v="28961840"/>
    <n v="377611.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99 - MULTIPROVINCIAL"/>
    <s v="(blank)"/>
    <n v="22938500"/>
    <n v="648418.38"/>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99 - MULTIPROVINCIAL"/>
    <s v="(blank)"/>
    <n v="16100000"/>
    <n v="0"/>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99 - MULTIPROVINCIAL"/>
    <s v="(blank)"/>
    <n v="36010760"/>
    <n v="60879.22"/>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99 - MULTIPROVINCIAL"/>
    <s v="(blank)"/>
    <n v="57680000"/>
    <n v="5114639.71"/>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19084000"/>
    <n v="755160.75"/>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99 - MULTIPROVINCIAL"/>
    <s v="(blank)"/>
    <n v="1976002349"/>
    <n v="420809426.66000003"/>
  </r>
  <r>
    <s v="2026"/>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99 - MULTIPROVINCIAL"/>
    <s v="(blank)"/>
    <n v="33169280"/>
    <n v="6113171.2800000003"/>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99 - MULTIPROVINCIAL"/>
    <s v="(blank)"/>
    <n v="1987026"/>
    <n v="2925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99 - MULTIPROVINCIAL"/>
    <s v="(blank)"/>
    <n v="2441796"/>
    <n v="357269.89"/>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99 - MULTIPROVINCIAL"/>
    <s v="(blank)"/>
    <n v="218154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99 - MULTIPROVINCIAL"/>
    <s v="(blank)"/>
    <n v="423852"/>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99 - MULTIPROVINCIAL"/>
    <s v="(blank)"/>
    <n v="655000"/>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99 - MULTIPROVINCIAL"/>
    <s v="(blank)"/>
    <n v="823405"/>
    <n v="0"/>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99 - MULTIPROVINCIAL"/>
    <s v="(blank)"/>
    <n v="15069040"/>
    <n v="676737.41"/>
  </r>
  <r>
    <s v="2026"/>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99 - MULTIPROVINCIAL"/>
    <s v="(blank)"/>
    <n v="15499695"/>
    <n v="1601039.99"/>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99 - MULTIPROVINCIAL"/>
    <s v="(blank)"/>
    <n v="280800"/>
    <n v="0"/>
  </r>
  <r>
    <s v="2026"/>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99 - MULTIPROVINCIAL"/>
    <s v="(blank)"/>
    <n v="116372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28573"/>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19156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99 - MULTIPROVINCIAL"/>
    <s v="(blank)"/>
    <n v="6772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99 - MULTIPROVINCIAL"/>
    <s v="(blank)"/>
    <n v="114728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99 - MULTIPROVINCIAL"/>
    <s v="(blank)"/>
    <n v="600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99 - MULTIPROVINCIAL"/>
    <s v="(blank)"/>
    <n v="12000"/>
    <n v="0"/>
  </r>
  <r>
    <s v="2026"/>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99 - MULTIPROVINCIAL"/>
    <s v="(blank)"/>
    <n v="2220300"/>
    <n v="0"/>
  </r>
  <r>
    <s v="2026"/>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99 - MULTIPROVINCIAL"/>
    <s v="(blank)"/>
    <n v="1294314163"/>
    <n v="200169311.32000002"/>
  </r>
  <r>
    <s v="2026"/>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99 - MULTIPROVINCIAL"/>
    <s v="(blank)"/>
    <n v="249110722"/>
    <n v="1746848.66"/>
  </r>
  <r>
    <s v="2026"/>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99 - MULTIPROVINCIAL"/>
    <s v="(blank)"/>
    <n v="300000"/>
    <n v="0"/>
  </r>
  <r>
    <s v="2026"/>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99 - MULTIPROVINCIAL"/>
    <s v="(blank)"/>
    <n v="188520668"/>
    <n v="31095932.589999996"/>
  </r>
  <r>
    <s v="2026"/>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99 - MULTIPROVINCIAL"/>
    <s v="(blank)"/>
    <n v="34900000"/>
    <n v="3023625.4"/>
  </r>
  <r>
    <s v="2026"/>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99 - MULTIPROVINCIAL"/>
    <s v="(blank)"/>
    <n v="25169627"/>
    <n v="544497.78"/>
  </r>
  <r>
    <s v="2026"/>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99 - MULTIPROVINCIAL"/>
    <s v="(blank)"/>
    <n v="6571782"/>
    <n v="753768"/>
  </r>
  <r>
    <s v="2026"/>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99 - MULTIPROVINCIAL"/>
    <s v="(blank)"/>
    <n v="16127828"/>
    <n v="384400"/>
  </r>
  <r>
    <s v="2026"/>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99 - MULTIPROVINCIAL"/>
    <s v="(blank)"/>
    <n v="131701284"/>
    <n v="1821069.25"/>
  </r>
  <r>
    <s v="2026"/>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99 - MULTIPROVINCIAL"/>
    <s v="(blank)"/>
    <n v="42000000"/>
    <n v="2767367.66"/>
  </r>
  <r>
    <s v="2026"/>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99 - MULTIPROVINCIAL"/>
    <s v="(blank)"/>
    <n v="77176443"/>
    <n v="3163746.8499999996"/>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99 - MULTIPROVINCIAL"/>
    <s v="(blank)"/>
    <n v="329272159"/>
    <n v="4331662.59"/>
  </r>
  <r>
    <s v="2026"/>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99 - MULTIPROVINCIAL"/>
    <s v="(blank)"/>
    <n v="2000000"/>
    <n v="0"/>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99 - MULTIPROVINCIAL"/>
    <s v="(blank)"/>
    <n v="40590116"/>
    <n v="4765653.8"/>
  </r>
  <r>
    <s v="2026"/>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99 - MULTIPROVINCIAL"/>
    <s v="(blank)"/>
    <n v="4000000"/>
    <n v="232684.2"/>
  </r>
  <r>
    <s v="2026"/>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99 - MULTIPROVINCIAL"/>
    <s v="(blank)"/>
    <n v="119978717"/>
    <n v="4444202.6500000004"/>
  </r>
  <r>
    <s v="2026"/>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99 - MULTIPROVINCIAL"/>
    <s v="(blank)"/>
    <n v="14653666"/>
    <n v="1973912.1700000002"/>
  </r>
  <r>
    <s v="2026"/>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99 - MULTIPROVINCIAL"/>
    <s v="(blank)"/>
    <n v="18416052"/>
    <n v="364333.85"/>
  </r>
  <r>
    <s v="2026"/>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99 - MULTIPROVINCIAL"/>
    <s v="(blank)"/>
    <n v="1273380"/>
    <n v="6500"/>
  </r>
  <r>
    <s v="2026"/>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99 - MULTIPROVINCIAL"/>
    <s v="(blank)"/>
    <n v="1632947"/>
    <n v="3280.37"/>
  </r>
  <r>
    <s v="2026"/>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99 - MULTIPROVINCIAL"/>
    <s v="(blank)"/>
    <n v="1005196"/>
    <n v="38762.339999999997"/>
  </r>
  <r>
    <s v="2026"/>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99 - MULTIPROVINCIAL"/>
    <s v="(blank)"/>
    <n v="32784861"/>
    <n v="2761196.57"/>
  </r>
  <r>
    <s v="2026"/>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99 - MULTIPROVINCIAL"/>
    <s v="(blank)"/>
    <n v="54722331"/>
    <n v="4092063.52"/>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99 - MULTIPROVINCIAL"/>
    <s v="(blank)"/>
    <n v="6162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99 - MULTIPROVINCIAL"/>
    <s v="(blank)"/>
    <n v="2882400"/>
    <n v="0"/>
  </r>
  <r>
    <s v="2026"/>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99 - MULTIPROVINCIAL"/>
    <s v="(blank)"/>
    <n v="35668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99 - MULTIPROVINCIAL"/>
    <s v="(blank)"/>
    <n v="92000"/>
    <n v="0"/>
  </r>
  <r>
    <s v="2026"/>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99 - MULTIPROVINCIAL"/>
    <s v="(blank)"/>
    <n v="437030"/>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99 - MULTIPROVINCIAL"/>
    <s v="(blank)"/>
    <n v="147783581"/>
    <n v="518240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2 - SOBRESUELDOS"/>
    <s v="N"/>
    <s v="00 - N/A"/>
    <s v="10 - FONDO GENERAL"/>
    <s v="99 - MULTIPROVINCIAL"/>
    <s v="(blank)"/>
    <n v="22735935"/>
    <n v="0"/>
  </r>
  <r>
    <s v="2026"/>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99 - MULTIPROVINCIAL"/>
    <s v="(blank)"/>
    <n v="20994362"/>
    <n v="794980.16"/>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99 - MULTIPROVINCIAL"/>
    <s v="(blank)"/>
    <n v="438375"/>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99 - MULTIPROVINCIAL"/>
    <s v="(blank)"/>
    <n v="63462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99 - MULTIPROVINCIAL"/>
    <s v="(blank)"/>
    <n v="968310"/>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99 - MULTIPROVINCIAL"/>
    <s v="(blank)"/>
    <n v="49555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6 - SEGUROS"/>
    <s v="N"/>
    <s v="00 - N/A"/>
    <s v="10 - FONDO GENERAL"/>
    <s v="99 - MULTIPROVINCIAL"/>
    <s v="(blank)"/>
    <n v="9822878"/>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412816"/>
    <n v="0"/>
  </r>
  <r>
    <s v="2026"/>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99 - MULTIPROVINCIAL"/>
    <s v="(blank)"/>
    <n v="448539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99 - MULTIPROVINCIAL"/>
    <s v="(blank)"/>
    <n v="909846"/>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99 - MULTIPROVINCIAL"/>
    <s v="(blank)"/>
    <n v="1282764"/>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99 - MULTIPROVINCIAL"/>
    <s v="(blank)"/>
    <n v="10955033"/>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99 - MULTIPROVINCIAL"/>
    <s v="(blank)"/>
    <n v="149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99 - MULTIPROVINCIAL"/>
    <s v="(blank)"/>
    <n v="3936031"/>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99 - MULTIPROVINCIAL"/>
    <s v="(blank)"/>
    <n v="3752712"/>
    <n v="0"/>
  </r>
  <r>
    <s v="2026"/>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99 - MULTIPROVINCIAL"/>
    <s v="(blank)"/>
    <n v="218404175"/>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99 - MULTIPROVINCIAL"/>
    <s v="(blank)"/>
    <n v="1271156869"/>
    <n v="177138717.67999998"/>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99 - MULTIPROVINCIAL"/>
    <s v="(blank)"/>
    <n v="305632033"/>
    <n v="10315087.779999999"/>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99 - MULTIPROVINCIAL"/>
    <s v="(blank)"/>
    <n v="12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99 - MULTIPROVINCIAL"/>
    <s v="(blank)"/>
    <n v="80400000"/>
    <n v="0"/>
  </r>
  <r>
    <s v="2026"/>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99 - MULTIPROVINCIAL"/>
    <s v="(blank)"/>
    <n v="196086405"/>
    <n v="27062839.87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99 - MULTIPROVINCIAL"/>
    <s v="(blank)"/>
    <n v="62978967"/>
    <n v="5693860.8899999997"/>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99 - MULTIPROVINCIAL"/>
    <s v="(blank)"/>
    <n v="114867772"/>
    <n v="1899001.450000000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99 - MULTIPROVINCIAL"/>
    <s v="(blank)"/>
    <n v="126534715"/>
    <n v="10399582.12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99 - MULTIPROVINCIAL"/>
    <s v="(blank)"/>
    <n v="42619609"/>
    <n v="5752838.8399999999"/>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99 - MULTIPROVINCIAL"/>
    <s v="(blank)"/>
    <n v="175615000"/>
    <n v="15583058.720000001"/>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99 - MULTIPROVINCIAL"/>
    <s v="(blank)"/>
    <n v="66934601"/>
    <n v="2717701.3000000003"/>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83285178"/>
    <n v="7030864.8699999992"/>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99 - MULTIPROVINCIAL"/>
    <s v="(blank)"/>
    <n v="315756000"/>
    <n v="8990083.1400000006"/>
  </r>
  <r>
    <s v="2026"/>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99 - MULTIPROVINCIAL"/>
    <s v="(blank)"/>
    <n v="25034797116"/>
    <n v="4575448009.8900003"/>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99 - MULTIPROVINCIAL"/>
    <s v="(blank)"/>
    <n v="54215400"/>
    <n v="1859671.9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99 - MULTIPROVINCIAL"/>
    <s v="(blank)"/>
    <n v="3995752132"/>
    <n v="538034705.94000018"/>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99 - MULTIPROVINCIAL"/>
    <s v="(blank)"/>
    <n v="180801832"/>
    <n v="826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99 - MULTIPROVINCIAL"/>
    <s v="(blank)"/>
    <n v="86577666"/>
    <n v="1999965"/>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99 - MULTIPROVINCIAL"/>
    <s v="(blank)"/>
    <n v="1923996"/>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99 - MULTIPROVINCIAL"/>
    <s v="(blank)"/>
    <n v="5625460"/>
    <n v="0"/>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99 - MULTIPROVINCIAL"/>
    <s v="(blank)"/>
    <n v="72376684"/>
    <n v="443490.14"/>
  </r>
  <r>
    <s v="2026"/>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99 - MULTIPROVINCIAL"/>
    <s v="(blank)"/>
    <n v="1834849029"/>
    <n v="91414500.669999987"/>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99 - MULTIPROVINCIAL"/>
    <s v="(blank)"/>
    <n v="69318072"/>
    <n v="10129109.300000001"/>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99 - MULTIPROVINCIAL"/>
    <s v="(blank)"/>
    <n v="10597396"/>
    <n v="0"/>
  </r>
  <r>
    <s v="2026"/>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99 - MULTIPROVINCIAL"/>
    <s v="(blank)"/>
    <n v="9812747"/>
    <n v="1549563.84"/>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4 - TRANSPORTE Y ALMACENAJE"/>
    <s v="N"/>
    <s v="00 - N/A"/>
    <s v="10 - FONDO GENERAL"/>
    <s v="99 - MULTIPROVINCIAL"/>
    <s v="(blank)"/>
    <n v="100000"/>
    <n v="32719.96"/>
  </r>
  <r>
    <s v="2026"/>
    <x v="0"/>
    <x v="0"/>
    <x v="0"/>
    <x v="0"/>
    <s v="2 - Poder Ejecutivo"/>
    <s v="0206 - MINISTERIO DE EDUCACIÓN"/>
    <s v="0011 - CENTRO DE ATENCIÓN INTEGRAL PARA LA DISCAPACIDAD (CAID)"/>
    <s v="4 - SERVICIOS SOCIALES"/>
    <s v="4.2 - Salud"/>
    <s v="4.2.98 - Investigación y desarrollo relacionados con la salud"/>
    <s v="2.2 - CONTRATACIÓN DE SERVICIOS"/>
    <s v="2.2.6 - SEGUROS"/>
    <s v="N"/>
    <s v="00 - N/A"/>
    <s v="10 - FONDO GENERAL"/>
    <s v="99 - MULTIPROVINCIAL"/>
    <s v="(blank)"/>
    <n v="650000"/>
    <n v="15320.76"/>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3 - PAPEL, CARTÓN E IMPRESOS"/>
    <s v="N"/>
    <s v="00 - N/A"/>
    <s v="10 - FONDO GENERAL"/>
    <s v="99 - MULTIPROVINCIAL"/>
    <s v="(blank)"/>
    <n v="3000000"/>
    <n v="0"/>
  </r>
  <r>
    <s v="2026"/>
    <x v="0"/>
    <x v="0"/>
    <x v="0"/>
    <x v="0"/>
    <s v="2 - Poder Ejecutivo"/>
    <s v="0206 - MINISTERIO DE EDUCACIÓN"/>
    <s v="0011 - CENTRO DE ATENCIÓN INTEGRAL PARA LA DISCAPACIDAD (CAID)"/>
    <s v="4 - SERVICIOS SOCIALES"/>
    <s v="4.2 - Salud"/>
    <s v="4.2.98 - Investigación y desarrollo relacionados con la salud"/>
    <s v="2.3 - MATERIALES Y SUMINISTROS"/>
    <s v="2.3.4 - PRODUCTOS FARMACÉUTICOS"/>
    <s v="N"/>
    <s v="00 - N/A"/>
    <s v="10 - FONDO GENERAL"/>
    <s v="99 - MULTIPROVINCIAL"/>
    <s v="(blank)"/>
    <n v="500000"/>
    <n v="330268.40999999997"/>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99 - MULTIPROVINCIAL"/>
    <s v="(blank)"/>
    <n v="374287516"/>
    <n v="58931806.780000001"/>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99 - MULTIPROVINCIAL"/>
    <s v="(blank)"/>
    <n v="62643546"/>
    <n v="339100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99 - MULTIPROVINCIAL"/>
    <s v="(blank)"/>
    <n v="360000"/>
    <n v="0"/>
  </r>
  <r>
    <s v="2026"/>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99 - MULTIPROVINCIAL"/>
    <s v="(blank)"/>
    <n v="61940309"/>
    <n v="8979367.120000001"/>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99 - MULTIPROVINCIAL"/>
    <s v="(blank)"/>
    <n v="34604864"/>
    <n v="5016616.0900000008"/>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99 - MULTIPROVINCIAL"/>
    <s v="(blank)"/>
    <n v="2366000"/>
    <n v="77830.22"/>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99 - MULTIPROVINCIAL"/>
    <s v="(blank)"/>
    <n v="14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99 - MULTIPROVINCIAL"/>
    <s v="(blank)"/>
    <n v="2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99 - MULTIPROVINCIAL"/>
    <s v="(blank)"/>
    <n v="5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99 - MULTIPROVINCIAL"/>
    <s v="(blank)"/>
    <n v="5500000"/>
    <n v="224807.8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99 - MULTIPROVINCIAL"/>
    <s v="(blank)"/>
    <n v="6150000"/>
    <n v="1533205.99"/>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14550000"/>
    <n v="865473.0700000000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99 - MULTIPROVINCIAL"/>
    <s v="(blank)"/>
    <n v="184686478"/>
    <n v="636021.97"/>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4000000"/>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99 - MULTIPROVINCIAL"/>
    <s v="(blank)"/>
    <n v="18408209"/>
    <n v="0"/>
  </r>
  <r>
    <s v="2026"/>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99 - MULTIPROVINCIAL"/>
    <s v="(blank)"/>
    <n v="6000000"/>
    <n v="1590861.81"/>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99 - MULTIPROVINCIAL"/>
    <s v="(blank)"/>
    <n v="5700000"/>
    <n v="147250.35999999999"/>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99 - MULTIPROVINCIAL"/>
    <s v="(blank)"/>
    <n v="2580673"/>
    <n v="0"/>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99 - MULTIPROVINCIAL"/>
    <s v="(blank)"/>
    <n v="610000"/>
    <n v="793583.43"/>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99 - MULTIPROVINCIAL"/>
    <s v="(blank)"/>
    <n v="1100000"/>
    <n v="15257.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99 - MULTIPROVINCIAL"/>
    <s v="(blank)"/>
    <n v="2600000"/>
    <n v="257032.22"/>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99 - MULTIPROVINCIAL"/>
    <s v="(blank)"/>
    <n v="13294000"/>
    <n v="503446.4"/>
  </r>
  <r>
    <s v="2026"/>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99 - MULTIPROVINCIAL"/>
    <s v="(blank)"/>
    <n v="30608209"/>
    <n v="1821751.67"/>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99 - MULTIPROVINCIAL"/>
    <s v="(blank)"/>
    <n v="106135732"/>
    <n v="15879113.720000001"/>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99 - MULTIPROVINCIAL"/>
    <s v="(blank)"/>
    <n v="14935458"/>
    <n v="0"/>
  </r>
  <r>
    <s v="2026"/>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99 - MULTIPROVINCIAL"/>
    <s v="(blank)"/>
    <n v="14921455"/>
    <n v="2430720.509999999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6 - SEGUROS"/>
    <s v="N"/>
    <s v="00 - N/A"/>
    <s v="10 - FONDO GENERAL"/>
    <s v="99 - MULTIPROVINCIAL"/>
    <s v="(blank)"/>
    <n v="1000000"/>
    <n v="38526.239999999998"/>
  </r>
  <r>
    <s v="2026"/>
    <x v="0"/>
    <x v="0"/>
    <x v="0"/>
    <x v="0"/>
    <s v="2 - Poder Ejecutivo"/>
    <s v="0206 - MINISTERIO DE EDUCACIÓN"/>
    <s v="0011 - CENTRO DE ATENCIÓN INTEGRAL PARA LA DISCAPACIDAD (CAID)"/>
    <s v="4 - SERVICIOS SOCIALES"/>
    <s v="4.4 - Educación"/>
    <s v="4.4.09 - Enseñanza no atribuible a ningún nivel"/>
    <s v="2.2 - CONTRATACIÓN DE SERVICIOS"/>
    <s v="2.2.8 - OTROS SERVICIOS NO INCLUIDOS EN CONCEPTOS ANTERIORES"/>
    <s v="N"/>
    <s v="00 - N/A"/>
    <s v="20 - FONDOS CON DESTINO ESPECÍFICO"/>
    <s v="99 - MULTIPROVINCIAL"/>
    <s v="(blank)"/>
    <n v="2000000"/>
    <n v="6000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3 - PAPEL, CARTÓN E IMPRESOS"/>
    <s v="N"/>
    <s v="00 - N/A"/>
    <s v="10 - FONDO GENERAL"/>
    <s v="99 - MULTIPROVINCIAL"/>
    <s v="(blank)"/>
    <n v="50000"/>
    <n v="0"/>
  </r>
  <r>
    <s v="2026"/>
    <x v="0"/>
    <x v="0"/>
    <x v="0"/>
    <x v="0"/>
    <s v="2 - Poder Ejecutivo"/>
    <s v="0206 - MINISTERIO DE EDUCACIÓN"/>
    <s v="0011 - CENTRO DE ATENCIÓN INTEGRAL PARA LA DISCAPACIDAD (CAID)"/>
    <s v="4 - SERVICIOS SOCIALES"/>
    <s v="4.4 - Educación"/>
    <s v="4.4.09 - Enseñanza no atribuible a ningún nivel"/>
    <s v="2.3 - MATERIALES Y SUMINISTROS"/>
    <s v="2.3.9 - PRODUCTOS Y ÚTILES VARIOS"/>
    <s v="N"/>
    <s v="00 - N/A"/>
    <s v="10 - FONDO GENERAL"/>
    <s v="99 - MULTIPROVINCIAL"/>
    <s v="(blank)"/>
    <n v="1000000"/>
    <n v="229348.3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99 - MULTIPROVINCIAL"/>
    <s v="(blank)"/>
    <n v="815964010"/>
    <n v="130152642.43000001"/>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99 - MULTIPROVINCIAL"/>
    <s v="(blank)"/>
    <n v="124483690"/>
    <n v="1341274.44"/>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99 - MULTIPROVINCIAL"/>
    <s v="(blank)"/>
    <n v="750000"/>
    <n v="0"/>
  </r>
  <r>
    <s v="2026"/>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99 - MULTIPROVINCIAL"/>
    <s v="(blank)"/>
    <n v="108042420"/>
    <n v="19959563.349999998"/>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99 - MULTIPROVINCIAL"/>
    <s v="(blank)"/>
    <n v="23937500"/>
    <n v="1177162.26"/>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99 - MULTIPROVINCIAL"/>
    <s v="(blank)"/>
    <n v="20238100"/>
    <n v="15775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99 - MULTIPROVINCIAL"/>
    <s v="(blank)"/>
    <n v="4402970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99 - MULTIPROVINCIAL"/>
    <s v="(blank)"/>
    <n v="12491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99 - MULTIPROVINCIAL"/>
    <s v="(blank)"/>
    <n v="126792078"/>
    <n v="19486583.199999999"/>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99 - MULTIPROVINCIAL"/>
    <s v="(blank)"/>
    <n v="4050000"/>
    <n v="502243.13"/>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419750"/>
    <n v="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634638039"/>
    <n v="1758200"/>
  </r>
  <r>
    <s v="2026"/>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99 - MULTIPROVINCIAL"/>
    <s v="(blank)"/>
    <n v="29377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99 - MULTIPROVINCIAL"/>
    <s v="(blank)"/>
    <n v="1545200"/>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99 - MULTIPROVINCIAL"/>
    <s v="(blank)"/>
    <n v="6804351"/>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99 - MULTIPROVINCIAL"/>
    <s v="(blank)"/>
    <n v="1299982"/>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99 - MULTIPROVINCIAL"/>
    <s v="(blank)"/>
    <n v="17325"/>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99 - MULTIPROVINCIAL"/>
    <s v="(blank)"/>
    <n v="1312939"/>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99 - MULTIPROVINCIAL"/>
    <s v="(blank)"/>
    <n v="4325183"/>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99 - MULTIPROVINCIAL"/>
    <s v="(blank)"/>
    <n v="243863366"/>
    <n v="0"/>
  </r>
  <r>
    <s v="2026"/>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99 - MULTIPROVINCIAL"/>
    <s v="(blank)"/>
    <n v="33396458"/>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54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99 - MULTIPROVINCIAL"/>
    <s v="(blank)"/>
    <n v="4344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3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65176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616000"/>
    <n v="0"/>
  </r>
  <r>
    <s v="2026"/>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2500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2 - PUBLICIDAD, IMPRESIÓN Y ENCUADERNACIÓN"/>
    <s v="N"/>
    <s v="00 - N/A"/>
    <s v="10 - FONDO GENERAL"/>
    <s v="99 - MULTIPROVINCIAL"/>
    <s v="(blank)"/>
    <n v="16632"/>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3 - VIÁTICOS"/>
    <s v="N"/>
    <s v="00 - N/A"/>
    <s v="10 - FONDO GENERAL"/>
    <s v="99 - MULTIPROVINCIAL"/>
    <s v="(blank)"/>
    <n v="602067"/>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8 - OTROS SERVICIOS NO INCLUIDOS EN CONCEPTOS ANTERIORES"/>
    <s v="N"/>
    <s v="00 - N/A"/>
    <s v="10 - FONDO GENERAL"/>
    <s v="99 - MULTIPROVINCIAL"/>
    <s v="(blank)"/>
    <n v="208839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2 - CONTRATACIÓN DE SERVICIOS"/>
    <s v="2.2.9 - OTRAS CONTRATACIONES DE SERVICIOS"/>
    <s v="N"/>
    <s v="00 - N/A"/>
    <s v="10 - FONDO GENERAL"/>
    <s v="99 - MULTIPROVINCIAL"/>
    <s v="(blank)"/>
    <n v="1396395"/>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2 - TEXTILES Y VESTUARIOS"/>
    <s v="N"/>
    <s v="00 - N/A"/>
    <s v="10 - FONDO GENERAL"/>
    <s v="99 - MULTIPROVINCIAL"/>
    <s v="(blank)"/>
    <n v="415800"/>
    <n v="0"/>
  </r>
  <r>
    <s v="2026"/>
    <x v="0"/>
    <x v="0"/>
    <x v="0"/>
    <x v="0"/>
    <s v="2 - Poder Ejecutivo"/>
    <s v="0207 - MINISTERIO DE SALUD PÚBLICA Y ASISTENCIA SOCIAL"/>
    <s v="0001 - MINISTERIO DE SALUD PUBLICA Y ASISTENCIA SOCIAL"/>
    <s v="3 - PROTECCIÓN DEL MEDIO AMBIENTE"/>
    <s v="3.3 - Cambio Climático"/>
    <s v="3.3.99 - Planificación, gestión y supervisión de cambio climático"/>
    <s v="2.3 - MATERIALES Y SUMINISTROS"/>
    <s v="2.3.4 - PRODUCTOS FARMACÉUTICOS"/>
    <s v="N"/>
    <s v="00 - N/A"/>
    <s v="10 - FONDO GENERAL"/>
    <s v="99 - MULTIPROVINCIAL"/>
    <s v="(blank)"/>
    <n v="3395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99 - MULTIPROVINCIAL"/>
    <s v="(blank)"/>
    <n v="931212"/>
    <n v="60180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99 - MULTIPROVINCIAL"/>
    <s v="(blank)"/>
    <n v="117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99 - MULTIPROVINCIAL"/>
    <s v="(blank)"/>
    <n v="114029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99 - MULTIPROVINCIAL"/>
    <s v="(blank)"/>
    <n v="18037693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99 - MULTIPROVINCIAL"/>
    <s v="(blank)"/>
    <n v="18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6 - SEGUROS"/>
    <s v="N"/>
    <s v="00 - N/A"/>
    <s v="10 - FONDO GENERAL"/>
    <s v="99 - MULTIPROVINCIAL"/>
    <s v="(blank)"/>
    <n v="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99 - MULTIPROVINCIAL"/>
    <s v="(blank)"/>
    <n v="168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99 - MULTIPROVINCIAL"/>
    <s v="(blank)"/>
    <n v="239561427"/>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99 - MULTIPROVINCIAL"/>
    <s v="(blank)"/>
    <n v="6406993"/>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99 - MULTIPROVINCIAL"/>
    <s v="(blank)"/>
    <n v="2600000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99 - MULTIPROVINCIAL"/>
    <s v="(blank)"/>
    <n v="855248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99 - MULTIPROVINCIAL"/>
    <s v="(blank)"/>
    <n v="335520"/>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99 - MULTIPROVINCIAL"/>
    <s v="(blank)"/>
    <n v="50759692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99 - MULTIPROVINCIAL"/>
    <s v="(blank)"/>
    <n v="15162785"/>
    <n v="0"/>
  </r>
  <r>
    <s v="2026"/>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99 - MULTIPROVINCIAL"/>
    <s v="(blank)"/>
    <n v="122449637"/>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99 - MULTIPROVINCIAL"/>
    <s v="(blank)"/>
    <n v="2318400"/>
    <n v="7154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99 - MULTIPROVINCIAL"/>
    <s v="(blank)"/>
    <n v="250000"/>
    <n v="0"/>
  </r>
  <r>
    <s v="2026"/>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7 - COMBUSTIBLES, LUBRICANTES, PRODUCTOS QUÍMICOS Y CONEXOS"/>
    <s v="N"/>
    <s v="00 - N/A"/>
    <s v="10 - FONDO GENERAL"/>
    <s v="99 - MULTIPROVINCIAL"/>
    <s v="(blank)"/>
    <n v="144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99 - MULTIPROVINCIAL"/>
    <s v="(blank)"/>
    <n v="4685406921"/>
    <n v="704078568.1199998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99 - MULTIPROVINCIAL"/>
    <s v="(blank)"/>
    <n v="968808201"/>
    <n v="22742813.379999999"/>
  </r>
  <r>
    <s v="2026"/>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99 - MULTIPROVINCIAL"/>
    <s v="(blank)"/>
    <n v="678218824"/>
    <n v="106163628.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99 - MULTIPROVINCIAL"/>
    <s v="(blank)"/>
    <n v="297266232"/>
    <n v="37494268.17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20 - FONDOS CON DESTINO ESPECÍFICO"/>
    <s v="99 - MULTIPROVINCIAL"/>
    <s v="(blank)"/>
    <n v="200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99 - MULTIPROVINCIAL"/>
    <s v="(blank)"/>
    <n v="161048390"/>
    <n v="49265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20 - FONDOS CON DESTINO ESPECÍFICO"/>
    <s v="99 - MULTIPROVINCIAL"/>
    <s v="(blank)"/>
    <n v="20447546"/>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99 - MULTIPROVINCIAL"/>
    <s v="(blank)"/>
    <n v="110626100"/>
    <n v="358235.6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20 - FONDOS CON DESTINO ESPECÍFICO"/>
    <s v="99 - MULTIPROVINCIAL"/>
    <s v="(blank)"/>
    <n v="9027900"/>
    <n v="120062.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99 - MULTIPROVINCIAL"/>
    <s v="(blank)"/>
    <n v="73666247"/>
    <n v="4198728.9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20 - FONDOS CON DESTINO ESPECÍFICO"/>
    <s v="99 - MULTIPROVINCIAL"/>
    <s v="(blank)"/>
    <n v="753714"/>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99 - MULTIPROVINCIAL"/>
    <s v="(blank)"/>
    <n v="119710204"/>
    <n v="2075357.4200000002"/>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99 - MULTIPROVINCIAL"/>
    <s v="(blank)"/>
    <n v="2002550"/>
    <n v="2832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99 - MULTIPROVINCIAL"/>
    <s v="(blank)"/>
    <n v="90850004"/>
    <n v="2524223"/>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50259359"/>
    <n v="1235397.3199999998"/>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1569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224956311"/>
    <n v="4309537.3900000006"/>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76303044"/>
    <n v="1077000"/>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99 - MULTIPROVINCIAL"/>
    <s v="(blank)"/>
    <n v="107633096"/>
    <n v="3981917.45"/>
  </r>
  <r>
    <s v="2026"/>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99 - MULTIPROVINCIAL"/>
    <s v="(blank)"/>
    <n v="103764420"/>
    <n v="8783767.3100000005"/>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99 - MULTIPROVINCIAL"/>
    <s v="(blank)"/>
    <n v="5256957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20 - FONDOS CON DESTINO ESPECÍFICO"/>
    <s v="99 - MULTIPROVINCIAL"/>
    <s v="(blank)"/>
    <n v="260892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99 - MULTIPROVINCIAL"/>
    <s v="(blank)"/>
    <n v="41479170"/>
    <n v="6437909"/>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20 - FONDOS CON DESTINO ESPECÍFICO"/>
    <s v="99 - MULTIPROVINCIAL"/>
    <s v="(blank)"/>
    <n v="813988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99 - MULTIPROVINCIAL"/>
    <s v="(blank)"/>
    <n v="1395701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20 - FONDOS CON DESTINO ESPECÍFICO"/>
    <s v="99 - MULTIPROVINCIAL"/>
    <s v="(blank)"/>
    <n v="936925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99 - MULTIPROVINCIAL"/>
    <s v="(blank)"/>
    <n v="1386877094"/>
    <n v="5834807.1200000001"/>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20 - FONDOS CON DESTINO ESPECÍFICO"/>
    <s v="99 - MULTIPROVINCIAL"/>
    <s v="(blank)"/>
    <n v="5456421"/>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99 - MULTIPROVINCIAL"/>
    <s v="(blank)"/>
    <n v="16463302"/>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99 - MULTIPROVINCIAL"/>
    <s v="(blank)"/>
    <n v="5592715"/>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99 - MULTIPROVINCIAL"/>
    <s v="(blank)"/>
    <n v="8614207"/>
    <n v="296160.58999999997"/>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20 - FONDOS CON DESTINO ESPECÍFICO"/>
    <s v="99 - MULTIPROVINCIAL"/>
    <s v="(blank)"/>
    <n v="620000"/>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99 - MULTIPROVINCIAL"/>
    <s v="(blank)"/>
    <n v="692579008"/>
    <n v="371639.7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26918449"/>
    <n v="0"/>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99 - MULTIPROVINCIAL"/>
    <s v="(blank)"/>
    <n v="129566601"/>
    <n v="2999235.34"/>
  </r>
  <r>
    <s v="2026"/>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99 - MULTIPROVINCIAL"/>
    <s v="(blank)"/>
    <n v="24843541"/>
    <n v="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99 - MULTIPROVINCIAL"/>
    <s v="(blank)"/>
    <n v="116172198"/>
    <n v="17438462.579999998"/>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99 - MULTIPROVINCIAL"/>
    <s v="(blank)"/>
    <n v="18918000"/>
    <n v="171000"/>
  </r>
  <r>
    <s v="2026"/>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99 - MULTIPROVINCIAL"/>
    <s v="(blank)"/>
    <n v="15562498"/>
    <n v="2549352.199999999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99 - MULTIPROVINCIAL"/>
    <s v="(blank)"/>
    <n v="8403000"/>
    <n v="359456.91000000003"/>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99 - MULTIPROVINCIAL"/>
    <s v="(blank)"/>
    <n v="5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99 - MULTIPROVINCIAL"/>
    <s v="(blank)"/>
    <n v="4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99 - MULTIPROVINCIAL"/>
    <s v="(blank)"/>
    <n v="385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3370000"/>
    <n v="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99 - MULTIPROVINCIAL"/>
    <s v="(blank)"/>
    <n v="126500092"/>
    <n v="28000"/>
  </r>
  <r>
    <s v="2026"/>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99 - MULTIPROVINCIAL"/>
    <s v="(blank)"/>
    <n v="2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99 - MULTIPROVINCIAL"/>
    <s v="(blank)"/>
    <n v="250000"/>
    <n v="27353.7"/>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99 - MULTIPROVINCIAL"/>
    <s v="(blank)"/>
    <n v="25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99 - MULTIPROVINCIAL"/>
    <s v="(blank)"/>
    <n v="6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99 - MULTIPROVINCIAL"/>
    <s v="(blank)"/>
    <n v="7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99 - MULTIPROVINCIAL"/>
    <s v="(blank)"/>
    <n v="4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99 - MULTIPROVINCIAL"/>
    <s v="(blank)"/>
    <n v="10000000"/>
    <n v="0"/>
  </r>
  <r>
    <s v="2026"/>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99 - MULTIPROVINCIAL"/>
    <s v="(blank)"/>
    <n v="2680000"/>
    <n v="16560.12"/>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99 - MULTIPROVINCIAL"/>
    <s v="(blank)"/>
    <n v="986182840"/>
    <n v="132519244.33000001"/>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99 - MULTIPROVINCIAL"/>
    <s v="(blank)"/>
    <n v="174701524"/>
    <n v="5466640"/>
  </r>
  <r>
    <s v="2026"/>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99 - MULTIPROVINCIAL"/>
    <s v="(blank)"/>
    <n v="137583730"/>
    <n v="20312711.879999992"/>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99 - MULTIPROVINCIAL"/>
    <s v="(blank)"/>
    <n v="104650000"/>
    <n v="12852625.2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99 - MULTIPROVINCIAL"/>
    <s v="(blank)"/>
    <n v="385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99 - MULTIPROVINCIAL"/>
    <s v="(blank)"/>
    <n v="110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99 - MULTIPROVINCIAL"/>
    <s v="(blank)"/>
    <n v="370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99 - MULTIPROVINCIAL"/>
    <s v="(blank)"/>
    <n v="179270172"/>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99 - MULTIPROVINCIAL"/>
    <s v="(blank)"/>
    <n v="47950460"/>
    <n v="592217.96"/>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99 - MULTIPROVINCIAL"/>
    <s v="(blank)"/>
    <n v="22230000"/>
    <n v="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99 - MULTIPROVINCIAL"/>
    <s v="(blank)"/>
    <n v="65661983"/>
    <n v="80000"/>
  </r>
  <r>
    <s v="2026"/>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99 - MULTIPROVINCIAL"/>
    <s v="(blank)"/>
    <n v="77403065"/>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99 - MULTIPROVINCIAL"/>
    <s v="(blank)"/>
    <n v="4974284"/>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99 - MULTIPROVINCIAL"/>
    <s v="(blank)"/>
    <n v="355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99 - MULTIPROVINCIAL"/>
    <s v="(blank)"/>
    <n v="1195100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99 - MULTIPROVINCIAL"/>
    <s v="(blank)"/>
    <n v="12482609238"/>
    <n v="94909472.920000002"/>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99 - MULTIPROVINCIAL"/>
    <s v="(blank)"/>
    <n v="318000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99 - MULTIPROVINCIAL"/>
    <s v="(blank)"/>
    <n v="7074000"/>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99 - MULTIPROVINCIAL"/>
    <s v="(blank)"/>
    <n v="1838711"/>
    <n v="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99 - MULTIPROVINCIAL"/>
    <s v="(blank)"/>
    <n v="379303214"/>
    <n v="3658340"/>
  </r>
  <r>
    <s v="2026"/>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99 - MULTIPROVINCIAL"/>
    <s v="(blank)"/>
    <n v="1604606829"/>
    <n v="42068039.93"/>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99 - MULTIPROVINCIAL"/>
    <s v="(blank)"/>
    <n v="250040450"/>
    <n v="36609799.1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99 - MULTIPROVINCIAL"/>
    <s v="(blank)"/>
    <n v="20000000"/>
    <n v="55376.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99 - MULTIPROVINCIAL"/>
    <s v="(blank)"/>
    <n v="37471777"/>
    <n v="1121444.5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99 - MULTIPROVINCIAL"/>
    <s v="(blank)"/>
    <n v="33194606"/>
    <n v="5600429.8300000001"/>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99 - MULTIPROVINCIAL"/>
    <s v="(blank)"/>
    <n v="23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99 - MULTIPROVINCIAL"/>
    <s v="(blank)"/>
    <n v="12200000"/>
    <n v="2201386.389999999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99 - MULTIPROVINCIAL"/>
    <s v="(blank)"/>
    <n v="13850000"/>
    <n v="782295.7"/>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99 - MULTIPROVINCIAL"/>
    <s v="(blank)"/>
    <n v="9500000"/>
    <n v="529588.2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99 - MULTIPROVINCIAL"/>
    <s v="(blank)"/>
    <n v="1400000"/>
    <n v="210639.3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99 - MULTIPROVINCIAL"/>
    <s v="(blank)"/>
    <n v="394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99 - MULTIPROVINCIAL"/>
    <s v="(blank)"/>
    <n v="3700000"/>
    <n v="196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99 - MULTIPROVINCIAL"/>
    <s v="(blank)"/>
    <n v="68700000"/>
    <n v="357189.8"/>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99 - MULTIPROVINCIAL"/>
    <s v="(blank)"/>
    <n v="56600000"/>
    <n v="6926089.1400000006"/>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99 - MULTIPROVINCIAL"/>
    <s v="(blank)"/>
    <n v="14200000"/>
    <n v="363031.62"/>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99 - MULTIPROVINCIAL"/>
    <s v="(blank)"/>
    <n v="5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99 - MULTIPROVINCIAL"/>
    <s v="(blank)"/>
    <n v="405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99 - MULTIPROVINCIAL"/>
    <s v="(blank)"/>
    <n v="4940500"/>
    <n v="22125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99 - MULTIPROVINCIAL"/>
    <s v="(blank)"/>
    <n v="1000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99 - MULTIPROVINCIAL"/>
    <s v="(blank)"/>
    <n v="1670500"/>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99 - MULTIPROVINCIAL"/>
    <s v="(blank)"/>
    <n v="855000"/>
    <n v="51094"/>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10 - FONDO GENERAL"/>
    <s v="99 - MULTIPROVINCIAL"/>
    <s v="(blank)"/>
    <n v="11747969"/>
    <n v="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99 - MULTIPROVINCIAL"/>
    <s v="(blank)"/>
    <n v="12215000"/>
    <n v="5138000"/>
  </r>
  <r>
    <s v="2026"/>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99 - MULTIPROVINCIAL"/>
    <s v="(blank)"/>
    <n v="24510910"/>
    <n v="141555.15999999997"/>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35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400000"/>
    <n v="0"/>
  </r>
  <r>
    <s v="2026"/>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0"/>
    <n v="0"/>
  </r>
  <r>
    <s v="2026"/>
    <x v="0"/>
    <x v="0"/>
    <x v="0"/>
    <x v="0"/>
    <s v="2 - Poder Ejecutivo"/>
    <s v="0208 - MINISTERIO DE DEPORTES Y RECREACIÓN"/>
    <s v="0001 - MINISTERIO DE DEPORTES Y RECREACIÓN"/>
    <s v="1 - SERVICIOS  GENERALES"/>
    <s v="1.3 - Defensa nacional"/>
    <s v="1.3.06 - Reducción del riesgo de desastres no climáticos"/>
    <s v="2.2 - CONTRATACIÓN DE SERVICIOS"/>
    <s v="2.2.8 - OTROS SERVICIOS NO INCLUIDOS EN CONCEPTOS ANTERIORE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99 - MULTIPROVINCIAL"/>
    <s v="(blank)"/>
    <n v="500000"/>
    <n v="0"/>
  </r>
  <r>
    <s v="2026"/>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99 - MULTIPROVINCIAL"/>
    <s v="(blank)"/>
    <n v="3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99 - MULTIPROVINCIAL"/>
    <s v="(blank)"/>
    <n v="42339407"/>
    <n v="9950495.7199999988"/>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9800000"/>
    <n v="1522711.41"/>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99 - MULTIPROVINCIAL"/>
    <s v="(blank)"/>
    <n v="10000000"/>
    <n v="1675664.56"/>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99 - MULTIPROVINCIAL"/>
    <s v="(blank)"/>
    <n v="150000000"/>
    <n v="16104253.189999999"/>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99 - MULTIPROVINCIAL"/>
    <s v="(blank)"/>
    <n v="65200000"/>
    <n v="7262345.6100000003"/>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99 - MULTIPROVINCIAL"/>
    <s v="(blank)"/>
    <n v="9140000"/>
    <n v="1109879.7200000002"/>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99 - MULTIPROVINCIAL"/>
    <s v="(blank)"/>
    <n v="110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99 - MULTIPROVINCIAL"/>
    <s v="(blank)"/>
    <n v="25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99 - MULTIPROVINCIAL"/>
    <s v="(blank)"/>
    <n v="206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99 - MULTIPROVINCIAL"/>
    <s v="(blank)"/>
    <n v="5850000"/>
    <n v="161995"/>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99 - MULTIPROVINCIAL"/>
    <s v="(blank)"/>
    <n v="5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99 - MULTIPROVINCIAL"/>
    <s v="(blank)"/>
    <n v="2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99 - MULTIPROVINCIAL"/>
    <s v="(blank)"/>
    <n v="77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99 - MULTIPROVINCIAL"/>
    <s v="(blank)"/>
    <n v="75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99 - MULTIPROVINCIAL"/>
    <s v="(blank)"/>
    <n v="2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99 - MULTIPROVINCIAL"/>
    <s v="(blank)"/>
    <n v="100000"/>
    <n v="0"/>
  </r>
  <r>
    <s v="2026"/>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99 - MULTIPROVINCIAL"/>
    <s v="(blank)"/>
    <n v="11673665"/>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807760593"/>
    <n v="116966695.50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200400000"/>
    <n v="9251180.14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99 - MULTIPROVINCIAL"/>
    <s v="(blank)"/>
    <n v="1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106670000"/>
    <n v="17568966.62999999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244200000"/>
    <n v="24327203.44999999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99 - MULTIPROVINCIAL"/>
    <s v="(blank)"/>
    <n v="42500000"/>
    <n v="648798.8100000000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99 - MULTIPROVINCIAL"/>
    <s v="(blank)"/>
    <n v="11500000"/>
    <n v="412910.74"/>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99 - MULTIPROVINCIAL"/>
    <s v="(blank)"/>
    <n v="2600000"/>
    <n v="30156.6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99 - MULTIPROVINCIAL"/>
    <s v="(blank)"/>
    <n v="34693583"/>
    <n v="19065434.6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99 - MULTIPROVINCIAL"/>
    <s v="(blank)"/>
    <n v="21000000"/>
    <n v="1692451.9700000002"/>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99 - MULTIPROVINCIAL"/>
    <s v="(blank)"/>
    <n v="20100000"/>
    <n v="246026.37"/>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99 - MULTIPROVINCIAL"/>
    <s v="(blank)"/>
    <n v="13882518"/>
    <n v="2515688.59"/>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99 - MULTIPROVINCIAL"/>
    <s v="(blank)"/>
    <n v="6015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99 - MULTIPROVINCIAL"/>
    <s v="(blank)"/>
    <n v="7500000"/>
    <n v="18040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99 - MULTIPROVINCIAL"/>
    <s v="(blank)"/>
    <n v="7200000"/>
    <n v="1315723.6000000001"/>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99 - MULTIPROVINCIAL"/>
    <s v="(blank)"/>
    <n v="252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99 - MULTIPROVINCIAL"/>
    <s v="(blank)"/>
    <n v="6300000"/>
    <n v="17405"/>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99 - MULTIPROVINCIAL"/>
    <s v="(blank)"/>
    <n v="5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99 - MULTIPROVINCIAL"/>
    <s v="(blank)"/>
    <n v="76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99 - MULTIPROVINCIAL"/>
    <s v="(blank)"/>
    <n v="11503191"/>
    <n v="43896"/>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99 - MULTIPROVINCIAL"/>
    <s v="(blank)"/>
    <n v="44950000"/>
    <n v="80000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25000000"/>
    <n v="0"/>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99 - MULTIPROVINCIAL"/>
    <s v="(blank)"/>
    <n v="41000000"/>
    <n v="3195542.43"/>
  </r>
  <r>
    <s v="2026"/>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70000000"/>
    <n v="3970904.85"/>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99 - MULTIPROVINCIAL"/>
    <s v="(blank)"/>
    <n v="10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99 - MULTIPROVINCIAL"/>
    <s v="(blank)"/>
    <n v="3200000"/>
    <n v="0"/>
  </r>
  <r>
    <s v="2026"/>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99 - MULTIPROVINCIAL"/>
    <s v="(blank)"/>
    <n v="2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99 - MULTIPROVINCIAL"/>
    <s v="(blank)"/>
    <n v="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99 - MULTIPROVINCIAL"/>
    <s v="(blank)"/>
    <n v="1500000"/>
    <n v="0"/>
  </r>
  <r>
    <s v="2026"/>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99 - MULTIPROVINCIAL"/>
    <s v="(blank)"/>
    <n v="25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99 - MULTIPROVINCIAL"/>
    <s v="(blank)"/>
    <n v="68923967"/>
    <n v="9584144.1999999993"/>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99 - MULTIPROVINCIAL"/>
    <s v="(blank)"/>
    <n v="5920000"/>
    <n v="95600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99 - MULTIPROVINCIAL"/>
    <s v="(blank)"/>
    <n v="8914894"/>
    <n v="1455936.47"/>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99 - MULTIPROVINCIAL"/>
    <s v="(blank)"/>
    <n v="11568788"/>
    <n v="1581951.24"/>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20 - FONDOS CON DESTINO ESPECÍFICO"/>
    <s v="99 - MULTIPROVINCIAL"/>
    <s v="(blank)"/>
    <n v="292035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99 - MULTIPROVINCIAL"/>
    <s v="(blank)"/>
    <n v="1294623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20 - FONDOS CON DESTINO ESPECÍFICO"/>
    <s v="99 - MULTIPROVINCIAL"/>
    <s v="(blank)"/>
    <n v="10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99 - MULTIPROVINCIAL"/>
    <s v="(blank)"/>
    <n v="135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6 - SEGUROS"/>
    <s v="N"/>
    <s v="00 - N/A"/>
    <s v="20 - FONDOS CON DESTINO ESPECÍFICO"/>
    <s v="99 - MULTIPROVINCIAL"/>
    <s v="(blank)"/>
    <n v="152029"/>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99 - MULTIPROVINCIAL"/>
    <s v="(blank)"/>
    <n v="80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99 - MULTIPROVINCIAL"/>
    <s v="(blank)"/>
    <n v="3277406"/>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20 - FONDOS CON DESTINO ESPECÍFICO"/>
    <s v="99 - MULTIPROVINCIAL"/>
    <s v="(blank)"/>
    <n v="109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20 - FONDOS CON DESTINO ESPECÍFICO"/>
    <s v="99 - MULTIPROVINCIAL"/>
    <s v="(blank)"/>
    <n v="360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20 - FONDOS CON DESTINO ESPECÍFICO"/>
    <s v="99 - MULTIPROVINCIAL"/>
    <s v="(blank)"/>
    <n v="1850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99 - MULTIPROVINCIAL"/>
    <s v="(blank)"/>
    <n v="1988313"/>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99 - MULTIPROVINCIAL"/>
    <s v="(blank)"/>
    <n v="1548300"/>
    <n v="0"/>
  </r>
  <r>
    <s v="2026"/>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99 - MULTIPROVINCIAL"/>
    <s v="(blank)"/>
    <n v="43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99 - MULTIPROVINCIAL"/>
    <s v="(blank)"/>
    <n v="61096923"/>
    <n v="933514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99 - MULTIPROVINCIAL"/>
    <s v="(blank)"/>
    <n v="10382073"/>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99 - MULTIPROVINCIAL"/>
    <s v="(blank)"/>
    <n v="8400608"/>
    <n v="1402901.6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99 - MULTIPROVINCIAL"/>
    <s v="(blank)"/>
    <n v="3939095"/>
    <n v="247777.84"/>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99 - MULTIPROVINCIAL"/>
    <s v="(blank)"/>
    <n v="11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99 - MULTIPROVINCIAL"/>
    <s v="(blank)"/>
    <n v="600000"/>
    <n v="123358.2"/>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99 - MULTIPROVINCIAL"/>
    <s v="(blank)"/>
    <n v="3600000"/>
    <n v="69002.39"/>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99 - MULTIPROVINCIAL"/>
    <s v="(blank)"/>
    <n v="2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99 - MULTIPROVINCIAL"/>
    <s v="(blank)"/>
    <n v="3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99 - MULTIPROVINCIAL"/>
    <s v="(blank)"/>
    <n v="1972800"/>
    <n v="462537.5"/>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99 - MULTIPROVINCIAL"/>
    <s v="(blank)"/>
    <n v="140000"/>
    <n v="5996.88"/>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99 - MULTIPROVINCIAL"/>
    <s v="(blank)"/>
    <n v="1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99 - MULTIPROVINCIAL"/>
    <s v="(blank)"/>
    <n v="68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99 - MULTIPROVINCIAL"/>
    <s v="(blank)"/>
    <n v="25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99 - MULTIPROVINCIAL"/>
    <s v="(blank)"/>
    <n v="3600000"/>
    <n v="0"/>
  </r>
  <r>
    <s v="2026"/>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99 - MULTIPROVINCIAL"/>
    <s v="(blank)"/>
    <n v="7985959"/>
    <n v="2495.6999999999998"/>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4115840"/>
    <n v="715000"/>
  </r>
  <r>
    <s v="2026"/>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626382"/>
    <n v="109323.5"/>
  </r>
  <r>
    <s v="2026"/>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99 - MULTIPROVINCIAL"/>
    <s v="(blank)"/>
    <n v="1000000"/>
    <n v="0"/>
  </r>
  <r>
    <s v="2026"/>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20 - FONDOS CON DESTINO ESPECÍFICO"/>
    <s v="99 - MULTIPROVINCIAL"/>
    <s v="(blank)"/>
    <n v="500000"/>
    <n v="80737.490000000005"/>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99 - MULTIPROVINCIAL"/>
    <s v="(blank)"/>
    <n v="792500925"/>
    <n v="114128966.66"/>
  </r>
  <r>
    <s v="2026"/>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99 - MULTIPROVINCIAL"/>
    <s v="(blank)"/>
    <n v="20740927"/>
    <n v="2150568.08"/>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99 - MULTIPROVINCIAL"/>
    <s v="(blank)"/>
    <n v="154685175"/>
    <n v="5932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99 - MULTIPROVINCIAL"/>
    <s v="(blank)"/>
    <n v="821074"/>
    <n v="23361.78"/>
  </r>
  <r>
    <s v="2026"/>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99 - MULTIPROVINCIAL"/>
    <s v="(blank)"/>
    <n v="6479219"/>
    <n v="42500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10 - FONDO GENERAL"/>
    <s v="99 - MULTIPROVINCIAL"/>
    <s v="(blank)"/>
    <n v="4257913"/>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99 - MULTIPROVINCIAL"/>
    <s v="(blank)"/>
    <n v="35226755"/>
    <n v="0"/>
  </r>
  <r>
    <s v="2026"/>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99 - MULTIPROVINCIAL"/>
    <s v="(blank)"/>
    <n v="108541943"/>
    <n v="17362741.140000001"/>
  </r>
  <r>
    <s v="2026"/>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99 - MULTIPROVINCIAL"/>
    <s v="(blank)"/>
    <n v="23300000"/>
    <n v="3527595.4800000004"/>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99 - MULTIPROVINCIAL"/>
    <s v="(blank)"/>
    <n v="34867997"/>
    <n v="59000"/>
  </r>
  <r>
    <s v="2026"/>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99 - MULTIPROVINCIAL"/>
    <s v="(blank)"/>
    <n v="10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99 - MULTIPROVINCIAL"/>
    <s v="(blank)"/>
    <n v="24350000"/>
    <n v="2446562.9"/>
  </r>
  <r>
    <s v="2026"/>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99 - MULTIPROVINCIAL"/>
    <s v="(blank)"/>
    <n v="2500000"/>
    <n v="0"/>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99 - MULTIPROVINCIAL"/>
    <s v="(blank)"/>
    <n v="7500000"/>
    <n v="516227.58"/>
  </r>
  <r>
    <s v="2026"/>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99 - MULTIPROVINCIAL"/>
    <s v="(blank)"/>
    <n v="1529878"/>
    <n v="0"/>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99 - MULTIPROVINCIAL"/>
    <s v="(blank)"/>
    <n v="25028857"/>
    <n v="2394685.45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99 - MULTIPROVINCIAL"/>
    <s v="(blank)"/>
    <n v="371143"/>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99 - MULTIPROVINCIAL"/>
    <s v="(blank)"/>
    <n v="8826752"/>
    <n v="0"/>
  </r>
  <r>
    <s v="2026"/>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99 - MULTIPROVINCIAL"/>
    <s v="(blank)"/>
    <n v="18510986"/>
    <n v="1144753.3899999999"/>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99 - MULTIPROVINCIAL"/>
    <s v="(blank)"/>
    <n v="8789262"/>
    <n v="0"/>
  </r>
  <r>
    <s v="2026"/>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99 - MULTIPROVINCIAL"/>
    <s v="(blank)"/>
    <n v="328861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99 - MULTIPROVINCIAL"/>
    <s v="(blank)"/>
    <n v="31992686"/>
    <n v="0"/>
  </r>
  <r>
    <s v="2026"/>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99 - MULTIPROVINCIAL"/>
    <s v="(blank)"/>
    <n v="6087581"/>
    <n v="1749569.13"/>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99 - MULTIPROVINCIAL"/>
    <s v="(blank)"/>
    <n v="16406441"/>
    <n v="2573865.2000000002"/>
  </r>
  <r>
    <s v="2026"/>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99 - MULTIPROVINCIAL"/>
    <s v="(blank)"/>
    <n v="923373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99 - MULTIPROVINCIAL"/>
    <s v="(blank)"/>
    <n v="2678278"/>
    <n v="0"/>
  </r>
  <r>
    <s v="2026"/>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99 - MULTIPROVINCIAL"/>
    <s v="(blank)"/>
    <n v="1300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99 - MULTIPROVINCIAL"/>
    <s v="(blank)"/>
    <n v="3885200"/>
    <n v="0"/>
  </r>
  <r>
    <s v="2026"/>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99 - MULTIPROVINCIAL"/>
    <s v="(blank)"/>
    <n v="442969"/>
    <n v="41860.5"/>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99 - MULTIPROVINCIAL"/>
    <s v="(blank)"/>
    <n v="1942244"/>
    <n v="548391.67000000004"/>
  </r>
  <r>
    <s v="2026"/>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99 - MULTIPROVINCIAL"/>
    <s v="(blank)"/>
    <n v="886553"/>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99 - MULTIPROVINCIAL"/>
    <s v="(blank)"/>
    <n v="1597632"/>
    <n v="0"/>
  </r>
  <r>
    <s v="2026"/>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99 - MULTIPROVINCIAL"/>
    <s v="(blank)"/>
    <n v="2108948"/>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99 - MULTIPROVINCIAL"/>
    <s v="(blank)"/>
    <n v="506000"/>
    <n v="0"/>
  </r>
  <r>
    <s v="2026"/>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99 - MULTIPROVINCIAL"/>
    <s v="(blank)"/>
    <n v="31000"/>
    <n v="24448.7"/>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99 - MULTIPROVINCIAL"/>
    <s v="(blank)"/>
    <n v="55200000"/>
    <n v="5549820.7999999998"/>
  </r>
  <r>
    <s v="2026"/>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99 - MULTIPROVINCIAL"/>
    <s v="(blank)"/>
    <n v="727232"/>
    <n v="0"/>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99 - MULTIPROVINCIAL"/>
    <s v="(blank)"/>
    <n v="10500676"/>
    <n v="280407.73"/>
  </r>
  <r>
    <s v="2026"/>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99 - MULTIPROVINCIAL"/>
    <s v="(blank)"/>
    <n v="3874653"/>
    <n v="6537.2"/>
  </r>
  <r>
    <s v="2026"/>
    <x v="0"/>
    <x v="0"/>
    <x v="0"/>
    <x v="0"/>
    <s v="2 - Poder Ejecutivo"/>
    <s v="0209 - MINISTERIO DE TRABAJO"/>
    <s v="0001 - MINISTERIO DE TRABAJO"/>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1595601"/>
    <n v="93612.94"/>
  </r>
  <r>
    <s v="2026"/>
    <x v="0"/>
    <x v="0"/>
    <x v="0"/>
    <x v="0"/>
    <s v="2 - Poder Ejecutivo"/>
    <s v="0209 - MINISTERIO DE TRABAJO"/>
    <s v="0001 - MINISTERIO DE TRABAJO"/>
    <s v="3 - PROTECCIÓN DEL MEDIO AMBIENTE"/>
    <s v="3.3 - Cambio Climático"/>
    <s v="3.3.01 - Mixtos"/>
    <s v="2.2 - CONTRATACIÓN DE SERVICIOS"/>
    <s v="2.2.1 - SERVICIOS BÁSICOS"/>
    <s v="N"/>
    <s v="00 - N/A"/>
    <s v="10 - FONDO GENERAL"/>
    <s v="99 - MULTIPROVINCIAL"/>
    <s v="(blank)"/>
    <n v="18950000"/>
    <n v="2444869.1"/>
  </r>
  <r>
    <s v="2026"/>
    <x v="0"/>
    <x v="0"/>
    <x v="0"/>
    <x v="0"/>
    <s v="2 - Poder Ejecutivo"/>
    <s v="0209 - MINISTERIO DE TRABAJO"/>
    <s v="0001 - MINISTERIO DE TRABAJO"/>
    <s v="3 - PROTECCIÓN DEL MEDIO AMBIENTE"/>
    <s v="3.3 - Cambio Climático"/>
    <s v="3.3.01 - Mixtos"/>
    <s v="2.2 - CONTRATACIÓN DE SERVICIOS"/>
    <s v="2.2.7 - SERVICIOS DE CONSERVACIÓN, REPARACIONES MENORES E INSTALACIONES TEMPORALES"/>
    <s v="N"/>
    <s v="00 - N/A"/>
    <s v="10 - FONDO GENERAL"/>
    <s v="99 - MULTIPROVINCIAL"/>
    <s v="(blank)"/>
    <n v="1215442"/>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10 - FONDO GENERAL"/>
    <s v="99 - MULTIPROVINCIAL"/>
    <s v="(blank)"/>
    <n v="590000"/>
    <n v="0"/>
  </r>
  <r>
    <s v="2026"/>
    <x v="0"/>
    <x v="0"/>
    <x v="0"/>
    <x v="0"/>
    <s v="2 - Poder Ejecutivo"/>
    <s v="0209 - MINISTERIO DE TRABAJO"/>
    <s v="0001 - MINISTERIO DE TRABAJO"/>
    <s v="3 - PROTECCIÓN DEL MEDIO AMBIENTE"/>
    <s v="3.3 - Cambio Climático"/>
    <s v="3.3.01 - Mixtos"/>
    <s v="2.2 - CONTRATACIÓN DE SERVICIOS"/>
    <s v="2.2.8 - OTROS SERVICIOS NO INCLUIDOS EN CONCEPTOS ANTERIORES"/>
    <s v="N"/>
    <s v="00 - N/A"/>
    <s v="20 - FONDOS CON DESTINO ESPECÍFICO"/>
    <s v="99 - MULTIPROVINCIAL"/>
    <s v="(blank)"/>
    <n v="5209646"/>
    <n v="0"/>
  </r>
  <r>
    <s v="2026"/>
    <x v="0"/>
    <x v="0"/>
    <x v="0"/>
    <x v="0"/>
    <s v="2 - Poder Ejecutivo"/>
    <s v="0209 - MINISTERIO DE TRABAJO"/>
    <s v="0001 - MINISTERIO DE TRABAJO"/>
    <s v="3 - PROTECCIÓN DEL MEDIO AMBIENTE"/>
    <s v="3.3 - Cambio Climático"/>
    <s v="3.3.01 - Mixtos"/>
    <s v="2.3 - MATERIALES Y SUMINISTROS"/>
    <s v="2.3.9 - PRODUCTOS Y ÚTILES VARIOS"/>
    <s v="N"/>
    <s v="00 - N/A"/>
    <s v="10 - FONDO GENERAL"/>
    <s v="99 - MULTIPROVINCIAL"/>
    <s v="(blank)"/>
    <n v="1177968"/>
    <n v="39660.550000000003"/>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1 - REMUNERACIONES"/>
    <s v="N"/>
    <s v="00 - N/A"/>
    <s v="10 - FONDO GENERAL"/>
    <s v="22 - SAN JUAN"/>
    <s v="(blank)"/>
    <n v="40446500"/>
    <n v="521000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2 - SOBRESUELD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1 - REMUNERACIONES Y CONTRIBUCIONES"/>
    <s v="2.1.5 - CONTRIBUCIONES A LA SEGURIDAD SOCIAL"/>
    <s v="N"/>
    <s v="00 - N/A"/>
    <s v="10 - FONDO GENERAL"/>
    <s v="22 - SAN JUAN"/>
    <s v="(blank)"/>
    <n v="5955809"/>
    <n v="799119.75"/>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2 - PUBLICIDAD, IMPRESIÓN Y ENCUADERNACIÓN"/>
    <s v="N"/>
    <s v="00 - N/A"/>
    <s v="10 - FONDO GENERAL"/>
    <s v="22 - SAN JUAN"/>
    <s v="(blank)"/>
    <n v="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3 - VIÁTICOS"/>
    <s v="N"/>
    <s v="00 - N/A"/>
    <s v="10 - FONDO GENERAL"/>
    <s v="22 - SAN JUAN"/>
    <s v="(blank)"/>
    <n v="30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6 - SEGUROS"/>
    <s v="N"/>
    <s v="00 - N/A"/>
    <s v="10 - FONDO GENERAL"/>
    <s v="22 - SAN JUAN"/>
    <s v="(blank)"/>
    <n v="425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22 - SAN JUAN"/>
    <s v="(blank)"/>
    <n v="25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8 - OTROS SERVICIOS NO INCLUIDOS EN CONCEPTOS ANTERIORES"/>
    <s v="N"/>
    <s v="00 - N/A"/>
    <s v="10 - FONDO GENERAL"/>
    <s v="22 - SAN JUAN"/>
    <s v="(blank)"/>
    <n v="1700000"/>
    <n v="0"/>
  </r>
  <r>
    <s v="2026"/>
    <x v="0"/>
    <x v="0"/>
    <x v="0"/>
    <x v="0"/>
    <s v="2 - Poder Ejecutivo"/>
    <s v="0210 - MINISTERIO DE AGRICULTURA"/>
    <s v="0001 - MINISTERIO DE AGRICULTURA"/>
    <s v="2 - SERVICIOS ECONÓMICOS"/>
    <s v="2.1 - Asuntos económicos, comerciales y laborales"/>
    <s v="2.1.01 - Asuntos económicos y regulación del comercio"/>
    <s v="2.2 - CONTRATACIÓN DE SERVICIOS"/>
    <s v="2.2.9 - OTRAS CONTRATACIONES DE SERVICIOS"/>
    <s v="N"/>
    <s v="00 - N/A"/>
    <s v="10 - FONDO GENERAL"/>
    <s v="22 - SAN JUAN"/>
    <s v="(blank)"/>
    <n v="20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2 - TEXTILES Y VESTUARIOS"/>
    <s v="N"/>
    <s v="00 - N/A"/>
    <s v="10 - FONDO GENERAL"/>
    <s v="22 - SAN JUAN"/>
    <s v="(blank)"/>
    <n v="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5 - CUERO, CAUCHO Y PLÁSTICO"/>
    <s v="N"/>
    <s v="00 - N/A"/>
    <s v="10 - FONDO GENERAL"/>
    <s v="22 - SAN JUAN"/>
    <s v="(blank)"/>
    <n v="1672691"/>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6 - PRODUCTOS DE MINERALES, METÁLICOS Y NO METÁLICOS"/>
    <s v="N"/>
    <s v="00 - N/A"/>
    <s v="10 - FONDO GENERAL"/>
    <s v="22 - SAN JUAN"/>
    <s v="(blank)"/>
    <n v="13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7 - COMBUSTIBLES, LUBRICANTES, PRODUCTOS QUÍMICOS Y CONEXOS"/>
    <s v="N"/>
    <s v="00 - N/A"/>
    <s v="10 - FONDO GENERAL"/>
    <s v="22 - SAN JUAN"/>
    <s v="(blank)"/>
    <n v="4600000"/>
    <n v="0"/>
  </r>
  <r>
    <s v="2026"/>
    <x v="0"/>
    <x v="0"/>
    <x v="0"/>
    <x v="0"/>
    <s v="2 - Poder Ejecutivo"/>
    <s v="0210 - MINISTERIO DE AGRICULTURA"/>
    <s v="0001 - MINISTERIO DE AGRICULTURA"/>
    <s v="2 - SERVICIOS ECONÓMICOS"/>
    <s v="2.1 - Asuntos económicos, comerciales y laborales"/>
    <s v="2.1.01 - Asuntos económicos y regulación del comercio"/>
    <s v="2.3 - MATERIALES Y SUMINISTROS"/>
    <s v="2.3.9 - PRODUCTOS Y ÚTILES VARIOS"/>
    <s v="N"/>
    <s v="00 - N/A"/>
    <s v="10 - FONDO GENERAL"/>
    <s v="22 - SAN JUAN"/>
    <s v="(blank)"/>
    <n v="11300000"/>
    <n v="0"/>
  </r>
  <r>
    <s v="2026"/>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4 - N/A"/>
    <s v="10 - FONDO GENERAL"/>
    <s v="99 - MULTIPROVINCIAL"/>
    <s v="(blank)"/>
    <n v="291000000"/>
    <n v="0"/>
  </r>
  <r>
    <s v="2026"/>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99 - MULTIPROVINCIAL"/>
    <s v="(blank)"/>
    <n v="4095400"/>
    <n v="0"/>
  </r>
  <r>
    <s v="2026"/>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4 - N/A"/>
    <s v="10 - FONDO GENERAL"/>
    <s v="99 - MULTIPROVINCIAL"/>
    <s v="(blank)"/>
    <n v="50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99 - MULTIPROVINCIAL"/>
    <s v="(blank)"/>
    <n v="3250000"/>
    <n v="0"/>
  </r>
  <r>
    <s v="2026"/>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4 - N/A"/>
    <s v="10 - FONDO GENERAL"/>
    <s v="99 - MULTIPROVINCIAL"/>
    <s v="(blank)"/>
    <n v="70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70940000"/>
    <n v="0"/>
  </r>
  <r>
    <s v="2026"/>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4 - N/A"/>
    <s v="10 - FONDO GENERAL"/>
    <s v="99 - MULTIPROVINCIAL"/>
    <s v="(blank)"/>
    <n v="2850000"/>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99 - MULTIPROVINCIAL"/>
    <s v="(blank)"/>
    <n v="14886408"/>
    <n v="0"/>
  </r>
  <r>
    <s v="2026"/>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4 - N/A"/>
    <s v="10 - FONDO GENERAL"/>
    <s v="99 - MULTIPROVINCIAL"/>
    <s v="(blank)"/>
    <n v="3300000"/>
    <n v="0"/>
  </r>
  <r>
    <s v="2026"/>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99 - MULTIPROVINCIAL"/>
    <s v="(blank)"/>
    <n v="550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99 - MULTIPROVINCIAL"/>
    <s v="(blank)"/>
    <n v="7640000"/>
    <n v="0"/>
  </r>
  <r>
    <s v="2026"/>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4 - N/A"/>
    <s v="10 - FONDO GENERAL"/>
    <s v="99 - MULTIPROVINCIAL"/>
    <s v="(blank)"/>
    <n v="2500000"/>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99 - MULTIPROVINCIAL"/>
    <s v="(blank)"/>
    <n v="5655393"/>
    <n v="0"/>
  </r>
  <r>
    <s v="2026"/>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4 - N/A"/>
    <s v="10 - FONDO GENERAL"/>
    <s v="99 - MULTIPROVINCIAL"/>
    <s v="(blank)"/>
    <n v="50000"/>
    <n v="0"/>
  </r>
  <r>
    <s v="2026"/>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99 - MULTIPROVINCIAL"/>
    <s v="(blank)"/>
    <n v="3610000"/>
    <n v="0"/>
  </r>
  <r>
    <s v="2026"/>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99 - MULTIPROVINCIAL"/>
    <s v="(blank)"/>
    <n v="950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99 - MULTIPROVINCIAL"/>
    <s v="(blank)"/>
    <n v="15625000"/>
    <n v="0"/>
  </r>
  <r>
    <s v="2026"/>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4 - N/A"/>
    <s v="10 - FONDO GENERAL"/>
    <s v="99 - MULTIPROVINCIAL"/>
    <s v="(blank)"/>
    <n v="1050000"/>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99 - MULTIPROVINCIAL"/>
    <s v="(blank)"/>
    <n v="3656768"/>
    <n v="0"/>
  </r>
  <r>
    <s v="2026"/>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4 - N/A"/>
    <s v="10 - FONDO GENERAL"/>
    <s v="99 - MULTIPROVINCIAL"/>
    <s v="(blank)"/>
    <n v="10657805"/>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99 - MULTIPROVINCIAL"/>
    <s v="(blank)"/>
    <n v="17963250"/>
    <n v="0"/>
  </r>
  <r>
    <s v="2026"/>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4 - N/A"/>
    <s v="10 - FONDO GENERAL"/>
    <s v="99 - MULTIPROVINCIAL"/>
    <s v="(blank)"/>
    <n v="49268000"/>
    <n v="0"/>
  </r>
  <r>
    <s v="2026"/>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99 - MULTIPROVINCIAL"/>
    <s v="(blank)"/>
    <n v="30985312"/>
    <n v="0"/>
  </r>
  <r>
    <s v="2026"/>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s v="99 - MULTIPROVINCIAL"/>
    <n v="14132"/>
    <n v="5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99 - MULTIPROVINCIAL"/>
    <s v="(blank)"/>
    <n v="3740396279"/>
    <n v="540469367.55999994"/>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99 - MULTIPROVINCIAL"/>
    <s v="(blank)"/>
    <n v="490379440"/>
    <n v="24152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99 - MULTIPROVINCIAL"/>
    <s v="(blank)"/>
    <n v="7309696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99 - MULTIPROVINCIAL"/>
    <s v="(blank)"/>
    <n v="489172871"/>
    <n v="83021345.760000005"/>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1 - SERVICIOS BÁSICOS"/>
    <s v="N"/>
    <s v="00 - N/A"/>
    <s v="10 - FONDO GENERAL"/>
    <s v="99 - MULTIPROVINCIAL"/>
    <s v="(blank)"/>
    <n v="313107039"/>
    <n v="54969255.46999999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99 - MULTIPROVINCIAL"/>
    <s v="(blank)"/>
    <n v="11298746"/>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99 - MULTIPROVINCIAL"/>
    <s v="(blank)"/>
    <n v="343004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99 - MULTIPROVINCIAL"/>
    <s v="(blank)"/>
    <n v="27133501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99 - MULTIPROVINCIAL"/>
    <s v="(blank)"/>
    <n v="847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99 - MULTIPROVINCIAL"/>
    <s v="(blank)"/>
    <n v="346000000"/>
    <n v="2500000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99 - MULTIPROVINCIAL"/>
    <s v="(blank)"/>
    <n v="26189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99 - MULTIPROVINCIAL"/>
    <s v="(blank)"/>
    <n v="33952421"/>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20 - FONDOS CON DESTINO ESPECÍFICO"/>
    <s v="99 - MULTIPROVINCIAL"/>
    <s v="(blank)"/>
    <n v="25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70 - DONACION EXTERNA"/>
    <s v="99 - MULTIPROVINCIAL"/>
    <s v="(blank)"/>
    <n v="4991118"/>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99 - MULTIPROVINCIAL"/>
    <s v="(blank)"/>
    <n v="70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99 - MULTIPROVINCIAL"/>
    <s v="(blank)"/>
    <n v="18980000"/>
    <n v="737329"/>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99 - MULTIPROVINCIAL"/>
    <s v="(blank)"/>
    <n v="111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99 - MULTIPROVINCIAL"/>
    <s v="(blank)"/>
    <n v="238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99 - MULTIPROVINCIAL"/>
    <s v="(blank)"/>
    <n v="4000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99 - MULTIPROVINCIAL"/>
    <s v="(blank)"/>
    <n v="3774394"/>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99 - MULTIPROVINCIAL"/>
    <s v="(blank)"/>
    <n v="2715000"/>
    <n v="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99 - MULTIPROVINCIAL"/>
    <s v="(blank)"/>
    <n v="395604209"/>
    <n v="2455440"/>
  </r>
  <r>
    <s v="2026"/>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99 - MULTIPROVINCIAL"/>
    <s v="(blank)"/>
    <n v="23766531"/>
    <n v="0"/>
  </r>
  <r>
    <s v="2026"/>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99 - MULTIPROVINCIAL"/>
    <s v="(blank)"/>
    <n v="200000"/>
    <n v="0"/>
  </r>
  <r>
    <s v="2026"/>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99 - MULTIPROVINCIAL"/>
    <s v="(blank)"/>
    <n v="450000"/>
    <n v="0"/>
  </r>
  <r>
    <s v="2026"/>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1 - ALIMENTOS Y PRODUCTOS AGROFORESTALE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99 - MULTIPROVINCIAL"/>
    <s v="(blank)"/>
    <n v="100000"/>
    <n v="0"/>
  </r>
  <r>
    <s v="2026"/>
    <x v="0"/>
    <x v="0"/>
    <x v="0"/>
    <x v="0"/>
    <s v="2 - Poder Ejecutivo"/>
    <s v="0210 - MINISTERIO DE AGRICULTURA"/>
    <s v="0001 - MINISTERIO DE AGRICULTURA"/>
    <s v="3 - PROTECCIÓN DEL MEDIO AMBIENTE"/>
    <s v="3.3 - Cambio Climático"/>
    <s v="3.3.01 - Mixtos"/>
    <s v="2.3 - MATERIALES Y SUMINISTROS"/>
    <s v="2.3.6 - PRODUCTOS DE MINERALES, METÁLICOS Y NO METÁLICOS"/>
    <s v="N"/>
    <s v="00 - N/A"/>
    <s v="10 - FONDO GENERAL"/>
    <s v="99 - MULTIPROVINCIAL"/>
    <s v="(blank)"/>
    <n v="5000"/>
    <n v="0"/>
  </r>
  <r>
    <s v="2026"/>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99 - MULTIPROVINCIAL"/>
    <s v="(blank)"/>
    <n v="63000"/>
    <n v="0"/>
  </r>
  <r>
    <s v="2026"/>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99 - MULTIPROVINCIAL"/>
    <s v="(blank)"/>
    <n v="900000"/>
    <n v="0"/>
  </r>
  <r>
    <s v="2026"/>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99 - MULTIPROVINCIAL"/>
    <s v="(blank)"/>
    <n v="600000"/>
    <n v="0"/>
  </r>
  <r>
    <s v="2026"/>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99 - MULTIPROVINCIAL"/>
    <s v="(blank)"/>
    <n v="540000"/>
    <n v="0"/>
  </r>
  <r>
    <s v="2026"/>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99 - MULTIPROVINCIAL"/>
    <s v="(blank)"/>
    <n v="2600000"/>
    <n v="0"/>
  </r>
  <r>
    <s v="2026"/>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99 - MULTIPROVINCIAL"/>
    <s v="(blank)"/>
    <n v="2850000"/>
    <n v="0"/>
  </r>
  <r>
    <s v="2026"/>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99 - MULTIPROVINCIAL"/>
    <s v="(blank)"/>
    <n v="400000"/>
    <n v="0"/>
  </r>
  <r>
    <s v="2026"/>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99 - MULTIPROVINCIAL"/>
    <s v="(blank)"/>
    <n v="7780000"/>
    <n v="0"/>
  </r>
  <r>
    <s v="2026"/>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99 - MULTIPROVINCIAL"/>
    <s v="(blank)"/>
    <n v="14732"/>
    <n v="0"/>
  </r>
  <r>
    <s v="2026"/>
    <x v="0"/>
    <x v="0"/>
    <x v="0"/>
    <x v="0"/>
    <s v="2 - Poder Ejecutivo"/>
    <s v="0210 - MINISTERIO DE AGRICULTURA"/>
    <s v="0001 - MINISTERIO DE AGRICULTURA"/>
    <s v="4 - SERVICIOS SOCIALES"/>
    <s v="4.6 - Equidad de género"/>
    <s v="4.6.01 - Acciones focalizada en mujeres"/>
    <s v="2.3 - MATERIALES Y SUMINISTROS"/>
    <s v="2.3.2 - TEXTILES Y VESTUARIOS"/>
    <s v="N"/>
    <s v="00 - N/A"/>
    <s v="10 - FONDO GENERAL"/>
    <s v="99 - MULTIPROVINCIAL"/>
    <s v="(blank)"/>
    <n v="352380"/>
    <n v="0"/>
  </r>
  <r>
    <s v="2026"/>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99 - MULTIPROVINCIAL"/>
    <s v="(blank)"/>
    <n v="1357259"/>
    <n v="0"/>
  </r>
  <r>
    <s v="2026"/>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99 - MULTIPROVINCIAL"/>
    <s v="(blank)"/>
    <n v="562656"/>
    <n v="0"/>
  </r>
  <r>
    <s v="2026"/>
    <x v="0"/>
    <x v="0"/>
    <x v="0"/>
    <x v="0"/>
    <s v="2 - Poder Ejecutivo"/>
    <s v="0210 - MINISTERIO DE AGRICULTURA"/>
    <s v="0001 - MINISTERIO DE AGRICULTURA"/>
    <s v="4 - SERVICIOS SOCIALES"/>
    <s v="4.6 - Equidad de género"/>
    <s v="4.6.03 - Acciones para una cultura de igualdad de género."/>
    <s v="2.2 - CONTRATACIÓN DE SERVICIOS"/>
    <s v="2.2.2 - PUBLICIDAD, IMPRESIÓN Y ENCUADERNACIÓN"/>
    <s v="N"/>
    <s v="00 - N/A"/>
    <s v="10 - FONDO GENERAL"/>
    <s v="99 - MULTIPROVINCIAL"/>
    <s v="(blank)"/>
    <n v="75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8 - OTROS SERVICIOS NO INCLUIDOS EN CONCEPTOS ANTERIORES"/>
    <s v="N"/>
    <s v="00 - N/A"/>
    <s v="10 - FONDO GENERAL"/>
    <s v="99 - MULTIPROVINCIAL"/>
    <s v="(blank)"/>
    <n v="350000"/>
    <n v="0"/>
  </r>
  <r>
    <s v="2026"/>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99 - MULTIPROVINCIAL"/>
    <s v="(blank)"/>
    <n v="600000"/>
    <n v="0"/>
  </r>
  <r>
    <s v="2026"/>
    <x v="0"/>
    <x v="0"/>
    <x v="0"/>
    <x v="0"/>
    <s v="2 - Poder Ejecutivo"/>
    <s v="0210 - MINISTERIO DE AGRICULTURA"/>
    <s v="0001 - MINISTERIO DE AGRICULTURA"/>
    <s v="4 - SERVICIOS SOCIALES"/>
    <s v="4.6 - Equidad de género"/>
    <s v="4.6.03 - Acciones para una cultura de igualdad de género."/>
    <s v="2.3 - MATERIALES Y SUMINISTROS"/>
    <s v="2.3.2 - TEXTILES Y VESTUARIOS"/>
    <s v="N"/>
    <s v="00 - N/A"/>
    <s v="10 - FONDO GENERAL"/>
    <s v="99 - MULTIPROVINCIAL"/>
    <s v="(blank)"/>
    <n v="25000"/>
    <n v="0"/>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99 - MULTIPROVINCIAL"/>
    <s v="(blank)"/>
    <n v="518343642"/>
    <n v="76503236.680000007"/>
  </r>
  <r>
    <s v="2026"/>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99 - MULTIPROVINCIAL"/>
    <s v="(blank)"/>
    <n v="0"/>
    <n v="8313400"/>
  </r>
  <r>
    <s v="2026"/>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99 - MULTIPROVINCIAL"/>
    <s v="(blank)"/>
    <n v="85699418"/>
    <n v="659000"/>
  </r>
  <r>
    <s v="2026"/>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99 - MULTIPROVINCIAL"/>
    <s v="(blank)"/>
    <n v="100000"/>
    <n v="0"/>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99 - MULTIPROVINCIAL"/>
    <s v="(blank)"/>
    <n v="72007231"/>
    <n v="11764023.439999999"/>
  </r>
  <r>
    <s v="2026"/>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99 - MULTIPROVINCIAL"/>
    <s v="(blank)"/>
    <n v="0"/>
    <n v="1279392.7100000002"/>
  </r>
  <r>
    <s v="2026"/>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99 - MULTIPROVINCIAL"/>
    <s v="(blank)"/>
    <n v="17028977"/>
    <n v="2140370.83"/>
  </r>
  <r>
    <s v="2026"/>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99 - MULTIPROVINCIAL"/>
    <s v="(blank)"/>
    <n v="1136380"/>
    <n v="0"/>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99 - MULTIPROVINCIAL"/>
    <s v="(blank)"/>
    <n v="6300000"/>
    <n v="2135787.5"/>
  </r>
  <r>
    <s v="2026"/>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20 - FONDOS CON DESTINO ESPECÍFICO"/>
    <s v="99 - MULTIPROVINCIAL"/>
    <s v="(blank)"/>
    <n v="0"/>
    <n v="389083"/>
  </r>
  <r>
    <s v="2026"/>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99 - MULTIPROVINCIAL"/>
    <s v="(blank)"/>
    <n v="5850075"/>
    <n v="1827407.6199999999"/>
  </r>
  <r>
    <s v="2026"/>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99 - MULTIPROVINCIAL"/>
    <s v="(blank)"/>
    <n v="11897018"/>
    <n v="0"/>
  </r>
  <r>
    <s v="2026"/>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99 - MULTIPROVINCIAL"/>
    <s v="(blank)"/>
    <n v="11914033"/>
    <n v="284358.76"/>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99 - MULTIPROVINCIAL"/>
    <s v="(blank)"/>
    <n v="3079854"/>
    <n v="0"/>
  </r>
  <r>
    <s v="2026"/>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99 - MULTIPROVINCIAL"/>
    <s v="(blank)"/>
    <n v="150000"/>
    <n v="0"/>
  </r>
  <r>
    <s v="2026"/>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99 - MULTIPROVINCIAL"/>
    <s v="(blank)"/>
    <n v="5700000"/>
    <n v="0"/>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99 - MULTIPROVINCIAL"/>
    <s v="(blank)"/>
    <n v="6258748"/>
    <n v="117406.25"/>
  </r>
  <r>
    <s v="2026"/>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99 - MULTIPROVINCIAL"/>
    <s v="(blank)"/>
    <n v="987860"/>
    <n v="0"/>
  </r>
  <r>
    <s v="2026"/>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99 - MULTIPROVINCIAL"/>
    <s v="(blank)"/>
    <n v="3540803"/>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99 - MULTIPROVINCIAL"/>
    <s v="(blank)"/>
    <n v="147416"/>
    <n v="0"/>
  </r>
  <r>
    <s v="2026"/>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99 - MULTIPROVINCIAL"/>
    <s v="(blank)"/>
    <n v="95000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99 - MULTIPROVINCIAL"/>
    <s v="(blank)"/>
    <n v="5648250"/>
    <n v="0"/>
  </r>
  <r>
    <s v="2026"/>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99 - MULTIPROVINCIAL"/>
    <s v="(blank)"/>
    <n v="1500000"/>
    <n v="0"/>
  </r>
  <r>
    <s v="2026"/>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99 - MULTIPROVINCIAL"/>
    <s v="(blank)"/>
    <n v="464600"/>
    <n v="0"/>
  </r>
  <r>
    <s v="2026"/>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99 - MULTIPROVINCIAL"/>
    <s v="(blank)"/>
    <n v="734265"/>
    <n v="0"/>
  </r>
  <r>
    <s v="2026"/>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99 - MULTIPROVINCIAL"/>
    <s v="(blank)"/>
    <n v="59582877"/>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99 - MULTIPROVINCIAL"/>
    <s v="(blank)"/>
    <n v="8999458"/>
    <n v="0"/>
  </r>
  <r>
    <s v="2026"/>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99 - MULTIPROVINCIAL"/>
    <s v="(blank)"/>
    <n v="1681166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99 - MULTIPROVINCIAL"/>
    <s v="(blank)"/>
    <n v="12194400"/>
    <n v="896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99 - MULTIPROVINCIAL"/>
    <s v="(blank)"/>
    <n v="3236400"/>
    <n v="300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737644"/>
    <n v="135258.16"/>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99 - MULTIPROVINCIAL"/>
    <s v="(blank)"/>
    <n v="760092"/>
    <n v="56205.719999999994"/>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1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99 - MULTIPROVINCIAL"/>
    <s v="(blank)"/>
    <n v="165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99 - MULTIPROVINCIAL"/>
    <s v="(blank)"/>
    <n v="75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99 - MULTIPROVINCIAL"/>
    <s v="(blank)"/>
    <n v="8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88146"/>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659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877238"/>
    <n v="2564.1999999999998"/>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191600"/>
    <n v="180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99 - MULTIPROVINCIAL"/>
    <s v="(blank)"/>
    <n v="10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99 - MULTIPROVINCIAL"/>
    <s v="(blank)"/>
    <n v="205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10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1967000"/>
    <n v="0"/>
  </r>
  <r>
    <s v="2026"/>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99 - MULTIPROVINCIAL"/>
    <s v="(blank)"/>
    <n v="205000"/>
    <n v="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99 - MULTIPROVINCIAL"/>
    <s v="(blank)"/>
    <n v="114860000"/>
    <n v="17417706.5"/>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99 - MULTIPROVINCIAL"/>
    <s v="(blank)"/>
    <n v="22025000"/>
    <n v="635500"/>
  </r>
  <r>
    <s v="2026"/>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99 - MULTIPROVINCIAL"/>
    <s v="(blank)"/>
    <n v="16009850"/>
    <n v="2572389.54"/>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99 - MULTIPROVINCIAL"/>
    <s v="(blank)"/>
    <n v="4900000"/>
    <n v="336868.91"/>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99 - MULTIPROVINCIAL"/>
    <s v="(blank)"/>
    <n v="1041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99 - MULTIPROVINCIAL"/>
    <s v="(blank)"/>
    <n v="3300000"/>
    <n v="54269.259999999995"/>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99 - MULTIPROVINCIAL"/>
    <s v="(blank)"/>
    <n v="28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99 - MULTIPROVINCIAL"/>
    <s v="(blank)"/>
    <n v="5336941"/>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99 - MULTIPROVINCIAL"/>
    <s v="(blank)"/>
    <n v="4026019"/>
    <n v="382792.3"/>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99 - MULTIPROVINCIAL"/>
    <s v="(blank)"/>
    <n v="21455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99 - MULTIPROVINCIAL"/>
    <s v="(blank)"/>
    <n v="1450000"/>
    <n v="0"/>
  </r>
  <r>
    <s v="2026"/>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99 - MULTIPROVINCIAL"/>
    <s v="(blank)"/>
    <n v="1648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99 - MULTIPROVINCIAL"/>
    <s v="(blank)"/>
    <n v="58490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99 - MULTIPROVINCIAL"/>
    <s v="(blank)"/>
    <n v="5164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99 - MULTIPROVINCIAL"/>
    <s v="(blank)"/>
    <n v="277468"/>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99 - MULTIPROVINCIAL"/>
    <s v="(blank)"/>
    <n v="936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99 - MULTIPROVINCIAL"/>
    <s v="(blank)"/>
    <n v="57200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99 - MULTIPROVINCIAL"/>
    <s v="(blank)"/>
    <n v="28687"/>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99 - MULTIPROVINCIAL"/>
    <s v="(blank)"/>
    <n v="4438240"/>
    <n v="0"/>
  </r>
  <r>
    <s v="2026"/>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99 - MULTIPROVINCIAL"/>
    <s v="(blank)"/>
    <n v="1845855"/>
    <n v="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99 - MULTIPROVINCIAL"/>
    <s v="(blank)"/>
    <n v="40150000"/>
    <n v="6039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99 - MULTIPROVINCIAL"/>
    <s v="(blank)"/>
    <n v="1452000"/>
    <n v="242000"/>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5606110"/>
    <n v="917084.64"/>
  </r>
  <r>
    <s v="2026"/>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99 - MULTIPROVINCIAL"/>
    <s v="(blank)"/>
    <n v="1892184"/>
    <n v="270379.20999999996"/>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99 - MULTIPROVINCIAL"/>
    <s v="(blank)"/>
    <n v="65465000"/>
    <n v="477050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99 - MULTIPROVINCIAL"/>
    <s v="(blank)"/>
    <n v="3000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99 - MULTIPROVINCIAL"/>
    <s v="(blank)"/>
    <n v="540000"/>
    <n v="0"/>
  </r>
  <r>
    <s v="2026"/>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99 - MULTIPROVINCIAL"/>
    <s v="(blank)"/>
    <n v="2649000"/>
    <n v="727712.02"/>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99 - MULTIPROVINCIAL"/>
    <s v="(blank)"/>
    <n v="2725600000"/>
    <n v="341357907.3599999"/>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99 - MULTIPROVINCIAL"/>
    <s v="(blank)"/>
    <n v="270000000"/>
    <n v="39695302.350000001"/>
  </r>
  <r>
    <s v="2026"/>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99 - MULTIPROVINCIAL"/>
    <s v="(blank)"/>
    <n v="284000000"/>
    <n v="43324233.930000007"/>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99 - MULTIPROVINCIAL"/>
    <s v="(blank)"/>
    <n v="24000000"/>
    <n v="586354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99 - MULTIPROVINCIAL"/>
    <s v="(blank)"/>
    <n v="35000000"/>
    <n v="359639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99 - MULTIPROVINCIAL"/>
    <s v="(blank)"/>
    <n v="20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99 - MULTIPROVINCIAL"/>
    <s v="(blank)"/>
    <n v="36500000"/>
    <n v="1140729.6000000001"/>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99 - MULTIPROVINCIAL"/>
    <s v="(blank)"/>
    <n v="3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20 - FONDOS CON DESTINO ESPECÍFICO"/>
    <s v="99 - MULTIPROVINCIAL"/>
    <s v="(blank)"/>
    <n v="76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20 - FONDOS CON DESTINO ESPECÍFICO"/>
    <s v="99 - MULTIPROVINCIAL"/>
    <s v="(blank)"/>
    <n v="5000000"/>
    <n v="170181.66"/>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99 - MULTIPROVINCIAL"/>
    <s v="(blank)"/>
    <n v="105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99 - MULTIPROVINCIAL"/>
    <s v="(blank)"/>
    <n v="31500000"/>
    <n v="100321.9"/>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99 - MULTIPROVINCIAL"/>
    <s v="(blank)"/>
    <n v="150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99 - MULTIPROVINCIAL"/>
    <s v="(blank)"/>
    <n v="51050000"/>
    <n v="1397022.63"/>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99 - MULTIPROVINCIAL"/>
    <s v="(blank)"/>
    <n v="457934500"/>
    <n v="4760180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99 - MULTIPROVINCIAL"/>
    <s v="(blank)"/>
    <n v="100700000"/>
    <n v="220002.15"/>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99 - MULTIPROVINCIAL"/>
    <s v="(blank)"/>
    <n v="15200000"/>
    <n v="0"/>
  </r>
  <r>
    <s v="2026"/>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20 - FONDOS CON DESTINO ESPECÍFICO"/>
    <s v="99 - MULTIPROVINCIAL"/>
    <s v="(blank)"/>
    <n v="64500000"/>
    <n v="275467.460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99 - MULTIPROVINCIAL"/>
    <s v="(blank)"/>
    <n v="820400000"/>
    <n v="109862111.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99 - MULTIPROVINCIAL"/>
    <s v="(blank)"/>
    <n v="31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99 - MULTIPROVINCIAL"/>
    <s v="(blank)"/>
    <n v="39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99 - MULTIPROVINCIAL"/>
    <s v="(blank)"/>
    <n v="381000000"/>
    <n v="36138963.939999998"/>
  </r>
  <r>
    <s v="2026"/>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99 - MULTIPROVINCIAL"/>
    <s v="(blank)"/>
    <n v="151000000"/>
    <n v="15741194.74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99 - MULTIPROVINCIAL"/>
    <s v="(blank)"/>
    <n v="208800000"/>
    <n v="28689936.8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99 - MULTIPROVINCIAL"/>
    <s v="(blank)"/>
    <n v="408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99 - MULTIPROVINCIAL"/>
    <s v="(blank)"/>
    <n v="105000000"/>
    <n v="15361907.47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99 - MULTIPROVINCIAL"/>
    <s v="(blank)"/>
    <n v="180000000"/>
    <n v="19544164.89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99 - MULTIPROVINCIAL"/>
    <s v="(blank)"/>
    <n v="35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99 - MULTIPROVINCIAL"/>
    <s v="(blank)"/>
    <n v="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99 - MULTIPROVINCIAL"/>
    <s v="(blank)"/>
    <n v="2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99 - MULTIPROVINCIAL"/>
    <s v="(blank)"/>
    <n v="41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99 - MULTIPROVINCIAL"/>
    <s v="(blank)"/>
    <n v="925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99 - MULTIPROVINCIAL"/>
    <s v="(blank)"/>
    <n v="80794024"/>
    <n v="7026793.7000000002"/>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99 - MULTIPROVINCIAL"/>
    <s v="(blank)"/>
    <n v="6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99 - MULTIPROVINCIAL"/>
    <s v="(blank)"/>
    <n v="400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99 - MULTIPROVINCIAL"/>
    <s v="(blank)"/>
    <n v="114000000"/>
    <n v="17249454.550000001"/>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99 - MULTIPROVINCIAL"/>
    <s v="(blank)"/>
    <n v="104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99 - MULTIPROVINCIAL"/>
    <s v="(blank)"/>
    <n v="57900000"/>
    <n v="3409888.9"/>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99 - MULTIPROVINCIAL"/>
    <s v="(blank)"/>
    <n v="5200000"/>
    <n v="0"/>
  </r>
  <r>
    <s v="2026"/>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99 - MULTIPROVINCIAL"/>
    <s v="(blank)"/>
    <n v="11000000"/>
    <n v="7705.2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99 - MULTIPROVINCIAL"/>
    <s v="(blank)"/>
    <n v="129500000"/>
    <n v="16410318.699999999"/>
  </r>
  <r>
    <s v="2026"/>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99 - MULTIPROVINCIAL"/>
    <s v="(blank)"/>
    <n v="22000000"/>
    <n v="2515584.6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99 - MULTIPROVINCIAL"/>
    <s v="(blank)"/>
    <n v="225976800"/>
    <n v="34174274.349999994"/>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99 - MULTIPROVINCIAL"/>
    <s v="(blank)"/>
    <n v="42401864"/>
    <n v="1400333.33"/>
  </r>
  <r>
    <s v="2026"/>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99 - MULTIPROVINCIAL"/>
    <s v="(blank)"/>
    <n v="28666998"/>
    <n v="4793473.13"/>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99 - MULTIPROVINCIAL"/>
    <s v="(blank)"/>
    <n v="6878927"/>
    <n v="1131709.3700000001"/>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99 - MULTIPROVINCIAL"/>
    <s v="(blank)"/>
    <n v="2561400"/>
    <n v="39294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99 - MULTIPROVINCIAL"/>
    <s v="(blank)"/>
    <n v="2100000"/>
    <n v="174542.9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99 - MULTIPROVINCIAL"/>
    <s v="(blank)"/>
    <n v="80000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99 - MULTIPROVINCIAL"/>
    <s v="(blank)"/>
    <n v="19898321"/>
    <n v="2153694.979999999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99 - MULTIPROVINCIAL"/>
    <s v="(blank)"/>
    <n v="3680636"/>
    <n v="2223618.4399999995"/>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99 - MULTIPROVINCIAL"/>
    <s v="(blank)"/>
    <n v="3405000"/>
    <n v="239422"/>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99 - MULTIPROVINCIAL"/>
    <s v="(blank)"/>
    <n v="8446276"/>
    <n v="495960"/>
  </r>
  <r>
    <s v="2026"/>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99 - MULTIPROVINCIAL"/>
    <s v="(blank)"/>
    <n v="6100000"/>
    <n v="372092.2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99 - MULTIPROVINCIAL"/>
    <s v="(blank)"/>
    <n v="4913722"/>
    <n v="541900.77"/>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99 - MULTIPROVINCIAL"/>
    <s v="(blank)"/>
    <n v="0"/>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99 - MULTIPROVINCIAL"/>
    <s v="(blank)"/>
    <n v="72015"/>
    <n v="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99 - MULTIPROVINCIAL"/>
    <s v="(blank)"/>
    <n v="1215814"/>
    <n v="220800"/>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99 - MULTIPROVINCIAL"/>
    <s v="(blank)"/>
    <n v="11985395"/>
    <n v="535395.6"/>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99 - MULTIPROVINCIAL"/>
    <s v="(blank)"/>
    <n v="27409525"/>
    <n v="2622200.02"/>
  </r>
  <r>
    <s v="2026"/>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99 - MULTIPROVINCIAL"/>
    <s v="(blank)"/>
    <n v="7576132"/>
    <n v="134712.54999999999"/>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99 - MULTIPROVINCIAL"/>
    <s v="(blank)"/>
    <n v="1106058259"/>
    <n v="164288316.66"/>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99 - MULTIPROVINCIAL"/>
    <s v="(blank)"/>
    <n v="196866300"/>
    <n v="3512025"/>
  </r>
  <r>
    <s v="2026"/>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99 - MULTIPROVINCIAL"/>
    <s v="(blank)"/>
    <n v="146880732"/>
    <n v="25257286.21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99 - MULTIPROVINCIAL"/>
    <s v="(blank)"/>
    <n v="785971071"/>
    <n v="155995944.03"/>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99 - MULTIPROVINCIAL"/>
    <s v="(blank)"/>
    <n v="15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99 - MULTIPROVINCIAL"/>
    <s v="(blank)"/>
    <n v="2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99 - MULTIPROVINCIAL"/>
    <s v="(blank)"/>
    <n v="14000000"/>
    <n v="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99 - MULTIPROVINCIAL"/>
    <s v="(blank)"/>
    <n v="15600000"/>
    <n v="245440"/>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99 - MULTIPROVINCIAL"/>
    <s v="(blank)"/>
    <n v="250100000"/>
    <n v="74773728.480000004"/>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99 - MULTIPROVINCIAL"/>
    <s v="(blank)"/>
    <n v="710000000"/>
    <n v="520134.2"/>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99 - MULTIPROVINCIAL"/>
    <s v="(blank)"/>
    <n v="1751066051"/>
    <n v="220497876.9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59128929"/>
    <n v="16039967.16"/>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99 - MULTIPROVINCIAL"/>
    <s v="(blank)"/>
    <n v="240000000"/>
    <n v="7967009.9100000001"/>
  </r>
  <r>
    <s v="2026"/>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99 - MULTIPROVINCIAL"/>
    <s v="(blank)"/>
    <n v="2000000"/>
    <n v="353044.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99 - MULTIPROVINCIAL"/>
    <s v="(blank)"/>
    <n v="3100000"/>
    <n v="42878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99 - MULTIPROVINCIAL"/>
    <s v="(blank)"/>
    <n v="5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99 - MULTIPROVINCIAL"/>
    <s v="(blank)"/>
    <n v="5800000"/>
    <n v="712426.18"/>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99 - MULTIPROVINCIAL"/>
    <s v="(blank)"/>
    <n v="8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99 - MULTIPROVINCIAL"/>
    <s v="(blank)"/>
    <n v="4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99 - MULTIPROVINCIAL"/>
    <s v="(blank)"/>
    <n v="30000000"/>
    <n v="0"/>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99 - MULTIPROVINCIAL"/>
    <s v="(blank)"/>
    <n v="7000000"/>
    <n v="1249997.6000000001"/>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99 - MULTIPROVINCIAL"/>
    <s v="(blank)"/>
    <n v="22076364"/>
    <n v="4548699.2"/>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99 - MULTIPROVINCIAL"/>
    <s v="(blank)"/>
    <n v="29500000"/>
    <n v="12945668.99"/>
  </r>
  <r>
    <s v="2026"/>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99 - MULTIPROVINCIAL"/>
    <s v="(blank)"/>
    <n v="10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99 - MULTIPROVINCIAL"/>
    <s v="(blank)"/>
    <n v="60000000"/>
    <n v="0"/>
  </r>
  <r>
    <s v="2026"/>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99 - MULTIPROVINCIAL"/>
    <s v="(blank)"/>
    <n v="350000000"/>
    <n v="19308543.530000001"/>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99 - MULTIPROVINCIAL"/>
    <s v="(blank)"/>
    <n v="197242000"/>
    <n v="28906573.82999999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99 - MULTIPROVINCIAL"/>
    <s v="(blank)"/>
    <n v="34268000"/>
    <n v="744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99 - MULTIPROVINCIAL"/>
    <s v="(blank)"/>
    <n v="27378780"/>
    <n v="4388881.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99 - MULTIPROVINCIAL"/>
    <s v="(blank)"/>
    <n v="5676372"/>
    <n v="437393.82"/>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99 - MULTIPROVINCIAL"/>
    <s v="(blank)"/>
    <n v="1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99 - MULTIPROVINCIAL"/>
    <s v="(blank)"/>
    <n v="50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99 - MULTIPROVINCIAL"/>
    <s v="(blank)"/>
    <n v="11304420"/>
    <n v="4500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99 - MULTIPROVINCIAL"/>
    <s v="(blank)"/>
    <n v="425002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99 - MULTIPROVINCIAL"/>
    <s v="(blank)"/>
    <n v="4224000"/>
    <n v="21016.870000000003"/>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99 - MULTIPROVINCIAL"/>
    <s v="(blank)"/>
    <n v="1505000"/>
    <n v="60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99 - MULTIPROVINCIAL"/>
    <s v="(blank)"/>
    <n v="611158"/>
    <n v="46728"/>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99 - MULTIPROVINCIAL"/>
    <s v="(blank)"/>
    <n v="45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99 - MULTIPROVINCIAL"/>
    <s v="(blank)"/>
    <n v="4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99 - MULTIPROVINCIAL"/>
    <s v="(blank)"/>
    <n v="1685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99 - MULTIPROVINCIAL"/>
    <s v="(blank)"/>
    <n v="30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99 - MULTIPROVINCIAL"/>
    <s v="(blank)"/>
    <n v="85000"/>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99 - MULTIPROVINCIAL"/>
    <s v="(blank)"/>
    <n v="6847908"/>
    <n v="0"/>
  </r>
  <r>
    <s v="2026"/>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99 - MULTIPROVINCIAL"/>
    <s v="(blank)"/>
    <n v="1310000"/>
    <n v="0"/>
  </r>
  <r>
    <s v="2026"/>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99 - MULTIPROVINCIAL"/>
    <s v="(blank)"/>
    <n v="261198872"/>
    <n v="16053452.300000001"/>
  </r>
  <r>
    <s v="2026"/>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99 - MULTIPROVINCIAL"/>
    <s v="(blank)"/>
    <n v="107003721"/>
    <n v="4075803.15"/>
  </r>
  <r>
    <s v="2026"/>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99 - MULTIPROVINCIAL"/>
    <s v="(blank)"/>
    <n v="28800000"/>
    <n v="900000"/>
  </r>
  <r>
    <s v="2026"/>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99 - MULTIPROVINCIAL"/>
    <s v="(blank)"/>
    <n v="106337816"/>
    <n v="0"/>
  </r>
  <r>
    <s v="2026"/>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99 - MULTIPROVINCIAL"/>
    <s v="(blank)"/>
    <n v="35453621"/>
    <n v="2419096.41"/>
  </r>
  <r>
    <s v="2026"/>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99 - MULTIPROVINCIAL"/>
    <s v="(blank)"/>
    <n v="9899231"/>
    <n v="1494027.26"/>
  </r>
  <r>
    <s v="2026"/>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99 - MULTIPROVINCIAL"/>
    <s v="(blank)"/>
    <n v="9406000"/>
    <n v="0"/>
  </r>
  <r>
    <s v="2026"/>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99 - MULTIPROVINCIAL"/>
    <s v="(blank)"/>
    <n v="19605000"/>
    <n v="304583"/>
  </r>
  <r>
    <s v="2026"/>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99 - MULTIPROVINCIAL"/>
    <s v="(blank)"/>
    <n v="15550000"/>
    <n v="100000"/>
  </r>
  <r>
    <s v="2026"/>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99 - MULTIPROVINCIAL"/>
    <s v="(blank)"/>
    <n v="23832398"/>
    <n v="0"/>
  </r>
  <r>
    <s v="2026"/>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99 - MULTIPROVINCIAL"/>
    <s v="(blank)"/>
    <n v="30910600"/>
    <n v="5427387.9899999993"/>
  </r>
  <r>
    <s v="2026"/>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99 - MULTIPROVINCIAL"/>
    <s v="(blank)"/>
    <n v="21303000"/>
    <n v="207649.34000000003"/>
  </r>
  <r>
    <s v="2026"/>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99 - MULTIPROVINCIAL"/>
    <s v="(blank)"/>
    <n v="45051160"/>
    <n v="54912812.210000001"/>
  </r>
  <r>
    <s v="2026"/>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99 - MULTIPROVINCIAL"/>
    <s v="(blank)"/>
    <n v="28640400"/>
    <n v="1265186.7"/>
  </r>
  <r>
    <s v="2026"/>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99 - MULTIPROVINCIAL"/>
    <s v="(blank)"/>
    <n v="1679000"/>
    <n v="250431"/>
  </r>
  <r>
    <s v="2026"/>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99 - MULTIPROVINCIAL"/>
    <s v="(blank)"/>
    <n v="2253500"/>
    <n v="0"/>
  </r>
  <r>
    <s v="2026"/>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99 - MULTIPROVINCIAL"/>
    <s v="(blank)"/>
    <n v="3316000"/>
    <n v="7400"/>
  </r>
  <r>
    <s v="2026"/>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99 - MULTIPROVINCIAL"/>
    <s v="(blank)"/>
    <n v="116000"/>
    <n v="0"/>
  </r>
  <r>
    <s v="2026"/>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99 - MULTIPROVINCIAL"/>
    <s v="(blank)"/>
    <n v="637000"/>
    <n v="0"/>
  </r>
  <r>
    <s v="2026"/>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99 - MULTIPROVINCIAL"/>
    <s v="(blank)"/>
    <n v="813100"/>
    <n v="0"/>
  </r>
  <r>
    <s v="2026"/>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99 - MULTIPROVINCIAL"/>
    <s v="(blank)"/>
    <n v="20626000"/>
    <n v="720159"/>
  </r>
  <r>
    <s v="2026"/>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99 - MULTIPROVINCIAL"/>
    <s v="(blank)"/>
    <n v="10393600"/>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916755"/>
    <n v="39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99 - MULTIPROVINCIAL"/>
    <s v="(blank)"/>
    <n v="1524099"/>
    <n v="8000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597135"/>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99 - MULTIPROVINCIAL"/>
    <s v="(blank)"/>
    <n v="234478"/>
    <n v="0"/>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19370"/>
    <n v="59406.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99 - MULTIPROVINCIAL"/>
    <s v="(blank)"/>
    <n v="215112"/>
    <n v="12232"/>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99 - MULTIPROVINCIAL"/>
    <s v="(blank)"/>
    <n v="300000"/>
    <n v="59914.75"/>
  </r>
  <r>
    <s v="2026"/>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99 - MULTIPROVINCIAL"/>
    <s v="(blank)"/>
    <n v="844741810"/>
    <n v="111525126.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99 - MULTIPROVINCIAL"/>
    <s v="(blank)"/>
    <n v="764897576"/>
    <n v="110166469.9699999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99 - MULTIPROVINCIAL"/>
    <s v="(blank)"/>
    <n v="149333372"/>
    <n v="743540.5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99 - MULTIPROVINCIAL"/>
    <s v="(blank)"/>
    <n v="318196714"/>
    <n v="7826115.469999999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000000"/>
    <n v="103499.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560000"/>
    <n v="6500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99 - MULTIPROVINCIAL"/>
    <s v="(blank)"/>
    <n v="2564445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8479176"/>
    <n v="16849412.890000001"/>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99 - MULTIPROVINCIAL"/>
    <s v="(blank)"/>
    <n v="105716787"/>
    <n v="16553678.91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99 - MULTIPROVINCIAL"/>
    <s v="(blank)"/>
    <n v="21911418"/>
    <n v="4950853.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99 - MULTIPROVINCIAL"/>
    <s v="(blank)"/>
    <n v="41310905"/>
    <n v="3391392.7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243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99 - MULTIPROVINCIAL"/>
    <s v="(blank)"/>
    <n v="189000000"/>
    <n v="149801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99 - MULTIPROVINCIAL"/>
    <s v="(blank)"/>
    <n v="4278112"/>
    <n v="105581.27"/>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99 - MULTIPROVINCIAL"/>
    <s v="(blank)"/>
    <n v="30610000"/>
    <n v="2388009.280000000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99 - MULTIPROVINCIAL"/>
    <s v="(blank)"/>
    <n v="54828575"/>
    <n v="985646.8400000000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99 - MULTIPROVINCIAL"/>
    <s v="(blank)"/>
    <n v="1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99 - MULTIPROVINCIAL"/>
    <s v="(blank)"/>
    <n v="355114305"/>
    <n v="18498373.2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99 - MULTIPROVINCIAL"/>
    <s v="(blank)"/>
    <n v="86500000"/>
    <n v="7391045.649999999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2000000"/>
    <n v="234958.3"/>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52620000"/>
    <n v="2234756.38"/>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22091020"/>
    <n v="1824804.29"/>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96649812"/>
    <n v="6068949.940000000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99 - MULTIPROVINCIAL"/>
    <s v="(blank)"/>
    <n v="54269526"/>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99 - MULTIPROVINCIAL"/>
    <s v="(blank)"/>
    <n v="209300000"/>
    <n v="8707511.160000002"/>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99 - MULTIPROVINCIAL"/>
    <s v="(blank)"/>
    <n v="5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99 - MULTIPROVINCIAL"/>
    <s v="(blank)"/>
    <n v="13300000"/>
    <n v="285324"/>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99 - MULTIPROVINCIAL"/>
    <s v="(blank)"/>
    <n v="28000000"/>
    <n v="4164241.2099999995"/>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99 - MULTIPROVINCIAL"/>
    <s v="(blank)"/>
    <n v="15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99 - MULTIPROVINCIAL"/>
    <s v="(blank)"/>
    <n v="300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99 - MULTIPROVINCIAL"/>
    <s v="(blank)"/>
    <n v="6930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9378000"/>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99 - MULTIPROVINCIAL"/>
    <s v="(blank)"/>
    <n v="69858200"/>
    <n v="4988028.26"/>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99 - MULTIPROVINCIAL"/>
    <s v="(blank)"/>
    <n v="31509777"/>
    <n v="0"/>
  </r>
  <r>
    <s v="2026"/>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19356400"/>
    <n v="1671223.8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99 - MULTIPROVINCIAL"/>
    <s v="(blank)"/>
    <n v="175874433"/>
    <n v="2649394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99 - MULTIPROVINCIAL"/>
    <s v="(blank)"/>
    <n v="47752918"/>
    <n v="8148042.5"/>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99 - MULTIPROVINCIAL"/>
    <s v="(blank)"/>
    <n v="39569177"/>
    <n v="5378587.3200000003"/>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99 - MULTIPROVINCIAL"/>
    <s v="(blank)"/>
    <n v="7353996"/>
    <n v="0"/>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99 - MULTIPROVINCIAL"/>
    <s v="(blank)"/>
    <n v="6155514"/>
    <n v="885411.9800000001"/>
  </r>
  <r>
    <s v="2026"/>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99 - MULTIPROVINCIAL"/>
    <s v="(blank)"/>
    <n v="6737469"/>
    <n v="1241391.49"/>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99 - MULTIPROVINCIAL"/>
    <s v="(blank)"/>
    <n v="6080000"/>
    <n v="934871.0500000001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99 - MULTIPROVINCIAL"/>
    <s v="(blank)"/>
    <n v="900000"/>
    <n v="131971.20000000001"/>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99 - MULTIPROVINCIAL"/>
    <s v="(blank)"/>
    <n v="12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99 - MULTIPROVINCIAL"/>
    <s v="(blank)"/>
    <n v="23796000"/>
    <n v="371425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99 - MULTIPROVINCIAL"/>
    <s v="(blank)"/>
    <n v="40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99 - MULTIPROVINCIAL"/>
    <s v="(blank)"/>
    <n v="250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99 - MULTIPROVINCIAL"/>
    <s v="(blank)"/>
    <n v="1584254"/>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99 - MULTIPROVINCIAL"/>
    <s v="(blank)"/>
    <n v="1850000"/>
    <n v="0"/>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99 - MULTIPROVINCIAL"/>
    <s v="(blank)"/>
    <n v="900000"/>
    <n v="135936"/>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99 - MULTIPROVINCIAL"/>
    <s v="(blank)"/>
    <n v="111482623"/>
    <n v="9850498.9800000004"/>
  </r>
  <r>
    <s v="2026"/>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99 - MULTIPROVINCIAL"/>
    <s v="(blank)"/>
    <n v="5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99 - MULTIPROVINCIAL"/>
    <s v="(blank)"/>
    <n v="39822480"/>
    <n v="7108617"/>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99 - MULTIPROVINCIAL"/>
    <s v="(blank)"/>
    <n v="22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99 - MULTIPROVINCIAL"/>
    <s v="(blank)"/>
    <n v="10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99 - MULTIPROVINCIAL"/>
    <s v="(blank)"/>
    <n v="40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99 - MULTIPROVINCIAL"/>
    <s v="(blank)"/>
    <n v="650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99 - MULTIPROVINCIAL"/>
    <s v="(blank)"/>
    <n v="1035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99 - MULTIPROVINCIAL"/>
    <s v="(blank)"/>
    <n v="13717000"/>
    <n v="0"/>
  </r>
  <r>
    <s v="2026"/>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99 - MULTIPROVINCIAL"/>
    <s v="(blank)"/>
    <n v="4147703"/>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99 - MULTIPROVINCIAL"/>
    <s v="(blank)"/>
    <n v="6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500000"/>
    <n v="0"/>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99 - MULTIPROVINCIAL"/>
    <s v="(blank)"/>
    <n v="500000"/>
    <n v="6125"/>
  </r>
  <r>
    <s v="2026"/>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99 - MULTIPROVINCIAL"/>
    <s v="(blank)"/>
    <n v="8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99 - MULTIPROVINCIAL"/>
    <s v="(blank)"/>
    <n v="93014000"/>
    <n v="13626771.440000001"/>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99 - MULTIPROVINCIAL"/>
    <s v="(blank)"/>
    <n v="1200000"/>
    <n v="6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99 - MULTIPROVINCIAL"/>
    <s v="(blank)"/>
    <n v="16386200"/>
    <n v="447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99 - MULTIPROVINCIAL"/>
    <s v="(blank)"/>
    <n v="12595000"/>
    <n v="2083021.0400000003"/>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99 - MULTIPROVINCIAL"/>
    <s v="(blank)"/>
    <n v="6440000"/>
    <n v="544037.98999999987"/>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14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2900000"/>
    <n v="248667.5"/>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5956000"/>
    <n v="695866.7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99 - MULTIPROVINCIAL"/>
    <s v="(blank)"/>
    <n v="1120000"/>
    <n v="132616.95999999999"/>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14850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7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99 - MULTIPROVINCIAL"/>
    <s v="(blank)"/>
    <n v="37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99 - MULTIPROVINCIAL"/>
    <s v="(blank)"/>
    <n v="15937245"/>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99 - MULTIPROVINCIAL"/>
    <s v="(blank)"/>
    <n v="398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99 - MULTIPROVINCIAL"/>
    <s v="(blank)"/>
    <n v="500000"/>
    <n v="49425.06"/>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99 - MULTIPROVINCIAL"/>
    <s v="(blank)"/>
    <n v="2833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99 - MULTIPROVINCIAL"/>
    <s v="(blank)"/>
    <n v="5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99 - MULTIPROVINCIAL"/>
    <s v="(blank)"/>
    <n v="60351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99 - MULTIPROVINCIAL"/>
    <s v="(blank)"/>
    <n v="200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99 - MULTIPROVINCIAL"/>
    <s v="(blank)"/>
    <n v="6405000"/>
    <n v="75000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1765000"/>
    <n v="0"/>
  </r>
  <r>
    <s v="2026"/>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99 - MULTIPROVINCIAL"/>
    <s v="(blank)"/>
    <n v="50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99 - MULTIPROVINCIAL"/>
    <s v="(blank)"/>
    <n v="86371400"/>
    <n v="128019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99 - MULTIPROVINCIAL"/>
    <s v="(blank)"/>
    <n v="17300000"/>
    <n v="6580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216000"/>
    <n v="34323.769999999997"/>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99 - MULTIPROVINCIAL"/>
    <s v="(blank)"/>
    <n v="958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11640000"/>
    <n v="1940173.0599999998"/>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99 - MULTIPROVINCIAL"/>
    <s v="(blank)"/>
    <n v="4200000"/>
    <n v="440707.2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3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99 - MULTIPROVINCIAL"/>
    <s v="(blank)"/>
    <n v="1050000"/>
    <n v="91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99 - MULTIPROVINCIAL"/>
    <s v="(blank)"/>
    <n v="397271"/>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99 - MULTIPROVINCIAL"/>
    <s v="(blank)"/>
    <n v="1492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99 - MULTIPROVINCIAL"/>
    <s v="(blank)"/>
    <n v="17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1333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99 - MULTIPROVINCIAL"/>
    <s v="(blank)"/>
    <n v="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842000"/>
    <n v="10387.36"/>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284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665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225000"/>
    <n v="4956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99 - MULTIPROVINCIAL"/>
    <s v="(blank)"/>
    <n v="2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99 - MULTIPROVINCIAL"/>
    <s v="(blank)"/>
    <n v="4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99 - MULTIPROVINCIAL"/>
    <s v="(blank)"/>
    <n v="120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3602000"/>
    <n v="83250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99 - MULTIPROVINCIAL"/>
    <s v="(blank)"/>
    <n v="1755000"/>
    <n v="0"/>
  </r>
  <r>
    <s v="2026"/>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99 - MULTIPROVINCIAL"/>
    <s v="(blank)"/>
    <n v="2195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99 - MULTIPROVINCIAL"/>
    <s v="(blank)"/>
    <n v="53779350"/>
    <n v="80007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99 - MULTIPROVINCIAL"/>
    <s v="(blank)"/>
    <n v="10500850"/>
    <n v="54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99 - MULTIPROVINCIAL"/>
    <s v="(blank)"/>
    <n v="7521523"/>
    <n v="1214718.149999999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99 - MULTIPROVINCIAL"/>
    <s v="(blank)"/>
    <n v="2223000"/>
    <n v="340318.59"/>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99 - MULTIPROVINCIAL"/>
    <s v="(blank)"/>
    <n v="6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99 - MULTIPROVINCIAL"/>
    <s v="(blank)"/>
    <n v="20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99 - MULTIPROVINCIAL"/>
    <s v="(blank)"/>
    <n v="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99 - MULTIPROVINCIAL"/>
    <s v="(blank)"/>
    <n v="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99 - MULTIPROVINCIAL"/>
    <s v="(blank)"/>
    <n v="5325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99 - MULTIPROVINCIAL"/>
    <s v="(blank)"/>
    <n v="5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99 - MULTIPROVINCIAL"/>
    <s v="(blank)"/>
    <n v="1721977"/>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99 - MULTIPROVINCIAL"/>
    <s v="(blank)"/>
    <n v="10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99 - MULTIPROVINCIAL"/>
    <s v="(blank)"/>
    <n v="7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99 - MULTIPROVINCIAL"/>
    <s v="(blank)"/>
    <n v="45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99 - MULTIPROVINCIAL"/>
    <s v="(blank)"/>
    <n v="3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99 - MULTIPROVINCIAL"/>
    <s v="(blank)"/>
    <n v="10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99 - MULTIPROVINCIAL"/>
    <s v="(blank)"/>
    <n v="22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99 - MULTIPROVINCIAL"/>
    <s v="(blank)"/>
    <n v="40000"/>
    <n v="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99 - MULTIPROVINCIAL"/>
    <s v="(blank)"/>
    <n v="4900000"/>
    <n v="800000"/>
  </r>
  <r>
    <s v="2026"/>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99 - MULTIPROVINCIAL"/>
    <s v="(blank)"/>
    <n v="470000"/>
    <n v="0"/>
  </r>
  <r>
    <s v="2026"/>
    <x v="0"/>
    <x v="0"/>
    <x v="0"/>
    <x v="0"/>
    <s v="2 - Poder Ejecutivo"/>
    <s v="0213 - MINISTERIO DE TURISMO"/>
    <s v="0001 - MINISTERIO DE TURISM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100000"/>
    <n v="0"/>
  </r>
  <r>
    <s v="2026"/>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99 - MULTIPROVINCIAL"/>
    <s v="(blank)"/>
    <n v="943302110"/>
    <n v="130995048.57999998"/>
  </r>
  <r>
    <s v="2026"/>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99 - MULTIPROVINCIAL"/>
    <s v="(blank)"/>
    <n v="294930002"/>
    <n v="1420813.97"/>
  </r>
  <r>
    <s v="2026"/>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99 - MULTIPROVINCIAL"/>
    <s v="(blank)"/>
    <n v="72000000"/>
    <n v="11896000"/>
  </r>
  <r>
    <s v="2026"/>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99 - MULTIPROVINCIAL"/>
    <s v="(blank)"/>
    <n v="119500000"/>
    <n v="18886031.679999996"/>
  </r>
  <r>
    <s v="2026"/>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99 - MULTIPROVINCIAL"/>
    <s v="(blank)"/>
    <n v="98812000"/>
    <n v="11291914.6"/>
  </r>
  <r>
    <s v="2026"/>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99 - MULTIPROVINCIAL"/>
    <s v="(blank)"/>
    <n v="710600000"/>
    <n v="25670177.699999999"/>
  </r>
  <r>
    <s v="2026"/>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99 - MULTIPROVINCIAL"/>
    <s v="(blank)"/>
    <n v="2076312658"/>
    <n v="1627736.69"/>
  </r>
  <r>
    <s v="2026"/>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99 - MULTIPROVINCIAL"/>
    <s v="(blank)"/>
    <n v="25200000"/>
    <n v="1697599.52"/>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06 - DUARTE"/>
    <s v="(blank)"/>
    <n v="0"/>
    <n v="0"/>
  </r>
  <r>
    <s v="2026"/>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99 - MULTIPROVINCIAL"/>
    <s v="(blank)"/>
    <n v="179925628"/>
    <n v="15890158.999999998"/>
  </r>
  <r>
    <s v="2026"/>
    <x v="0"/>
    <x v="0"/>
    <x v="0"/>
    <x v="0"/>
    <s v="2 - Poder Ejecutivo"/>
    <s v="0213 - MINISTERIO DE TURISMO"/>
    <s v="0001 - MINISTERIO DE TURISMO"/>
    <s v="2 - SERVICIOS ECONÓMICOS"/>
    <s v="2.9 - Otros servicios económicos"/>
    <s v="2.9.03 - Turismo"/>
    <s v="2.2 - CONTRATACIÓN DE SERVICIOS"/>
    <s v="2.2.5 - ALQUILERES Y RENTA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6 - SEGUROS"/>
    <s v="N"/>
    <s v="00 - N/A"/>
    <s v="10 - FONDO GENERAL"/>
    <s v="99 - MULTIPROVINCIAL"/>
    <s v="(blank)"/>
    <n v="34730000"/>
    <n v="2134134.46"/>
  </r>
  <r>
    <s v="2026"/>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99 - MULTIPROVINCIAL"/>
    <s v="(blank)"/>
    <n v="15410000"/>
    <n v="91951.33"/>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6 - DUARTE"/>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09 - ESPAILLAT"/>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0 - INDEPENDEN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1 - LA ALTAGRACIA"/>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3 - LA VEGA"/>
    <s v="(blank)"/>
    <n v="12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4 - MARIA TRINIDAD SANCHEZ"/>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5 - MONTE CRISTI"/>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16 - PEDERNALES"/>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1 - SAN CRISTOBAL"/>
    <s v="(blank)"/>
    <n v="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3 - SAN PEDRO DE MACORIS"/>
    <s v="(blank)"/>
    <n v="25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6 - SANTIAGO RODRIGUEZ"/>
    <s v="(blank)"/>
    <n v="3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7 - VALVERDE"/>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29 - MONTE PLATA"/>
    <s v="(blank)"/>
    <n v="19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30 - HATO MAYOR"/>
    <s v="(blank)"/>
    <n v="20000000"/>
    <n v="0"/>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99 - MULTIPROVINCIAL"/>
    <s v="(blank)"/>
    <n v="58204500"/>
    <n v="1570600.2899999998"/>
  </r>
  <r>
    <s v="2026"/>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20 - FONDOS CON DESTINO ESPECÍFICO"/>
    <s v="99 - MULTIPROVINCIAL"/>
    <s v="(blank)"/>
    <n v="0"/>
    <n v="0"/>
  </r>
  <r>
    <s v="2026"/>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99 - MULTIPROVINCIAL"/>
    <s v="(blank)"/>
    <n v="43693765"/>
    <n v="3413268"/>
  </r>
  <r>
    <s v="2026"/>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99 - MULTIPROVINCIAL"/>
    <s v="(blank)"/>
    <n v="2050000"/>
    <n v="0"/>
  </r>
  <r>
    <s v="2026"/>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99 - MULTIPROVINCIAL"/>
    <s v="(blank)"/>
    <n v="1700000"/>
    <n v="0"/>
  </r>
  <r>
    <s v="2026"/>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99 - MULTIPROVINCIAL"/>
    <s v="(blank)"/>
    <n v="100000"/>
    <n v="0"/>
  </r>
  <r>
    <s v="2026"/>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99 - MULTIPROVINCIAL"/>
    <s v="(blank)"/>
    <n v="6100000"/>
    <n v="0"/>
  </r>
  <r>
    <s v="2026"/>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99 - MULTIPROVINCIAL"/>
    <s v="(blank)"/>
    <n v="820000"/>
    <n v="0"/>
  </r>
  <r>
    <s v="2026"/>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99 - MULTIPROVINCIAL"/>
    <s v="(blank)"/>
    <n v="41760000"/>
    <n v="2012829.04"/>
  </r>
  <r>
    <s v="2026"/>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99 - MULTIPROVINCIAL"/>
    <s v="(blank)"/>
    <n v="14100000"/>
    <n v="6439.67"/>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99 - MULTIPROVINCIAL"/>
    <s v="(blank)"/>
    <n v="372500000"/>
    <n v="22141033.329999998"/>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99 - MULTIPROVINCIAL"/>
    <s v="(blank)"/>
    <n v="48600000"/>
    <n v="430921.56"/>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99 - MULTIPROVINCIAL"/>
    <s v="(blank)"/>
    <n v="2000000"/>
    <n v="0"/>
  </r>
  <r>
    <s v="2026"/>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99 - MULTIPROVINCIAL"/>
    <s v="(blank)"/>
    <n v="23000000"/>
    <n v="3112989.5999999996"/>
  </r>
  <r>
    <s v="2026"/>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99 - MULTIPROVINCIAL"/>
    <s v="(blank)"/>
    <n v="4900000"/>
    <n v="380753.57"/>
  </r>
  <r>
    <s v="2026"/>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99 - MULTIPROVINCIAL"/>
    <s v="(blank)"/>
    <n v="6000000"/>
    <n v="348194.4"/>
  </r>
  <r>
    <s v="2026"/>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99 - MULTIPROVINCIAL"/>
    <s v="(blank)"/>
    <n v="10000000"/>
    <n v="1684625.23"/>
  </r>
  <r>
    <s v="2026"/>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99 - MULTIPROVINCIAL"/>
    <s v="(blank)"/>
    <n v="4400000"/>
    <n v="0"/>
  </r>
  <r>
    <s v="2026"/>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99 - MULTIPROVINCIAL"/>
    <s v="(blank)"/>
    <n v="19100000"/>
    <n v="720000"/>
  </r>
  <r>
    <s v="2026"/>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99 - MULTIPROVINCIAL"/>
    <s v="(blank)"/>
    <n v="41000000"/>
    <n v="4247545.01"/>
  </r>
  <r>
    <s v="2026"/>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99 - MULTIPROVINCIAL"/>
    <s v="(blank)"/>
    <n v="32700000"/>
    <n v="815905.3899999999"/>
  </r>
  <r>
    <s v="2026"/>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99 - MULTIPROVINCIAL"/>
    <s v="(blank)"/>
    <n v="22800000"/>
    <n v="423410"/>
  </r>
  <r>
    <s v="2026"/>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99 - MULTIPROVINCIAL"/>
    <s v="(blank)"/>
    <n v="14000000"/>
    <n v="1767234.04"/>
  </r>
  <r>
    <s v="2026"/>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99 - MULTIPROVINCIAL"/>
    <s v="(blank)"/>
    <n v="4100000"/>
    <n v="12900"/>
  </r>
  <r>
    <s v="2026"/>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99 - MULTIPROVINCIAL"/>
    <s v="(blank)"/>
    <n v="14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99 - MULTIPROVINCIAL"/>
    <s v="(blank)"/>
    <n v="1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99 - MULTIPROVINCIAL"/>
    <s v="(blank)"/>
    <n v="3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99 - MULTIPROVINCIAL"/>
    <s v="(blank)"/>
    <n v="82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99 - MULTIPROVINCIAL"/>
    <s v="(blank)"/>
    <n v="17600000"/>
    <n v="0"/>
  </r>
  <r>
    <s v="2026"/>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99 - MULTIPROVINCIAL"/>
    <s v="(blank)"/>
    <n v="26300000"/>
    <n v="1165211.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99 - MULTIPROVINCIAL"/>
    <s v="(blank)"/>
    <n v="5311569847"/>
    <n v="88233590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99 - MULTIPROVINCIAL"/>
    <s v="(blank)"/>
    <n v="54000000"/>
    <n v="866666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99 - MULTIPROVINCIAL"/>
    <s v="(blank)"/>
    <n v="857485452"/>
    <n v="95739611"/>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99 - MULTIPROVINCIAL"/>
    <s v="(blank)"/>
    <n v="295522204"/>
    <n v="525870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99 - MULTIPROVINCIAL"/>
    <s v="(blank)"/>
    <n v="35706150"/>
    <n v="842337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99 - MULTIPROVINCIAL"/>
    <s v="(blank)"/>
    <n v="684986996"/>
    <n v="12840708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99 - MULTIPROVINCIAL"/>
    <s v="(blank)"/>
    <n v="191761526"/>
    <n v="319602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6345116"/>
    <n v="105752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99 - MULTIPROVINCIAL"/>
    <s v="(blank)"/>
    <n v="37480169"/>
    <n v="624669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99 - MULTIPROVINCIAL"/>
    <s v="(blank)"/>
    <n v="22400000"/>
    <n v="373333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99 - MULTIPROVINCIAL"/>
    <s v="(blank)"/>
    <n v="249079979"/>
    <n v="23350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99 - MULTIPROVINCIAL"/>
    <s v="(blank)"/>
    <n v="93418045"/>
    <n v="16044356"/>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99 - MULTIPROVINCIAL"/>
    <s v="(blank)"/>
    <n v="30367550"/>
    <n v="506125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56792409"/>
    <n v="3209001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77617353"/>
    <n v="1293622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99 - MULTIPROVINCIAL"/>
    <s v="(blank)"/>
    <n v="20531818"/>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12510679"/>
    <n v="354500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99 - MULTIPROVINCIAL"/>
    <s v="(blank)"/>
    <n v="1630000"/>
    <n v="271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99 - MULTIPROVINCIAL"/>
    <s v="(blank)"/>
    <n v="6880000"/>
    <n v="114666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99 - MULTIPROVINCIAL"/>
    <s v="(blank)"/>
    <n v="34743946"/>
    <n v="4582323"/>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99 - MULTIPROVINCIAL"/>
    <s v="(blank)"/>
    <n v="1275866"/>
    <n v="122988"/>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99 - MULTIPROVINCIAL"/>
    <s v="(blank)"/>
    <n v="15692449"/>
    <n v="261541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99 - MULTIPROVINCIAL"/>
    <s v="(blank)"/>
    <n v="14296653"/>
    <n v="2257774"/>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241060534"/>
    <n v="0"/>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99 - MULTIPROVINCIAL"/>
    <s v="(blank)"/>
    <n v="245728775"/>
    <n v="54079705.670000002"/>
  </r>
  <r>
    <s v="2026"/>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99 - MULTIPROVINCIAL"/>
    <s v="(blank)"/>
    <n v="40859229"/>
    <n v="5100224.33"/>
  </r>
  <r>
    <s v="2026"/>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99 - MULTIPROVINCIAL"/>
    <s v="(blank)"/>
    <n v="68949757"/>
    <n v="11491626"/>
  </r>
  <r>
    <s v="2026"/>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61922390"/>
    <n v="4365373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349758250"/>
    <n v="50135621.909999996"/>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2306400"/>
    <n v="102000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25665250"/>
    <n v="0"/>
  </r>
  <r>
    <s v="2026"/>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47226381"/>
    <n v="7585902.0300000003"/>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7437474"/>
    <n v="584660.76"/>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500471"/>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99 - MULTIPROVINCIAL"/>
    <s v="(blank)"/>
    <n v="7250000"/>
    <n v="58604"/>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3681877"/>
    <n v="173579.19"/>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5654270"/>
    <n v="2596547.62"/>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99 - MULTIPROVINCIAL"/>
    <s v="(blank)"/>
    <n v="7050000"/>
    <n v="757801.37000000011"/>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71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22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267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2800000"/>
    <n v="516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10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185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99 - MULTIPROVINCIAL"/>
    <s v="(blank)"/>
    <n v="1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99 - MULTIPROVINCIAL"/>
    <s v="(blank)"/>
    <n v="900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99 - MULTIPROVINCIAL"/>
    <s v="(blank)"/>
    <n v="575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8554000"/>
    <n v="0"/>
  </r>
  <r>
    <s v="2026"/>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1080000"/>
    <n v="3245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99 - MULTIPROVINCIAL"/>
    <s v="(blank)"/>
    <n v="1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99 - MULTIPROVINCIAL"/>
    <s v="(blank)"/>
    <n v="3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99 - MULTIPROVINCIAL"/>
    <s v="(blank)"/>
    <n v="5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99 - MULTIPROVINCIAL"/>
    <s v="(blank)"/>
    <n v="70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99 - MULTIPROVINCIAL"/>
    <s v="(blank)"/>
    <n v="1210000"/>
    <n v="0"/>
  </r>
  <r>
    <s v="2026"/>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10 - FONDO GENERAL"/>
    <s v="99 - MULTIPROVINCIAL"/>
    <s v="(blank)"/>
    <n v="5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99 - MULTIPROVINCIAL"/>
    <s v="(blank)"/>
    <n v="9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99 - MULTIPROVINCIAL"/>
    <s v="(blank)"/>
    <n v="100000"/>
    <n v="0"/>
  </r>
  <r>
    <s v="2026"/>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99 - MULTIPROVINCIAL"/>
    <s v="(blank)"/>
    <n v="500000"/>
    <n v="0"/>
  </r>
  <r>
    <s v="2026"/>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99 - MULTIPROVINCIAL"/>
    <s v="(blank)"/>
    <n v="100000"/>
    <n v="0"/>
  </r>
  <r>
    <s v="2026"/>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99 - MULTIPROVINCIAL"/>
    <s v="(blank)"/>
    <n v="200000"/>
    <n v="0"/>
  </r>
  <r>
    <s v="2026"/>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99 - MULTIPROVINCIAL"/>
    <s v="(blank)"/>
    <n v="400000"/>
    <n v="0"/>
  </r>
  <r>
    <s v="2026"/>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99 - MULTIPROVINCIAL"/>
    <s v="(blank)"/>
    <n v="350000"/>
    <n v="0"/>
  </r>
  <r>
    <s v="2026"/>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99 - MULTIPROVINCIAL"/>
    <s v="(blank)"/>
    <n v="1100000"/>
    <n v="0"/>
  </r>
  <r>
    <s v="2026"/>
    <x v="0"/>
    <x v="0"/>
    <x v="0"/>
    <x v="0"/>
    <s v="2 - Poder Ejecutivo"/>
    <s v="0215 - MINISTERIO DE LA MUJER"/>
    <s v="0001 - MINISTERIO DE LA MUJER"/>
    <s v="4 - SERVICIOS SOCIALES"/>
    <s v="4.6 - Equidad de género"/>
    <s v="4.6.01 - Acciones focalizada en mujeres"/>
    <s v="2.3 - MATERIALES Y SUMINISTROS"/>
    <s v="2.3.7 - COMBUSTIBLES, LUBRICANTES, PRODUCTOS QUÍMICOS Y CONEXOS"/>
    <s v="N"/>
    <s v="00 - N/A"/>
    <s v="10 - FONDO GENERAL"/>
    <s v="99 - MULTIPROVINCIAL"/>
    <s v="(blank)"/>
    <n v="100000"/>
    <n v="0"/>
  </r>
  <r>
    <s v="2026"/>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99 - MULTIPROVINCIAL"/>
    <s v="(blank)"/>
    <n v="4732380"/>
    <n v="0"/>
  </r>
  <r>
    <s v="2026"/>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99 - MULTIPROVINCIAL"/>
    <s v="(blank)"/>
    <n v="3000000"/>
    <n v="0"/>
  </r>
  <r>
    <s v="2026"/>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99 - MULTIPROVINCIAL"/>
    <s v="(blank)"/>
    <n v="300000"/>
    <n v="0"/>
  </r>
  <r>
    <s v="2026"/>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99 - MULTIPROVINCIAL"/>
    <s v="(blank)"/>
    <n v="24500000"/>
    <n v="3179373.12"/>
  </r>
  <r>
    <s v="2026"/>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99 - MULTIPROVINCIAL"/>
    <s v="(blank)"/>
    <n v="1325000"/>
    <n v="0"/>
  </r>
  <r>
    <s v="2026"/>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99 - MULTIPROVINCIAL"/>
    <s v="(blank)"/>
    <n v="10377686"/>
    <n v="0"/>
  </r>
  <r>
    <s v="2026"/>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99 - MULTIPROVINCIAL"/>
    <s v="(blank)"/>
    <n v="7875000"/>
    <n v="0"/>
  </r>
  <r>
    <s v="2026"/>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99 - MULTIPROVINCIAL"/>
    <s v="(blank)"/>
    <n v="6330000"/>
    <n v="0"/>
  </r>
  <r>
    <s v="2026"/>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99 - MULTIPROVINCIAL"/>
    <s v="(blank)"/>
    <n v="1130000"/>
    <n v="0"/>
  </r>
  <r>
    <s v="2026"/>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99 - MULTIPROVINCIAL"/>
    <s v="(blank)"/>
    <n v="3523205"/>
    <n v="0"/>
  </r>
  <r>
    <s v="2026"/>
    <x v="0"/>
    <x v="0"/>
    <x v="0"/>
    <x v="0"/>
    <s v="2 - Poder Ejecutivo"/>
    <s v="0215 - MINISTERIO DE LA MUJER"/>
    <s v="0001 - MINISTERIO DE LA MUJER"/>
    <s v="4 - SERVICIOS SOCIALES"/>
    <s v="4.6 - Equidad de género"/>
    <s v="4.6.03 - Acciones para una cultura de igualdad de género."/>
    <s v="2.3 - MATERIALES Y SUMINISTROS"/>
    <s v="2.3.4 - PRODUCTOS FARMACÉUTICOS"/>
    <s v="N"/>
    <s v="00 - N/A"/>
    <s v="10 - FONDO GENERAL"/>
    <s v="99 - MULTIPROVINCIAL"/>
    <s v="(blank)"/>
    <n v="250000"/>
    <n v="0"/>
  </r>
  <r>
    <s v="2026"/>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99 - MULTIPROVINCIAL"/>
    <s v="(blank)"/>
    <n v="1100000"/>
    <n v="0"/>
  </r>
  <r>
    <s v="2026"/>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99 - MULTIPROVINCIAL"/>
    <s v="(blank)"/>
    <n v="4136694"/>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99 - MULTIPROVINCIAL"/>
    <s v="(blank)"/>
    <n v="35168395"/>
    <n v="5115528.6900000013"/>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99 - MULTIPROVINCIAL"/>
    <s v="(blank)"/>
    <n v="407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99 - MULTIPROVINCIAL"/>
    <s v="(blank)"/>
    <n v="19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99 - MULTIPROVINCIAL"/>
    <s v="(blank)"/>
    <n v="103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99 - MULTIPROVINCIAL"/>
    <s v="(blank)"/>
    <n v="30250000"/>
    <n v="2037771.08"/>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99 - MULTIPROVINCIAL"/>
    <s v="(blank)"/>
    <n v="8400000"/>
    <n v="27582.22"/>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99 - MULTIPROVINCIAL"/>
    <s v="(blank)"/>
    <n v="170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99 - MULTIPROVINCIAL"/>
    <s v="(blank)"/>
    <n v="4350000"/>
    <n v="0"/>
  </r>
  <r>
    <s v="2026"/>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99 - MULTIPROVINCIAL"/>
    <s v="(blank)"/>
    <n v="5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99 - MULTIPROVINCIAL"/>
    <s v="(blank)"/>
    <n v="59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99 - MULTIPROVINCIAL"/>
    <s v="(blank)"/>
    <n v="8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99 - MULTIPROVINCIAL"/>
    <s v="(blank)"/>
    <n v="10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99 - MULTIPROVINCIAL"/>
    <s v="(blank)"/>
    <n v="4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99 - MULTIPROVINCIAL"/>
    <s v="(blank)"/>
    <n v="120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99 - MULTIPROVINCIAL"/>
    <s v="(blank)"/>
    <n v="450000"/>
    <n v="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99 - MULTIPROVINCIAL"/>
    <s v="(blank)"/>
    <n v="4506903"/>
    <n v="7360"/>
  </r>
  <r>
    <s v="2026"/>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99 - MULTIPROVINCIAL"/>
    <s v="(blank)"/>
    <n v="3925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430000"/>
    <n v="22000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2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10000"/>
    <n v="0"/>
  </r>
  <r>
    <s v="2026"/>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198753"/>
    <n v="33193.5"/>
  </r>
  <r>
    <s v="2026"/>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50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99 - MULTIPROVINCIAL"/>
    <s v="(blank)"/>
    <n v="821622080"/>
    <n v="118795550.36"/>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99 - MULTIPROVINCIAL"/>
    <s v="(blank)"/>
    <n v="168629728"/>
    <n v="561824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99 - MULTIPROVINCIAL"/>
    <s v="(blank)"/>
    <n v="51840000"/>
    <n v="0"/>
  </r>
  <r>
    <s v="2026"/>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99 - MULTIPROVINCIAL"/>
    <s v="(blank)"/>
    <n v="106140031"/>
    <n v="17859920.309999999"/>
  </r>
  <r>
    <s v="2026"/>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99 - MULTIPROVINCIAL"/>
    <s v="(blank)"/>
    <n v="115848249"/>
    <n v="14516623.43"/>
  </r>
  <r>
    <s v="2026"/>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99 - MULTIPROVINCIAL"/>
    <s v="(blank)"/>
    <n v="22510000"/>
    <n v="80169.2"/>
  </r>
  <r>
    <s v="2026"/>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99 - MULTIPROVINCIAL"/>
    <s v="(blank)"/>
    <n v="19704353"/>
    <n v="0"/>
  </r>
  <r>
    <s v="2026"/>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99 - MULTIPROVINCIAL"/>
    <s v="(blank)"/>
    <n v="5400000"/>
    <n v="925639.37"/>
  </r>
  <r>
    <s v="2026"/>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99 - MULTIPROVINCIAL"/>
    <s v="(blank)"/>
    <n v="22450000"/>
    <n v="1638638.47"/>
  </r>
  <r>
    <s v="2026"/>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99 - MULTIPROVINCIAL"/>
    <s v="(blank)"/>
    <n v="19680000"/>
    <n v="2078798.5599999998"/>
  </r>
  <r>
    <s v="2026"/>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10139000"/>
    <n v="261775.26"/>
  </r>
  <r>
    <s v="2026"/>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21188545"/>
    <n v="794396.64"/>
  </r>
  <r>
    <s v="2026"/>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99 - MULTIPROVINCIAL"/>
    <s v="(blank)"/>
    <n v="45000000"/>
    <n v="2177737.9"/>
  </r>
  <r>
    <s v="2026"/>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99 - MULTIPROVINCIAL"/>
    <s v="(blank)"/>
    <n v="32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99 - MULTIPROVINCIAL"/>
    <s v="(blank)"/>
    <n v="56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99 - MULTIPROVINCIAL"/>
    <s v="(blank)"/>
    <n v="2622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99 - MULTIPROVINCIAL"/>
    <s v="(blank)"/>
    <n v="5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99 - MULTIPROVINCIAL"/>
    <s v="(blank)"/>
    <n v="6200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560500"/>
    <n v="0"/>
  </r>
  <r>
    <s v="2026"/>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28775000"/>
    <n v="2887400"/>
  </r>
  <r>
    <s v="2026"/>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99 - MULTIPROVINCIAL"/>
    <s v="(blank)"/>
    <n v="14654000"/>
    <n v="4270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99 - MULTIPROVINCIAL"/>
    <s v="(blank)"/>
    <n v="87553412"/>
    <n v="14808459.600000001"/>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99 - MULTIPROVINCIAL"/>
    <s v="(blank)"/>
    <n v="13389111"/>
    <n v="0"/>
  </r>
  <r>
    <s v="2026"/>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99 - MULTIPROVINCIAL"/>
    <s v="(blank)"/>
    <n v="11439052"/>
    <n v="1818892.9"/>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10 - FONDO GENERAL"/>
    <s v="99 - MULTIPROVINCIAL"/>
    <s v="(blank)"/>
    <n v="500000"/>
    <n v="38012.43"/>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99 - MULTIPROVINCIAL"/>
    <s v="(blank)"/>
    <n v="39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99 - MULTIPROVINCIAL"/>
    <s v="(blank)"/>
    <n v="550000"/>
    <n v="18080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99 - MULTIPROVINCIAL"/>
    <s v="(blank)"/>
    <n v="1170000"/>
    <n v="92574.720000000001"/>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99 - MULTIPROVINCIAL"/>
    <s v="(blank)"/>
    <n v="1528000"/>
    <n v="897241.15"/>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50000"/>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3695086"/>
    <n v="0"/>
  </r>
  <r>
    <s v="2026"/>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847085"/>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275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99 - MULTIPROVINCIAL"/>
    <s v="(blank)"/>
    <n v="30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310000"/>
    <n v="0"/>
  </r>
  <r>
    <s v="2026"/>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99 - MULTIPROVINCIAL"/>
    <s v="(blank)"/>
    <n v="8000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99 - MULTIPROVINCIAL"/>
    <s v="(blank)"/>
    <n v="108557163"/>
    <n v="14019064.260000002"/>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99 - MULTIPROVINCIAL"/>
    <s v="(blank)"/>
    <n v="18906126"/>
    <n v="438687.66"/>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N/A"/>
    <s v="10 - FONDO GENERAL"/>
    <s v="99 - MULTIPROVINCIAL"/>
    <s v="(blank)"/>
    <n v="7301600"/>
    <n v="0"/>
  </r>
  <r>
    <s v="2026"/>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99 - MULTIPROVINCIAL"/>
    <s v="(blank)"/>
    <n v="13531233"/>
    <n v="2126980.130000000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N/A"/>
    <s v="10 - FONDO GENERAL"/>
    <s v="99 - MULTIPROVINCIAL"/>
    <s v="(blank)"/>
    <n v="34745100"/>
    <n v="4076091.74"/>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N/A"/>
    <s v="10 - FONDO GENERAL"/>
    <s v="99 - MULTIPROVINCIAL"/>
    <s v="(blank)"/>
    <n v="900500"/>
    <n v="8956.2000000000007"/>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N/A"/>
    <s v="10 - FONDO GENERAL"/>
    <s v="99 - MULTIPROVINCIAL"/>
    <s v="(blank)"/>
    <n v="2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99 - MULTIPROVINCIAL"/>
    <s v="(blank)"/>
    <n v="3227000"/>
    <n v="54833.32"/>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N/A"/>
    <s v="10 - FONDO GENERAL"/>
    <s v="99 - MULTIPROVINCIAL"/>
    <s v="(blank)"/>
    <n v="170000"/>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1410343"/>
    <n v="319426"/>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432836"/>
    <n v="0"/>
  </r>
  <r>
    <s v="2026"/>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88647.5"/>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N/A"/>
    <s v="10 - FONDO GENERAL"/>
    <s v="99 - MULTIPROVINCIAL"/>
    <s v="(blank)"/>
    <n v="1260000"/>
    <n v="2250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N/A"/>
    <s v="10 - FONDO GENERAL"/>
    <s v="99 - MULTIPROVINCIAL"/>
    <s v="(blank)"/>
    <n v="261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99 - MULTIPROVINCIAL"/>
    <s v="(blank)"/>
    <n v="867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N/A"/>
    <s v="10 - FONDO GENERAL"/>
    <s v="99 - MULTIPROVINCIAL"/>
    <s v="(blank)"/>
    <n v="750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N/A"/>
    <s v="10 - FONDO GENERAL"/>
    <s v="99 - MULTIPROVINCIAL"/>
    <s v="(blank)"/>
    <n v="752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5300"/>
    <n v="0"/>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4880000"/>
    <n v="27220.090000000004"/>
  </r>
  <r>
    <s v="2026"/>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99 - MULTIPROVINCIAL"/>
    <s v="(blank)"/>
    <n v="4132000"/>
    <n v="11200.08"/>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99 - MULTIPROVINCIAL"/>
    <s v="(blank)"/>
    <n v="517070830"/>
    <n v="78822779.799999997"/>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99 - MULTIPROVINCIAL"/>
    <s v="(blank)"/>
    <n v="86297545"/>
    <n v="120000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99 - MULTIPROVINCIAL"/>
    <s v="(blank)"/>
    <n v="150000"/>
    <n v="0"/>
  </r>
  <r>
    <s v="2026"/>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99 - MULTIPROVINCIAL"/>
    <s v="(blank)"/>
    <n v="72561028"/>
    <n v="12026304.870000001"/>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99 - MULTIPROVINCIAL"/>
    <s v="(blank)"/>
    <n v="42132030"/>
    <n v="4371282.9699999979"/>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164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99 - MULTIPROVINCIAL"/>
    <s v="(blank)"/>
    <n v="2500000"/>
    <n v="13046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99 - MULTIPROVINCIAL"/>
    <s v="(blank)"/>
    <n v="0"/>
    <n v="3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99 - MULTIPROVINCIAL"/>
    <s v="(blank)"/>
    <n v="2986800"/>
    <n v="4978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99 - MULTIPROVINCIAL"/>
    <s v="(blank)"/>
    <n v="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99 - MULTIPROVINCIAL"/>
    <s v="(blank)"/>
    <n v="4140000"/>
    <n v="674608.56"/>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99 - MULTIPROVINCIAL"/>
    <s v="(blank)"/>
    <n v="6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25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18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17593071"/>
    <n v="116510.5"/>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3400000"/>
    <n v="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99 - MULTIPROVINCIAL"/>
    <s v="(blank)"/>
    <n v="0"/>
    <n v="6000"/>
  </r>
  <r>
    <s v="2026"/>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826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99 - MULTIPROVINCIAL"/>
    <s v="(blank)"/>
    <n v="15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13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100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40000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99 - MULTIPROVINCIAL"/>
    <s v="(blank)"/>
    <n v="0"/>
    <n v="0"/>
  </r>
  <r>
    <s v="2026"/>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99 - MULTIPROVINCIAL"/>
    <s v="(blank)"/>
    <n v="22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99 - MULTIPROVINCIAL"/>
    <s v="(blank)"/>
    <n v="213251388"/>
    <n v="32742033.85999999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99 - MULTIPROVINCIAL"/>
    <s v="(blank)"/>
    <n v="55113551"/>
    <n v="684405.39"/>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20 - FONDOS CON DESTINO ESPECÍFICO"/>
    <s v="99 - MULTIPROVINCIAL"/>
    <s v="(blank)"/>
    <n v="1000000"/>
    <n v="0"/>
  </r>
  <r>
    <s v="2026"/>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99 - MULTIPROVINCIAL"/>
    <s v="(blank)"/>
    <n v="29724680"/>
    <n v="4990957.37"/>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99 - MULTIPROVINCIAL"/>
    <s v="(blank)"/>
    <n v="29219004"/>
    <n v="4416064.5200000005"/>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99 - MULTIPROVINCIAL"/>
    <s v="(blank)"/>
    <n v="40557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99 - MULTIPROVINCIAL"/>
    <s v="(blank)"/>
    <n v="77463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20 - FONDOS CON DESTINO ESPECÍFICO"/>
    <s v="99 - MULTIPROVINCIAL"/>
    <s v="(blank)"/>
    <n v="20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99 - MULTIPROVINCIAL"/>
    <s v="(blank)"/>
    <n v="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99 - MULTIPROVINCIAL"/>
    <s v="(blank)"/>
    <n v="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99 - MULTIPROVINCIAL"/>
    <s v="(blank)"/>
    <n v="1618831"/>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99 - MULTIPROVINCIAL"/>
    <s v="(blank)"/>
    <n v="57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99 - MULTIPROVINCIAL"/>
    <s v="(blank)"/>
    <n v="8015473"/>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900712"/>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99 - MULTIPROVINCIAL"/>
    <s v="(blank)"/>
    <n v="104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99 - MULTIPROVINCIAL"/>
    <s v="(blank)"/>
    <n v="1500000"/>
    <n v="0"/>
  </r>
  <r>
    <s v="2026"/>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99 - MULTIPROVINCIAL"/>
    <s v="(blank)"/>
    <n v="1984462"/>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99 - MULTIPROVINCIAL"/>
    <s v="(blank)"/>
    <n v="3950735"/>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99 - MULTIPROVINCIAL"/>
    <s v="(blank)"/>
    <n v="5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99 - MULTIPROVINCIAL"/>
    <s v="(blank)"/>
    <n v="4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99 - MULTIPROVINCIAL"/>
    <s v="(blank)"/>
    <n v="1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99 - MULTIPROVINCIAL"/>
    <s v="(blank)"/>
    <n v="2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99 - MULTIPROVINCIAL"/>
    <s v="(blank)"/>
    <n v="5465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99 - MULTIPROVINCIAL"/>
    <s v="(blank)"/>
    <n v="600000"/>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99 - MULTIPROVINCIAL"/>
    <s v="(blank)"/>
    <n v="375656"/>
    <n v="0"/>
  </r>
  <r>
    <s v="2026"/>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99 - MULTIPROVINCIAL"/>
    <s v="(blank)"/>
    <n v="1300067"/>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00000"/>
    <n v="0"/>
  </r>
  <r>
    <s v="2026"/>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2 - PUBLICIDAD, IMPRESIÓN Y ENCUADERNACIÓN"/>
    <s v="N"/>
    <s v="00 - N/A"/>
    <s v="10 - FONDO GENERAL"/>
    <s v="99 - MULTIPROVINCIAL"/>
    <s v="(blank)"/>
    <n v="3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3 - VIÁTICOS"/>
    <s v="N"/>
    <s v="00 - N/A"/>
    <s v="10 - FONDO GENERAL"/>
    <s v="99 - MULTIPROVINCIAL"/>
    <s v="(blank)"/>
    <n v="2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100000"/>
    <n v="0"/>
  </r>
  <r>
    <s v="2026"/>
    <x v="0"/>
    <x v="0"/>
    <x v="0"/>
    <x v="0"/>
    <s v="2 - Poder Ejecutivo"/>
    <s v="0217 - MINISTERIO DE LA JUVENTUD"/>
    <s v="0001 - MINISTERIO DE LA JUVENTUD"/>
    <s v="3 - PROTECCIÓN DEL MEDIO AMBIENTE"/>
    <s v="3.3 - Cambio Climático"/>
    <s v="3.3.03 - Conocimiento del riesgo de desastres climáticos"/>
    <s v="2.2 - CONTRATACIÓN DE SERVICIOS"/>
    <s v="2.2.9 - OTRAS CONTRATACIONES DE SERVICIOS"/>
    <s v="N"/>
    <s v="00 - N/A"/>
    <s v="10 - FONDO GENERAL"/>
    <s v="99 - MULTIPROVINCIAL"/>
    <s v="(blank)"/>
    <n v="400000"/>
    <n v="0"/>
  </r>
  <r>
    <s v="2026"/>
    <x v="0"/>
    <x v="0"/>
    <x v="0"/>
    <x v="0"/>
    <s v="2 - Poder Ejecutivo"/>
    <s v="0217 - MINISTERIO DE LA JUVENTUD"/>
    <s v="0001 - MINISTERIO DE LA JUVENTUD"/>
    <s v="4 - SERVICIOS SOCIALES"/>
    <s v="4.4 - Educación"/>
    <s v="4.4.09 - Enseñanza no atribuible a ningún nivel"/>
    <s v="2.2 - CONTRATACIÓN DE SERVICIOS"/>
    <s v="2.2.8 - OTROS SERVICIOS NO INCLUIDOS EN CONCEPTOS ANTERIORES"/>
    <s v="N"/>
    <s v="00 - N/A"/>
    <s v="10 - FONDO GENERAL"/>
    <s v="99 - MULTIPROVINCIAL"/>
    <s v="(blank)"/>
    <n v="1500000"/>
    <n v="0"/>
  </r>
  <r>
    <s v="2026"/>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99 - MULTIPROVINCIAL"/>
    <s v="(blank)"/>
    <n v="267133255"/>
    <n v="39865095.990000002"/>
  </r>
  <r>
    <s v="2026"/>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99 - MULTIPROVINCIAL"/>
    <s v="(blank)"/>
    <n v="56066348"/>
    <n v="2340000"/>
  </r>
  <r>
    <s v="2026"/>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99 - MULTIPROVINCIAL"/>
    <s v="(blank)"/>
    <n v="1200000"/>
    <n v="0"/>
  </r>
  <r>
    <s v="2026"/>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99 - MULTIPROVINCIAL"/>
    <s v="(blank)"/>
    <n v="21161174"/>
    <n v="0"/>
  </r>
  <r>
    <s v="2026"/>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99 - MULTIPROVINCIAL"/>
    <s v="(blank)"/>
    <n v="36397601"/>
    <n v="6043639.8000000007"/>
  </r>
  <r>
    <s v="2026"/>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99 - MULTIPROVINCIAL"/>
    <s v="(blank)"/>
    <n v="21186116"/>
    <n v="3126126.56"/>
  </r>
  <r>
    <s v="2026"/>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99 - MULTIPROVINCIAL"/>
    <s v="(blank)"/>
    <n v="5563220"/>
    <n v="1245836.92"/>
  </r>
  <r>
    <s v="2026"/>
    <x v="0"/>
    <x v="0"/>
    <x v="0"/>
    <x v="0"/>
    <s v="2 - Poder Ejecutivo"/>
    <s v="0217 - MINISTERIO DE LA JUVENTUD"/>
    <s v="0001 - MINISTERIO DE LA JUVENTUD"/>
    <s v="4 - SERVICIOS SOCIALES"/>
    <s v="4.5 - Protección social"/>
    <s v="4.5.09 - Juventud"/>
    <s v="2.2 - CONTRATACIÓN DE SERVICIOS"/>
    <s v="2.2.3 - VIÁTICOS"/>
    <s v="N"/>
    <s v="00 - N/A"/>
    <s v="10 - FONDO GENERAL"/>
    <s v="99 - MULTIPROVINCIAL"/>
    <s v="(blank)"/>
    <n v="10164678"/>
    <n v="1082904.8999999999"/>
  </r>
  <r>
    <s v="2026"/>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99 - MULTIPROVINCIAL"/>
    <s v="(blank)"/>
    <n v="2050000"/>
    <n v="605024.46"/>
  </r>
  <r>
    <s v="2026"/>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99 - MULTIPROVINCIAL"/>
    <s v="(blank)"/>
    <n v="17868000"/>
    <n v="2141666"/>
  </r>
  <r>
    <s v="2026"/>
    <x v="0"/>
    <x v="0"/>
    <x v="0"/>
    <x v="0"/>
    <s v="2 - Poder Ejecutivo"/>
    <s v="0217 - MINISTERIO DE LA JUVENTUD"/>
    <s v="0001 - MINISTERIO DE LA JUVENTUD"/>
    <s v="4 - SERVICIOS SOCIALES"/>
    <s v="4.5 - Protección social"/>
    <s v="4.5.09 - Juventud"/>
    <s v="2.2 - CONTRATACIÓN DE SERVICIOS"/>
    <s v="2.2.6 - SEGUROS"/>
    <s v="N"/>
    <s v="00 - N/A"/>
    <s v="10 - FONDO GENERAL"/>
    <s v="99 - MULTIPROVINCIAL"/>
    <s v="(blank)"/>
    <n v="15397017"/>
    <n v="29005.54"/>
  </r>
  <r>
    <s v="2026"/>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99 - MULTIPROVINCIAL"/>
    <s v="(blank)"/>
    <n v="9620000"/>
    <n v="76092.23000000001"/>
  </r>
  <r>
    <s v="2026"/>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99 - MULTIPROVINCIAL"/>
    <s v="(blank)"/>
    <n v="38776227"/>
    <n v="152220"/>
  </r>
  <r>
    <s v="2026"/>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99 - MULTIPROVINCIAL"/>
    <s v="(blank)"/>
    <n v="1497000"/>
    <n v="2016000"/>
  </r>
  <r>
    <s v="2026"/>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99 - MULTIPROVINCIAL"/>
    <s v="(blank)"/>
    <n v="284000"/>
    <n v="26524"/>
  </r>
  <r>
    <s v="2026"/>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99 - MULTIPROVINCIAL"/>
    <s v="(blank)"/>
    <n v="1460000"/>
    <n v="0"/>
  </r>
  <r>
    <s v="2026"/>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99 - MULTIPROVINCIAL"/>
    <s v="(blank)"/>
    <n v="844000"/>
    <n v="0"/>
  </r>
  <r>
    <s v="2026"/>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99 - MULTIPROVINCIAL"/>
    <s v="(blank)"/>
    <n v="275247"/>
    <n v="0"/>
  </r>
  <r>
    <s v="2026"/>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99 - MULTIPROVINCIAL"/>
    <s v="(blank)"/>
    <n v="118800"/>
    <n v="0"/>
  </r>
  <r>
    <s v="2026"/>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99 - MULTIPROVINCIAL"/>
    <s v="(blank)"/>
    <n v="13681846"/>
    <n v="0"/>
  </r>
  <r>
    <s v="2026"/>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99 - MULTIPROVINCIAL"/>
    <s v="(blank)"/>
    <n v="7808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99 - MULTIPROVINCIAL"/>
    <s v="(blank)"/>
    <n v="20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3 - VIÁTICOS"/>
    <s v="N"/>
    <s v="00 - N/A"/>
    <s v="10 - FONDO GENERAL"/>
    <s v="99 - MULTIPROVINCIAL"/>
    <s v="(blank)"/>
    <n v="29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99 - MULTIPROVINCIAL"/>
    <s v="(blank)"/>
    <n v="2600000"/>
    <n v="0"/>
  </r>
  <r>
    <s v="2026"/>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99 - MULTIPROVINCIAL"/>
    <s v="(blank)"/>
    <n v="1500000"/>
    <n v="0"/>
  </r>
  <r>
    <s v="2026"/>
    <x v="0"/>
    <x v="0"/>
    <x v="0"/>
    <x v="0"/>
    <s v="2 - Poder Ejecutivo"/>
    <s v="0217 - MINISTERIO DE LA JUVENTUD"/>
    <s v="0001 - MINISTERIO DE LA JUVENTUD"/>
    <s v="4 - SERVICIOS SOCIALES"/>
    <s v="4.6 - Equidad de género"/>
    <s v="4.6.03 - Acciones para una cultura de igualdad de género."/>
    <s v="2.3 - MATERIALES Y SUMINISTROS"/>
    <s v="2.3.9 - PRODUCTOS Y ÚTILES VARIOS"/>
    <s v="N"/>
    <s v="00 - N/A"/>
    <s v="10 - FONDO GENERAL"/>
    <s v="99 - MULTIPROVINCIAL"/>
    <s v="(blank)"/>
    <n v="6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10513508"/>
    <n v="40000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2468207"/>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2389447"/>
    <n v="6136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99 - MULTIPROVINCIAL"/>
    <s v="(blank)"/>
    <n v="5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20 - FONDOS CON DESTINO ESPECÍFICO"/>
    <s v="99 - MULTIPROVINCIAL"/>
    <s v="(blank)"/>
    <n v="2000000"/>
    <n v="0"/>
  </r>
  <r>
    <s v="2026"/>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99 - MULTIPROVINCIAL"/>
    <s v="(blank)"/>
    <n v="361920741"/>
    <n v="38202860.03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99 - MULTIPROVINCIAL"/>
    <s v="(blank)"/>
    <n v="86505783"/>
    <n v="11321508"/>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99 - MULTIPROVINCIAL"/>
    <s v="(blank)"/>
    <n v="1075171"/>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99 - MULTIPROVINCIAL"/>
    <s v="(blank)"/>
    <n v="5431289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99 - MULTIPROVINCIAL"/>
    <s v="(blank)"/>
    <n v="25298110"/>
    <n v="2427257.12"/>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99 - MULTIPROVINCIAL"/>
    <s v="(blank)"/>
    <n v="11458344"/>
    <n v="1735440.3599999999"/>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2 - PUBLICIDAD, IMPRESIÓN Y ENCUADERNACIÓN"/>
    <s v="N"/>
    <s v="00 - N/A"/>
    <s v="10 - FONDO GENERAL"/>
    <s v="99 - MULTIPROVINCIAL"/>
    <s v="(blank)"/>
    <n v="12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99 - MULTIPROVINCIAL"/>
    <s v="(blank)"/>
    <n v="5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99 - MULTIPROVINCIAL"/>
    <s v="(blank)"/>
    <n v="160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99 - MULTIPROVINCIAL"/>
    <s v="(blank)"/>
    <n v="4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99 - MULTIPROVINCIAL"/>
    <s v="(blank)"/>
    <n v="150000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99 - MULTIPROVINCIAL"/>
    <s v="(blank)"/>
    <n v="42200000"/>
    <n v="4394414.1399999997"/>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99 - MULTIPROVINCIAL"/>
    <s v="(blank)"/>
    <n v="52732"/>
    <n v="0"/>
  </r>
  <r>
    <s v="2026"/>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99 - MULTIPROVINCIAL"/>
    <s v="(blank)"/>
    <n v="30000000"/>
    <n v="86540.02"/>
  </r>
  <r>
    <s v="2026"/>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99 - MULTIPROVINCIAL"/>
    <s v="(blank)"/>
    <n v="275225956"/>
    <n v="23541066.940000001"/>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99 - MULTIPROVINCIAL"/>
    <s v="(blank)"/>
    <n v="5785000"/>
    <n v="62000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99 - MULTIPROVINCIAL"/>
    <s v="(blank)"/>
    <n v="1741353"/>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99 - MULTIPROVINCIAL"/>
    <s v="(blank)"/>
    <n v="1907197"/>
    <n v="308963.78000000003"/>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99 - MULTIPROVINCIAL"/>
    <s v="(blank)"/>
    <n v="813649"/>
    <n v="94495.040000000008"/>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99 - MULTIPROVINCIAL"/>
    <s v="(blank)"/>
    <n v="24879727"/>
    <n v="2438261.0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99 - MULTIPROVINCIAL"/>
    <s v="(blank)"/>
    <n v="40472317"/>
    <n v="485100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99 - MULTIPROVINCIAL"/>
    <s v="(blank)"/>
    <n v="6464724"/>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99 - MULTIPROVINCIAL"/>
    <s v="(blank)"/>
    <n v="6111407"/>
    <n v="373871.58"/>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99 - MULTIPROVINCIAL"/>
    <s v="(blank)"/>
    <n v="4245138"/>
    <n v="739008.22000000009"/>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99 - MULTIPROVINCIAL"/>
    <s v="(blank)"/>
    <n v="225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99 - MULTIPROVINCIAL"/>
    <s v="(blank)"/>
    <n v="8235582"/>
    <n v="895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99 - MULTIPROVINCIAL"/>
    <s v="(blank)"/>
    <n v="1564167"/>
    <n v="56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99 - MULTIPROVINCIAL"/>
    <s v="(blank)"/>
    <n v="574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99 - MULTIPROVINCIAL"/>
    <s v="(blank)"/>
    <n v="961948"/>
    <n v="135065.3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99 - MULTIPROVINCIAL"/>
    <s v="(blank)"/>
    <n v="231000"/>
    <n v="859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10 - FONDO GENERAL"/>
    <s v="99 - MULTIPROVINCIAL"/>
    <s v="(blank)"/>
    <n v="49741662"/>
    <n v="6947465.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99 - MULTIPROVINCIAL"/>
    <s v="(blank)"/>
    <n v="17681875"/>
    <n v="284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2 - SOBRESUELDOS"/>
    <s v="N"/>
    <s v="00 - N/A"/>
    <s v="10 - FONDO GENERAL"/>
    <s v="99 - MULTIPROVINCIAL"/>
    <s v="(blank)"/>
    <n v="579551"/>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99 - MULTIPROVINCIAL"/>
    <s v="(blank)"/>
    <n v="8707171"/>
    <n v="1057299.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99 - MULTIPROVINCIAL"/>
    <s v="(blank)"/>
    <n v="1990683"/>
    <n v="43603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2 - PUBLICIDAD, IMPRESIÓN Y ENCUADERNACIÓN"/>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20 - FONDOS CON DESTINO ESPECÍFICO"/>
    <s v="99 - MULTIPROVINCIAL"/>
    <s v="(blank)"/>
    <n v="635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20 - FONDOS CON DESTINO ESPECÍFICO"/>
    <s v="99 - MULTIPROVINCIAL"/>
    <s v="(blank)"/>
    <n v="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1 - ALIMENTOS Y PRODUCTOS AGROFORESTALES"/>
    <s v="N"/>
    <s v="00 - N/A"/>
    <s v="10 - FONDO GENERAL"/>
    <s v="99 - MULTIPROVINCIAL"/>
    <s v="(blank)"/>
    <n v="7414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99 - MULTIPROVINCIAL"/>
    <s v="(blank)"/>
    <n v="0"/>
    <n v="500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5 - ALQUILERES Y RENTAS"/>
    <s v="N"/>
    <s v="00 - N/A"/>
    <s v="10 - FONDO GENERAL"/>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99 - MULTIPROVINCIAL"/>
    <s v="(blank)"/>
    <n v="36332685"/>
    <n v="4967022.0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99 - MULTIPROVINCIAL"/>
    <s v="(blank)"/>
    <n v="11515500"/>
    <n v="1997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99 - MULTIPROVINCIAL"/>
    <s v="(blank)"/>
    <n v="37688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99 - MULTIPROVINCIAL"/>
    <s v="(blank)"/>
    <n v="6306949"/>
    <n v="673179.2"/>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99 - MULTIPROVINCIAL"/>
    <s v="(blank)"/>
    <n v="1663162"/>
    <n v="303340.3999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99 - MULTIPROVINCIAL"/>
    <s v="(blank)"/>
    <n v="2872276"/>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99 - MULTIPROVINCIAL"/>
    <s v="(blank)"/>
    <n v="212772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40563524"/>
    <n v="63312053.970000021"/>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99 - MULTIPROVINCIAL"/>
    <s v="(blank)"/>
    <n v="48822998"/>
    <n v="9581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028043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42173295"/>
    <n v="5941063.730000001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99 - MULTIPROVINCIAL"/>
    <s v="(blank)"/>
    <n v="6631651"/>
    <n v="1241312.899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99 - MULTIPROVINCIAL"/>
    <s v="(blank)"/>
    <n v="367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6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2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45000000"/>
    <n v="423816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99 - MULTIPROVINCIAL"/>
    <s v="(blank)"/>
    <n v="18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99 - MULTIPROVINCIAL"/>
    <s v="(blank)"/>
    <n v="1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99 - MULTIPROVINCIAL"/>
    <s v="(blank)"/>
    <n v="167460437"/>
    <n v="22667626.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99 - MULTIPROVINCIAL"/>
    <s v="(blank)"/>
    <n v="10619000"/>
    <n v="1744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99 - MULTIPROVINCIAL"/>
    <s v="(blank)"/>
    <n v="1064602"/>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99 - MULTIPROVINCIAL"/>
    <s v="(blank)"/>
    <n v="12869107"/>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99 - MULTIPROVINCIAL"/>
    <s v="(blank)"/>
    <n v="28134827"/>
    <n v="3474540.880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99 - MULTIPROVINCIAL"/>
    <s v="(blank)"/>
    <n v="1521972"/>
    <n v="267529.5999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99 - MULTIPROVINCIAL"/>
    <s v="(blank)"/>
    <n v="7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99 - MULTIPROVINCIAL"/>
    <s v="(blank)"/>
    <n v="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99 - MULTIPROVINCIAL"/>
    <s v="(blank)"/>
    <n v="11076420"/>
    <n v="88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99 - MULTIPROVINCIAL"/>
    <s v="(blank)"/>
    <n v="7222917"/>
    <n v="131000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99 - MULTIPROVINCIAL"/>
    <s v="(blank)"/>
    <n v="2328348"/>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99 - MULTIPROVINCIAL"/>
    <s v="(blank)"/>
    <n v="2143011"/>
    <n v="134954.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99 - MULTIPROVINCIAL"/>
    <s v="(blank)"/>
    <n v="1076868"/>
    <n v="1997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20 - FONDOS CON DESTINO ESPECÍFICO"/>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99 - MULTIPROVINCIAL"/>
    <s v="(blank)"/>
    <n v="798402536"/>
    <n v="105503089.1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99 - MULTIPROVINCIAL"/>
    <s v="(blank)"/>
    <n v="430335386"/>
    <n v="65110933.32999999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99 - MULTIPROVINCIAL"/>
    <s v="(blank)"/>
    <n v="183890550"/>
    <n v="18718291.14999999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99 - MULTIPROVINCIAL"/>
    <s v="(blank)"/>
    <n v="170424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99 - MULTIPROVINCIAL"/>
    <s v="(blank)"/>
    <n v="27333664"/>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99 - MULTIPROVINCIAL"/>
    <s v="(blank)"/>
    <n v="128950924"/>
    <n v="16050283.149999997"/>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99 - MULTIPROVINCIAL"/>
    <s v="(blank)"/>
    <n v="52947507"/>
    <n v="9901878.4299999978"/>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99 - MULTIPROVINCIAL"/>
    <s v="(blank)"/>
    <n v="84660000"/>
    <n v="13875964.090000004"/>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99 - MULTIPROVINCIAL"/>
    <s v="(blank)"/>
    <n v="6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99 - MULTIPROVINCIAL"/>
    <s v="(blank)"/>
    <n v="25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99 - MULTIPROVINCIAL"/>
    <s v="(blank)"/>
    <n v="70000000"/>
    <n v="5599978.0299999993"/>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99 - MULTIPROVINCIAL"/>
    <s v="(blank)"/>
    <n v="4000000"/>
    <n v="258131.9"/>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20 - FONDOS CON DESTINO ESPECÍFICO"/>
    <s v="99 - MULTIPROVINCIAL"/>
    <s v="(blank)"/>
    <n v="14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99 - MULTIPROVINCIAL"/>
    <s v="(blank)"/>
    <n v="27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99 - MULTIPROVINCIAL"/>
    <s v="(blank)"/>
    <n v="139000000"/>
    <n v="7349109.5200000005"/>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99 - MULTIPROVINCIAL"/>
    <s v="(blank)"/>
    <n v="23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99 - MULTIPROVINCIAL"/>
    <s v="(blank)"/>
    <n v="15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99 - MULTIPROVINCIAL"/>
    <s v="(blank)"/>
    <n v="23221755"/>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99 - MULTIPROVINCIAL"/>
    <s v="(blank)"/>
    <n v="2246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99 - MULTIPROVINCIAL"/>
    <s v="(blank)"/>
    <n v="7200000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99 - MULTIPROVINCIAL"/>
    <s v="(blank)"/>
    <n v="528103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99 - MULTIPROVINCIAL"/>
    <s v="(blank)"/>
    <n v="6919584"/>
    <n v="64500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99 - MULTIPROVINCIAL"/>
    <s v="(blank)"/>
    <n v="3932064"/>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99 - MULTIPROVINCIAL"/>
    <s v="(blank)"/>
    <n v="257375"/>
    <n v="0"/>
  </r>
  <r>
    <s v="2026"/>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99 - MULTIPROVINCIAL"/>
    <s v="(blank)"/>
    <n v="2649171"/>
    <n v="96384.06"/>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99 - MULTIPROVINCIAL"/>
    <s v="(blank)"/>
    <n v="20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99 - MULTIPROVINCIAL"/>
    <s v="(blank)"/>
    <n v="16900000"/>
    <n v="0"/>
  </r>
  <r>
    <s v="2026"/>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99 - MULTIPROVINCIAL"/>
    <s v="(blank)"/>
    <n v="10436674"/>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99 - MULTIPROVINCIAL"/>
    <s v="(blank)"/>
    <n v="44517667"/>
    <n v="677025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99 - MULTIPROVINCIAL"/>
    <s v="(blank)"/>
    <n v="358225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99 - MULTIPROVINCIAL"/>
    <s v="(blank)"/>
    <n v="6143465"/>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99 - MULTIPROVINCIAL"/>
    <s v="(blank)"/>
    <n v="6162273"/>
    <n v="1026181.24"/>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2 - PUBLICIDAD, IMPRESIÓN Y ENCUADERNACIÓN"/>
    <s v="N"/>
    <s v="00 - N/A"/>
    <s v="10 - FONDO GENERAL"/>
    <s v="99 - MULTIPROVINCIAL"/>
    <s v="(blank)"/>
    <n v="6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99 - MULTIPROVINCIAL"/>
    <s v="(blank)"/>
    <n v="2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20 - FONDOS CON DESTINO ESPECÍFICO"/>
    <s v="99 - MULTIPROVINCIAL"/>
    <s v="(blank)"/>
    <n v="10000000"/>
    <n v="0"/>
  </r>
  <r>
    <s v="2026"/>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99 - MULTIPROVINCIAL"/>
    <s v="(blank)"/>
    <n v="0"/>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99 - MULTIPROVINCIAL"/>
    <s v="(blank)"/>
    <n v="18729048"/>
    <n v="2629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99 - MULTIPROVINCIAL"/>
    <s v="(blank)"/>
    <n v="13635000"/>
    <n v="322500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99 - MULTIPROVINCIAL"/>
    <s v="(blank)"/>
    <n v="3986664"/>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99 - MULTIPROVINCIAL"/>
    <s v="(blank)"/>
    <n v="1993332"/>
    <n v="0"/>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99 - MULTIPROVINCIAL"/>
    <s v="(blank)"/>
    <n v="3669326"/>
    <n v="389912.12000000005"/>
  </r>
  <r>
    <s v="2026"/>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99 - MULTIPROVINCIAL"/>
    <s v="(blank)"/>
    <n v="0"/>
    <n v="487347.4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1 - REMUNERACIONES"/>
    <s v="N"/>
    <s v="00 - N/A"/>
    <s v="10 - FONDO GENERAL"/>
    <s v="99 - MULTIPROVINCIAL"/>
    <s v="(blank)"/>
    <n v="63688500"/>
    <n v="5545266.669999999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2 - SOBRESUELDOS"/>
    <s v="N"/>
    <s v="00 - N/A"/>
    <s v="10 - FONDO GENERAL"/>
    <s v="99 - MULTIPROVINCIAL"/>
    <s v="(blank)"/>
    <n v="2713000"/>
    <n v="7800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99 - MULTIPROVINCIAL"/>
    <s v="(blank)"/>
    <n v="5745572"/>
    <n v="833017.19000000006"/>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1 - SERVICIOS BÁSICOS"/>
    <s v="N"/>
    <s v="00 - N/A"/>
    <s v="10 - FONDO GENERAL"/>
    <s v="99 - MULTIPROVINCIAL"/>
    <s v="(blank)"/>
    <n v="25500"/>
    <n v="437444.41"/>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5 - ALQUILERES Y RENTAS"/>
    <s v="N"/>
    <s v="00 - N/A"/>
    <s v="10 - FONDO GENERAL"/>
    <s v="99 - MULTIPROVINCIAL"/>
    <s v="(blank)"/>
    <n v="999000"/>
    <n v="1154817.02"/>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6 - SEGUROS"/>
    <s v="N"/>
    <s v="00 - N/A"/>
    <s v="10 - FONDO GENERAL"/>
    <s v="99 - MULTIPROVINCIAL"/>
    <s v="(blank)"/>
    <n v="328428"/>
    <n v="219809.89"/>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99 - MULTIPROVINCIAL"/>
    <s v="(blank)"/>
    <n v="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99 - MULTIPROVINCIAL"/>
    <s v="(blank)"/>
    <n v="71475426"/>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99 - MULTIPROVINCIAL"/>
    <s v="(blank)"/>
    <n v="40000000"/>
    <n v="0"/>
  </r>
  <r>
    <s v="2026"/>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99 - MULTIPROVINCIAL"/>
    <s v="(blank)"/>
    <n v="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500000"/>
    <n v="0"/>
  </r>
  <r>
    <s v="2026"/>
    <x v="0"/>
    <x v="0"/>
    <x v="0"/>
    <x v="0"/>
    <s v="2 - Poder Ejecutivo"/>
    <s v="0219 - MINISTERIO DE EDUCACIÓN SUPERIOR CIENCIA Y TECNOLOGÍA"/>
    <s v="0001 - MINISTERIO DE EDUCACION SUPERIOR, CIENCIA Y TECNOLOGIA"/>
    <s v="3 - PROTECCIÓN DEL MEDIO AMBIENTE"/>
    <s v="3.3 - Cambio Climático"/>
    <s v="3.3.03 - Conocimiento del riesgo de desastres climáticos"/>
    <s v="2.2 - CONTRATACIÓN DE SERVICIOS"/>
    <s v="2.2.9 - OTRAS CONTRATACIONES DE SERVICIOS"/>
    <s v="N"/>
    <s v="00 - N/A"/>
    <s v="10 - FONDO GENERAL"/>
    <s v="99 - MULTIPROVINCIAL"/>
    <s v="(blank)"/>
    <n v="300000"/>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99 - MULTIPROVINCIAL"/>
    <s v="(blank)"/>
    <n v="731188903"/>
    <n v="104257917.42"/>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99 - MULTIPROVINCIAL"/>
    <s v="(blank)"/>
    <n v="117539127"/>
    <n v="3081711.46"/>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99 - MULTIPROVINCIAL"/>
    <s v="(blank)"/>
    <n v="55462922"/>
    <n v="0"/>
  </r>
  <r>
    <s v="2026"/>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99 - MULTIPROVINCIAL"/>
    <s v="(blank)"/>
    <n v="97633069"/>
    <n v="15746582.88999999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99 - MULTIPROVINCIAL"/>
    <s v="(blank)"/>
    <n v="28250000"/>
    <n v="3539824.4400000004"/>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99 - MULTIPROVINCIAL"/>
    <s v="(blank)"/>
    <n v="15328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99 - MULTIPROVINCIAL"/>
    <s v="(blank)"/>
    <n v="300000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99 - MULTIPROVINCIAL"/>
    <s v="(blank)"/>
    <n v="21945351"/>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99 - MULTIPROVINCIAL"/>
    <s v="(blank)"/>
    <n v="6443915"/>
    <n v="185441.8299999999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99 - MULTIPROVINCIAL"/>
    <s v="(blank)"/>
    <n v="0"/>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99 - MULTIPROVINCIAL"/>
    <s v="(blank)"/>
    <n v="55435076"/>
    <n v="2112445.4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99 - MULTIPROVINCIAL"/>
    <s v="(blank)"/>
    <n v="37065303"/>
    <n v="3697384.8900000006"/>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99 - MULTIPROVINCIAL"/>
    <s v="(blank)"/>
    <n v="2093125"/>
    <n v="0"/>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99 - MULTIPROVINCIAL"/>
    <s v="(blank)"/>
    <n v="14750000"/>
    <n v="680560.35"/>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99 - MULTIPROVINCIAL"/>
    <s v="(blank)"/>
    <n v="314854278"/>
    <n v="5902165.7999999998"/>
  </r>
  <r>
    <s v="2026"/>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99 - MULTIPROVINCIAL"/>
    <s v="(blank)"/>
    <n v="7246602"/>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99 - MULTIPROVINCIAL"/>
    <s v="(blank)"/>
    <n v="4350000"/>
    <n v="89274"/>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99 - MULTIPROVINCIAL"/>
    <s v="(blank)"/>
    <n v="23123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99 - MULTIPROVINCIAL"/>
    <s v="(blank)"/>
    <n v="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99 - MULTIPROVINCIAL"/>
    <s v="(blank)"/>
    <n v="3782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99 - MULTIPROVINCIAL"/>
    <s v="(blank)"/>
    <n v="8650000"/>
    <n v="889366"/>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99 - MULTIPROVINCIAL"/>
    <s v="(blank)"/>
    <n v="5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99 - MULTIPROVINCIAL"/>
    <s v="(blank)"/>
    <n v="3450000"/>
    <n v="312563.12"/>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99 - MULTIPROVINCIAL"/>
    <s v="(blank)"/>
    <n v="179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99 - MULTIPROVINCIAL"/>
    <s v="(blank)"/>
    <n v="16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99 - MULTIPROVINCIAL"/>
    <s v="(blank)"/>
    <n v="79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99 - MULTIPROVINCIAL"/>
    <s v="(blank)"/>
    <n v="1300000"/>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99 - MULTIPROVINCIAL"/>
    <s v="(blank)"/>
    <n v="2442757"/>
    <n v="0"/>
  </r>
  <r>
    <s v="2026"/>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99 - MULTIPROVINCIAL"/>
    <s v="(blank)"/>
    <n v="42400000"/>
    <n v="382862.5"/>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2 - CONTRATACIÓN DE SERVICIOS"/>
    <s v="2.2.9 - OTRAS CONTRATACIONES DE SERVICIOS"/>
    <s v="N"/>
    <s v="00 - N/A"/>
    <s v="10 - FONDO GENERAL"/>
    <s v="99 - MULTIPROVINCIAL"/>
    <s v="(blank)"/>
    <n v="153450"/>
    <n v="0"/>
  </r>
  <r>
    <s v="2026"/>
    <x v="0"/>
    <x v="0"/>
    <x v="0"/>
    <x v="0"/>
    <s v="2 - Poder Ejecutivo"/>
    <s v="0219 - MINISTERIO DE EDUCACIÓN SUPERIOR CIENCIA Y TECNOLOGÍA"/>
    <s v="0001 - MINISTERIO DE EDUCACION SUPERIOR, CIENCIA Y TECNOLOGIA"/>
    <s v="4 - SERVICIOS SOCIALES"/>
    <s v="4.6 - Equidad de género"/>
    <s v="4.6.03 - Acciones para una cultura de igualdad de género."/>
    <s v="2.3 - MATERIALES Y SUMINISTROS"/>
    <s v="2.3.2 - TEXTILES Y VESTUARIOS"/>
    <s v="N"/>
    <s v="00 - N/A"/>
    <s v="10 - FONDO GENERAL"/>
    <s v="99 - MULTIPROVINCIAL"/>
    <s v="(blank)"/>
    <n v="4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1 - REMUNERACIONES"/>
    <s v="N"/>
    <s v="00 - N/A"/>
    <s v="10 - FONDO GENERAL"/>
    <s v="99 - MULTIPROVINCIAL"/>
    <s v="(blank)"/>
    <n v="673995954"/>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10 - FONDO GENERAL"/>
    <s v="99 - MULTIPROVINCIAL"/>
    <s v="(blank)"/>
    <n v="57566548"/>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2 - SOBRESUELDOS"/>
    <s v="N"/>
    <s v="00 - N/A"/>
    <s v="20 - FONDOS CON DESTINO ESPECÍFICO"/>
    <s v="99 - MULTIPROVINCIAL"/>
    <s v="(blank)"/>
    <n v="3605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3 - DIETAS Y GASTOS DE REPRESENTACIÓN"/>
    <s v="N"/>
    <s v="00 - N/A"/>
    <s v="10 - FONDO GENERAL"/>
    <s v="99 - MULTIPROVINCIAL"/>
    <s v="(blank)"/>
    <n v="18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4 - GRATIFICACIONES Y BONIFICACIONES"/>
    <s v="N"/>
    <s v="00 - N/A"/>
    <s v="10 - FONDO GENERAL"/>
    <s v="99 - MULTIPROVINCIAL"/>
    <s v="(blank)"/>
    <n v="200000"/>
    <n v="0"/>
  </r>
  <r>
    <s v="2026"/>
    <x v="0"/>
    <x v="0"/>
    <x v="0"/>
    <x v="0"/>
    <s v="2 - Poder Ejecutivo"/>
    <s v="0219 - MINISTERIO DE EDUCACIÓN SUPERIOR CIENCIA Y TECNOLOGÍA"/>
    <s v="0002 - INSTITUTO TECNOLÓGICO DE LAS AMÉRICAS"/>
    <s v="4 - SERVICIOS SOCIALES"/>
    <s v="4.4 - Educación"/>
    <s v="4.4.04 - Educación superior"/>
    <s v="2.1 - REMUNERACIONES Y CONTRIBUCIONES"/>
    <s v="2.1.5 - CONTRIBUCIONES A LA SEGURIDAD SOCIAL"/>
    <s v="N"/>
    <s v="00 - N/A"/>
    <s v="10 - FONDO GENERAL"/>
    <s v="99 - MULTIPROVINCIAL"/>
    <s v="(blank)"/>
    <n v="99091436"/>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1 - SERVICIOS BÁSICOS"/>
    <s v="N"/>
    <s v="00 - N/A"/>
    <s v="20 - FONDOS CON DESTINO ESPECÍFICO"/>
    <s v="99 - MULTIPROVINCIAL"/>
    <s v="(blank)"/>
    <n v="998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2 - PUBLICIDAD, IMPRESIÓN Y ENCUADERNACIÓN"/>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3 - VIÁTICOS"/>
    <s v="N"/>
    <s v="00 - N/A"/>
    <s v="10 - FONDO GENERAL"/>
    <s v="99 - MULTIPROVINCIAL"/>
    <s v="(blank)"/>
    <n v="70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4 - TRANSPORTE Y ALMACENAJE"/>
    <s v="N"/>
    <s v="00 - N/A"/>
    <s v="10 - FONDO GENERAL"/>
    <s v="99 - MULTIPROVINCIAL"/>
    <s v="(blank)"/>
    <n v="46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5 - ALQUILERES Y RENTAS"/>
    <s v="N"/>
    <s v="00 - N/A"/>
    <s v="20 - FONDOS CON DESTINO ESPECÍFICO"/>
    <s v="99 - MULTIPROVINCIAL"/>
    <s v="(blank)"/>
    <n v="100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6 - SEGUROS"/>
    <s v="N"/>
    <s v="00 - N/A"/>
    <s v="10 - FONDO GENERAL"/>
    <s v="99 - MULTIPROVINCIAL"/>
    <s v="(blank)"/>
    <n v="14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7 - SERVICIOS DE CONSERVACIÓN, REPARACIONES MENORES E INSTALACIONES TEMPORALES"/>
    <s v="N"/>
    <s v="00 - N/A"/>
    <s v="20 - FONDOS CON DESTINO ESPECÍFICO"/>
    <s v="99 - MULTIPROVINCIAL"/>
    <s v="(blank)"/>
    <n v="10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8 - OTROS SERVICIOS NO INCLUIDOS EN CONCEPTOS ANTERIORES"/>
    <s v="N"/>
    <s v="00 - N/A"/>
    <s v="20 - FONDOS CON DESTINO ESPECÍFICO"/>
    <s v="99 - MULTIPROVINCIAL"/>
    <s v="(blank)"/>
    <n v="124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10 - FONDO GENERAL"/>
    <s v="99 - MULTIPROVINCIAL"/>
    <s v="(blank)"/>
    <n v="3500000"/>
    <n v="0"/>
  </r>
  <r>
    <s v="2026"/>
    <x v="0"/>
    <x v="0"/>
    <x v="0"/>
    <x v="0"/>
    <s v="2 - Poder Ejecutivo"/>
    <s v="0219 - MINISTERIO DE EDUCACIÓN SUPERIOR CIENCIA Y TECNOLOGÍA"/>
    <s v="0002 - INSTITUTO TECNOLÓGICO DE LAS AMÉRICAS"/>
    <s v="4 - SERVICIOS SOCIALES"/>
    <s v="4.4 - Educación"/>
    <s v="4.4.04 - Educación superior"/>
    <s v="2.2 - CONTRATACIÓN DE SERVICIOS"/>
    <s v="2.2.9 - OTRAS CONTRATACIONES DE SERVICIOS"/>
    <s v="N"/>
    <s v="00 - N/A"/>
    <s v="20 - FONDOS CON DESTINO ESPECÍFICO"/>
    <s v="99 - MULTIPROVINCIAL"/>
    <s v="(blank)"/>
    <n v="5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1 - ALIMENTOS Y PRODUCTOS AGROFORESTALES"/>
    <s v="N"/>
    <s v="00 - N/A"/>
    <s v="20 - FONDOS CON DESTINO ESPECÍFICO"/>
    <s v="99 - MULTIPROVINCIAL"/>
    <s v="(blank)"/>
    <n v="22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2 - TEXTILES Y VESTUARIOS"/>
    <s v="N"/>
    <s v="00 - N/A"/>
    <s v="20 - FONDOS CON DESTINO ESPECÍFICO"/>
    <s v="99 - MULTIPROVINCIAL"/>
    <s v="(blank)"/>
    <n v="25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3 - PAPEL, CARTÓN E IMPRESOS"/>
    <s v="N"/>
    <s v="00 - N/A"/>
    <s v="20 - FONDOS CON DESTINO ESPECÍFICO"/>
    <s v="99 - MULTIPROVINCIAL"/>
    <s v="(blank)"/>
    <n v="10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4 - PRODUCTOS FARMACÉUTICOS"/>
    <s v="N"/>
    <s v="00 - N/A"/>
    <s v="20 - FONDOS CON DESTINO ESPECÍFICO"/>
    <s v="99 - MULTIPROVINCIAL"/>
    <s v="(blank)"/>
    <n v="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5 - CUERO, CAUCHO Y PLÁSTICO"/>
    <s v="N"/>
    <s v="00 - N/A"/>
    <s v="10 - FONDO GENERAL"/>
    <s v="99 - MULTIPROVINCIAL"/>
    <s v="(blank)"/>
    <n v="446062"/>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6 - PRODUCTOS DE MINERALES, METÁLICOS Y NO METÁLICOS"/>
    <s v="N"/>
    <s v="00 - N/A"/>
    <s v="20 - FONDOS CON DESTINO ESPECÍFICO"/>
    <s v="99 - MULTIPROVINCIAL"/>
    <s v="(blank)"/>
    <n v="23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7 - COMBUSTIBLES, LUBRICANTES, PRODUCTOS QUÍMICOS Y CONEXOS"/>
    <s v="N"/>
    <s v="00 - N/A"/>
    <s v="20 - FONDOS CON DESTINO ESPECÍFICO"/>
    <s v="99 - MULTIPROVINCIAL"/>
    <s v="(blank)"/>
    <n v="21900000"/>
    <n v="0"/>
  </r>
  <r>
    <s v="2026"/>
    <x v="0"/>
    <x v="0"/>
    <x v="0"/>
    <x v="0"/>
    <s v="2 - Poder Ejecutivo"/>
    <s v="0219 - MINISTERIO DE EDUCACIÓN SUPERIOR CIENCIA Y TECNOLOGÍA"/>
    <s v="0002 - INSTITUTO TECNOLÓGICO DE LAS AMÉRICAS"/>
    <s v="4 - SERVICIOS SOCIALES"/>
    <s v="4.4 - Educación"/>
    <s v="4.4.04 - Educación superior"/>
    <s v="2.3 - MATERIALES Y SUMINISTROS"/>
    <s v="2.3.9 - PRODUCTOS Y ÚTILES VARIOS"/>
    <s v="N"/>
    <s v="00 - N/A"/>
    <s v="20 - FONDOS CON DESTINO ESPECÍFICO"/>
    <s v="99 - MULTIPROVINCIAL"/>
    <s v="(blank)"/>
    <n v="1680000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99 - MULTIPROVINCIAL"/>
    <s v="(blank)"/>
    <n v="0"/>
    <n v="84886301.25999999"/>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99 - MULTIPROVINCIAL"/>
    <s v="(blank)"/>
    <n v="0"/>
    <n v="201000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99 - MULTIPROVINCIAL"/>
    <s v="(blank)"/>
    <n v="0"/>
    <n v="12962351.34"/>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99 - MULTIPROVINCIAL"/>
    <s v="(blank)"/>
    <n v="0"/>
    <n v="16595304.42"/>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99 - MULTIPROVINCIAL"/>
    <s v="(blank)"/>
    <n v="0"/>
    <n v="212083.56"/>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99 - MULTIPROVINCIAL"/>
    <s v="(blank)"/>
    <n v="0"/>
    <n v="7189528.8799999999"/>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99 - MULTIPROVINCIAL"/>
    <s v="(blank)"/>
    <n v="0"/>
    <n v="799152.28"/>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99 - MULTIPROVINCIAL"/>
    <s v="(blank)"/>
    <n v="0"/>
    <n v="172848.83"/>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99 - MULTIPROVINCIAL"/>
    <s v="(blank)"/>
    <n v="0"/>
    <n v="17690.150000000001"/>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99 - MULTIPROVINCIAL"/>
    <s v="(blank)"/>
    <n v="0"/>
    <n v="13924"/>
  </r>
  <r>
    <s v="2026"/>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99 - MULTIPROVINCIAL"/>
    <s v="(blank)"/>
    <n v="0"/>
    <n v="64415"/>
  </r>
  <r>
    <s v="2026"/>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99 - MULTIPROVINCIAL"/>
    <s v="(blank)"/>
    <n v="0"/>
    <n v="0"/>
  </r>
  <r>
    <s v="2026"/>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99 - MULTIPROVINCIAL"/>
    <s v="(blank)"/>
    <n v="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99 - MULTIPROVINCIAL"/>
    <s v="(blank)"/>
    <n v="492957960"/>
    <n v="69350026.170000002"/>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99 - MULTIPROVINCIAL"/>
    <s v="(blank)"/>
    <n v="71341447"/>
    <n v="369000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99 - MULTIPROVINCIAL"/>
    <s v="(blank)"/>
    <n v="101000"/>
    <n v="0"/>
  </r>
  <r>
    <s v="2026"/>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99 - MULTIPROVINCIAL"/>
    <s v="(blank)"/>
    <n v="72700000"/>
    <n v="10568605.209999999"/>
  </r>
  <r>
    <s v="2026"/>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99 - MULTIPROVINCIAL"/>
    <s v="(blank)"/>
    <n v="32592728"/>
    <n v="3831794.85"/>
  </r>
  <r>
    <s v="2026"/>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99 - MULTIPROVINCIAL"/>
    <s v="(blank)"/>
    <n v="2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99 - MULTIPROVINCIAL"/>
    <s v="(blank)"/>
    <n v="19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99 - MULTIPROVINCIAL"/>
    <s v="(blank)"/>
    <n v="50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99 - MULTIPROVINCIAL"/>
    <s v="(blank)"/>
    <n v="13797554"/>
    <n v="324193.2"/>
  </r>
  <r>
    <s v="2026"/>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99 - MULTIPROVINCIAL"/>
    <s v="(blank)"/>
    <n v="5250000"/>
    <n v="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99 - MULTIPROVINCIAL"/>
    <s v="(blank)"/>
    <n v="49500000"/>
    <n v="15947677.300000001"/>
  </r>
  <r>
    <s v="2026"/>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99 - MULTIPROVINCIAL"/>
    <s v="(blank)"/>
    <n v="2500000"/>
    <n v="2242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99 - MULTIPROVINCIAL"/>
    <s v="(blank)"/>
    <n v="13000000"/>
    <n v="206500"/>
  </r>
  <r>
    <s v="2026"/>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99 - MULTIPROVINCIAL"/>
    <s v="(blank)"/>
    <n v="1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99 - MULTIPROVINCIAL"/>
    <s v="(blank)"/>
    <n v="515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99 - MULTIPROVINCIAL"/>
    <s v="(blank)"/>
    <n v="2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99 - MULTIPROVINCIAL"/>
    <s v="(blank)"/>
    <n v="14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99 - MULTIPROVINCIAL"/>
    <s v="(blank)"/>
    <n v="3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99 - MULTIPROVINCIAL"/>
    <s v="(blank)"/>
    <n v="200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99 - MULTIPROVINCIAL"/>
    <s v="(blank)"/>
    <n v="1845000"/>
    <n v="0"/>
  </r>
  <r>
    <s v="2026"/>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99 - MULTIPROVINCIAL"/>
    <s v="(blank)"/>
    <n v="11370000"/>
    <n v="1170000"/>
  </r>
  <r>
    <s v="2026"/>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99 - MULTIPROVINCIAL"/>
    <s v="(blank)"/>
    <n v="5328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01 - DISTRITO NACIONAL"/>
    <s v="(blank)"/>
    <n v="287292850"/>
    <n v="41998206.10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99 - MULTIPROVINCIAL"/>
    <s v="(blank)"/>
    <n v="160711500"/>
    <n v="23735461.00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01 - DISTRITO NACIONAL"/>
    <s v="(blank)"/>
    <n v="94488234"/>
    <n v="4839814.76"/>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99 - MULTIPROVINCIAL"/>
    <s v="(blank)"/>
    <n v="55471000"/>
    <n v="905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37745713"/>
    <n v="6289843.4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19098032"/>
    <n v="3580632.23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01 - DISTRITO NACIONAL"/>
    <s v="(blank)"/>
    <n v="22760000"/>
    <n v="3551021.8200000003"/>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3780000"/>
    <n v="1700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01 - DISTRITO NACIONAL"/>
    <s v="(blank)"/>
    <n v="3850000"/>
    <n v="1417517.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99 - MULTIPROVINCIAL"/>
    <s v="(blank)"/>
    <n v="2750000"/>
    <n v="6489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01 - DISTRITO NACIONAL"/>
    <s v="(blank)"/>
    <n v="4635000"/>
    <n v="401381.5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99 - MULTIPROVINCIAL"/>
    <s v="(blank)"/>
    <n v="200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01 - DISTRITO NACIONAL"/>
    <s v="(blank)"/>
    <n v="19300000"/>
    <n v="314536.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01 - DISTRITO NACIONAL"/>
    <s v="(blank)"/>
    <n v="36400000"/>
    <n v="5076696.900000000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16565000"/>
    <n v="238094.78999999998"/>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15650000"/>
    <n v="42860.149999999994"/>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9925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3662500"/>
    <n v="205202"/>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42875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371800"/>
    <n v="738860.39999999991"/>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01 - DISTRITO NACIONAL"/>
    <s v="(blank)"/>
    <n v="650000"/>
    <n v="76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01 - DISTRITO NACIONAL"/>
    <s v="(blank)"/>
    <n v="1000000"/>
    <n v="586095.19999999995"/>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01 - DISTRITO NACIONAL"/>
    <s v="(blank)"/>
    <n v="1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01 - DISTRITO NACIONAL"/>
    <s v="(blank)"/>
    <n v="5350000"/>
    <n v="30820.799999999999"/>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350000"/>
    <n v="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14410000"/>
    <n v="1578470"/>
  </r>
  <r>
    <s v="2026"/>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01 - DISTRITO NACIONAL"/>
    <s v="(blank)"/>
    <n v="4650000"/>
    <n v="396447.03"/>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1 - SERVICIOS BÁSICOS"/>
    <s v="N"/>
    <s v="00 - N/A"/>
    <s v="10 - FONDO GENERAL"/>
    <s v="99 - MULTIPROVINCIAL"/>
    <s v="(blank)"/>
    <n v="10920000"/>
    <n v="1534591.05"/>
  </r>
  <r>
    <s v="2026"/>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99 - MULTIPROVINCIAL"/>
    <s v="(blank)"/>
    <n v="9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2 - TEXTILES Y VESTUARIOS"/>
    <s v="N"/>
    <s v="00 - N/A"/>
    <s v="10 - FONDO GENERAL"/>
    <s v="99 - MULTIPROVINCIAL"/>
    <s v="(blank)"/>
    <n v="500000"/>
    <n v="0"/>
  </r>
  <r>
    <s v="2026"/>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99 - MULTIPROVINCIAL"/>
    <s v="(blank)"/>
    <n v="2410000"/>
    <n v="0"/>
  </r>
  <r>
    <s v="2026"/>
    <x v="0"/>
    <x v="0"/>
    <x v="0"/>
    <x v="0"/>
    <s v="2 - Poder Ejecutivo"/>
    <s v="0221 - MINISTERIO DE ADMINISTRACIÓN PÚBLICA"/>
    <s v="0001 - MINISTERIO DE ADMINISTRACION PUBLICA"/>
    <s v="4 - SERVICIOS SOCIALES"/>
    <s v="4.6 - Equidad de género"/>
    <s v="4.6.03 - Acciones para una cultura de igualdad de género."/>
    <s v="2.1 - REMUNERACIONES Y CONTRIBUCIONES"/>
    <s v="2.1.2 - SOBRESUELDOS"/>
    <s v="N"/>
    <s v="00 - N/A"/>
    <s v="10 - FONDO GENERAL"/>
    <s v="99 - MULTIPROVINCIAL"/>
    <s v="(blank)"/>
    <n v="5026066"/>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3 - VIÁTICOS"/>
    <s v="N"/>
    <s v="00 - N/A"/>
    <s v="10 - FONDO GENERAL"/>
    <s v="99 - MULTIPROVINCIAL"/>
    <s v="(blank)"/>
    <n v="300000"/>
    <n v="0"/>
  </r>
  <r>
    <s v="2026"/>
    <x v="0"/>
    <x v="0"/>
    <x v="0"/>
    <x v="0"/>
    <s v="2 - Poder Ejecutivo"/>
    <s v="0221 - MINISTERIO DE ADMINISTRACIÓN PÚBLICA"/>
    <s v="0001 - MINISTERIO DE ADMINISTRACION PUBLICA"/>
    <s v="4 - SERVICIOS SOCIALES"/>
    <s v="4.6 - Equidad de género"/>
    <s v="4.6.03 - Acciones para una cultura de igualdad de género."/>
    <s v="2.2 - CONTRATACIÓN DE SERVICIOS"/>
    <s v="2.2.4 - TRANSPORTE Y ALMACENAJE"/>
    <s v="N"/>
    <s v="00 - N/A"/>
    <s v="10 - FONDO GENERAL"/>
    <s v="99 - MULTIPROVINCIAL"/>
    <s v="(blank)"/>
    <n v="500000"/>
    <n v="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01 - DISTRITO NACIONAL"/>
    <s v="(blank)"/>
    <n v="84375350"/>
    <n v="11372356.8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99 - MULTIPROVINCIAL"/>
    <s v="(blank)"/>
    <n v="86054000"/>
    <n v="6057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01 - DISTRITO NACIONAL"/>
    <s v="(blank)"/>
    <n v="32496900"/>
    <n v="635000"/>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01 - DISTRITO NACIONAL"/>
    <s v="(blank)"/>
    <n v="10505457"/>
    <n v="1715352.75"/>
  </r>
  <r>
    <s v="2026"/>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99 - MULTIPROVINCIAL"/>
    <s v="(blank)"/>
    <n v="11310305"/>
    <n v="922464.8"/>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01 - DISTRITO NACIONAL"/>
    <s v="(blank)"/>
    <n v="13967737"/>
    <n v="1194327.21"/>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01 - DISTRITO NACIONAL"/>
    <s v="(blank)"/>
    <n v="309697"/>
    <n v="32957.4"/>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01 - DISTRITO NACIONAL"/>
    <s v="(blank)"/>
    <n v="160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01 - DISTRITO NACIONAL"/>
    <s v="(blank)"/>
    <n v="60000"/>
    <n v="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01 - DISTRITO NACIONAL"/>
    <s v="(blank)"/>
    <n v="4915660"/>
    <n v="233366.73"/>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01 - DISTRITO NACIONAL"/>
    <s v="(blank)"/>
    <n v="2525000"/>
    <n v="171612.56"/>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01 - DISTRITO NACIONAL"/>
    <s v="(blank)"/>
    <n v="4860000"/>
    <n v="5310"/>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01 - DISTRITO NACIONAL"/>
    <s v="(blank)"/>
    <n v="15996489"/>
    <n v="411589.99"/>
  </r>
  <r>
    <s v="2026"/>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01 - DISTRITO NACIONAL"/>
    <s v="(blank)"/>
    <n v="1100000"/>
    <n v="16520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01 - DISTRITO NACIONAL"/>
    <s v="(blank)"/>
    <n v="611000"/>
    <n v="126710.1"/>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01 - DISTRITO NACIONAL"/>
    <s v="(blank)"/>
    <n v="22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01 - DISTRITO NACIONAL"/>
    <s v="(blank)"/>
    <n v="52428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01 - DISTRITO NACIONAL"/>
    <s v="(blank)"/>
    <n v="2852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01 - DISTRITO NACIONAL"/>
    <s v="(blank)"/>
    <n v="960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01 - DISTRITO NACIONAL"/>
    <s v="(blank)"/>
    <n v="2140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01 - DISTRITO NACIONAL"/>
    <s v="(blank)"/>
    <n v="4546740"/>
    <n v="0"/>
  </r>
  <r>
    <s v="2026"/>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01 - DISTRITO NACIONAL"/>
    <s v="(blank)"/>
    <n v="5197287"/>
    <n v="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01 - DISTRITO NACIONAL"/>
    <s v="(blank)"/>
    <n v="364363848"/>
    <n v="55926639.07"/>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99 - MULTIPROVINCIAL"/>
    <s v="(blank)"/>
    <n v="145375000"/>
    <n v="16129766.039999999"/>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01 - DISTRITO NACIONAL"/>
    <s v="(blank)"/>
    <n v="61704000"/>
    <n v="2550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99 - MULTIPROVINCIAL"/>
    <s v="(blank)"/>
    <n v="50270000"/>
    <n v="4105500"/>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01 - DISTRITO NACIONAL"/>
    <s v="(blank)"/>
    <n v="55450000"/>
    <n v="8462616.9399999995"/>
  </r>
  <r>
    <s v="2026"/>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99 - MULTIPROVINCIAL"/>
    <s v="(blank)"/>
    <n v="17050000"/>
    <n v="2462341.3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01 - DISTRITO NACIONAL"/>
    <s v="(blank)"/>
    <n v="9400000"/>
    <n v="1373277.27"/>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99 - MULTIPROVINCIAL"/>
    <s v="(blank)"/>
    <n v="90200000"/>
    <n v="20475197.80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01 - DISTRITO NACIONAL"/>
    <s v="(blank)"/>
    <n v="6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01 - DISTRITO NACIONAL"/>
    <s v="(blank)"/>
    <n v="166505112"/>
    <n v="13487065.610000001"/>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99 - MULTIPROVINCIAL"/>
    <s v="(blank)"/>
    <n v="366000000"/>
    <n v="38971666.149999999"/>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01 - DISTRITO NACIONAL"/>
    <s v="(blank)"/>
    <n v="6000000"/>
    <n v="1250073.0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01 - DISTRITO NACIONAL"/>
    <s v="(blank)"/>
    <n v="168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01 - DISTRITO NACIONAL"/>
    <s v="(blank)"/>
    <n v="50591600"/>
    <n v="9765580.2599999998"/>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99 - MULTIPROVINCIAL"/>
    <s v="(blank)"/>
    <n v="1300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01 - DISTRITO NACIONAL"/>
    <s v="(blank)"/>
    <n v="1440000"/>
    <n v="0"/>
  </r>
  <r>
    <s v="2026"/>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99 - MULTIPROVINCIAL"/>
    <s v="(blank)"/>
    <n v="36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01 - DISTRITO NACIONAL"/>
    <s v="(blank)"/>
    <n v="1200000"/>
    <n v="4488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99 - MULTIPROVINCIAL"/>
    <s v="(blank)"/>
    <n v="5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01 - DISTRITO NACIONAL"/>
    <s v="(blank)"/>
    <n v="12000000"/>
    <n v="0"/>
  </r>
  <r>
    <s v="2026"/>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01 - DISTRITO NACION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20000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0"/>
    <n v="0"/>
  </r>
  <r>
    <s v="2026"/>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130000"/>
    <n v="0"/>
  </r>
  <r>
    <s v="2026"/>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99 - MULTIPROVINCIAL"/>
    <s v="(blank)"/>
    <n v="13988000"/>
    <n v="1770000"/>
  </r>
  <r>
    <s v="2026"/>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99 - MULTIPROVINCIAL"/>
    <s v="(blank)"/>
    <n v="1991860"/>
    <n v="255430.22999999998"/>
  </r>
  <r>
    <s v="2026"/>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99 - MULTIPROVINCIAL"/>
    <s v="(blank)"/>
    <n v="12927838"/>
    <n v="0"/>
  </r>
  <r>
    <s v="2026"/>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99 - MULTIPROVINCIAL"/>
    <s v="(blank)"/>
    <n v="50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99 - MULTIPROVINCIAL"/>
    <s v="(blank)"/>
    <n v="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99 - MULTIPROVINCIAL"/>
    <s v="(blank)"/>
    <n v="1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99 - MULTIPROVINCIAL"/>
    <s v="(blank)"/>
    <n v="757542318"/>
    <n v="1053005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99 - MULTIPROVINCIAL"/>
    <s v="(blank)"/>
    <n v="180042400"/>
    <n v="781640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99 - MULTIPROVINCIAL"/>
    <s v="(blank)"/>
    <n v="72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99 - MULTIPROVINCIAL"/>
    <s v="(blank)"/>
    <n v="108716170"/>
    <n v="1589342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99 - MULTIPROVINCIAL"/>
    <s v="(blank)"/>
    <n v="49032000"/>
    <n v="5700754.6400000006"/>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99 - MULTIPROVINCIAL"/>
    <s v="(blank)"/>
    <n v="77638361"/>
    <n v="748319.2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99 - MULTIPROVINCIAL"/>
    <s v="(blank)"/>
    <n v="27300000"/>
    <n v="1842095.5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99 - MULTIPROVINCIAL"/>
    <s v="(blank)"/>
    <n v="13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99 - MULTIPROVINCIAL"/>
    <s v="(blank)"/>
    <n v="182150713"/>
    <n v="14037827.80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99 - MULTIPROVINCIAL"/>
    <s v="(blank)"/>
    <n v="48720000"/>
    <n v="4505430.12000000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99 - MULTIPROVINCIAL"/>
    <s v="(blank)"/>
    <n v="11023883"/>
    <n v="819581.9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99 - MULTIPROVINCIAL"/>
    <s v="(blank)"/>
    <n v="37951611"/>
    <n v="1418504.3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99 - MULTIPROVINCIAL"/>
    <s v="(blank)"/>
    <n v="95564189"/>
    <n v="1362068.1"/>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99 - MULTIPROVINCIAL"/>
    <s v="(blank)"/>
    <n v="4692000"/>
    <n v="925407.08"/>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99 - MULTIPROVINCIAL"/>
    <s v="(blank)"/>
    <n v="611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99 - MULTIPROVINCIAL"/>
    <s v="(blank)"/>
    <n v="6050000"/>
    <n v="14679.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99 - MULTIPROVINCIAL"/>
    <s v="(blank)"/>
    <n v="5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99 - MULTIPROVINCIAL"/>
    <s v="(blank)"/>
    <n v="60000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99 - MULTIPROVINCIAL"/>
    <s v="(blank)"/>
    <n v="6314595"/>
    <n v="278594.46000000002"/>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99 - MULTIPROVINCIAL"/>
    <s v="(blank)"/>
    <n v="57452393"/>
    <n v="1826128.3"/>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99 - MULTIPROVINCIAL"/>
    <s v="(blank)"/>
    <n v="0"/>
    <n v="0"/>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99 - MULTIPROVINCIAL"/>
    <s v="(blank)"/>
    <n v="43156363"/>
    <n v="8560359.1399999987"/>
  </r>
  <r>
    <s v="2026"/>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99 - MULTIPROVINCIAL"/>
    <s v="(blank)"/>
    <n v="20980000"/>
    <n v="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99 - MULTIPROVINCIAL"/>
    <s v="(blank)"/>
    <n v="57408000"/>
    <n v="8502000"/>
  </r>
  <r>
    <s v="2026"/>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99 - MULTIPROVINCIAL"/>
    <s v="(blank)"/>
    <n v="8650460"/>
    <n v="1281901.53"/>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99 - MULTIPROVINCIAL"/>
    <s v="(blank)"/>
    <n v="10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99 - MULTIPROVINCIAL"/>
    <s v="(blank)"/>
    <n v="210000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2100000"/>
    <n v="42598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99 - MULTIPROVINCIAL"/>
    <s v="(blank)"/>
    <n v="0"/>
    <n v="0"/>
  </r>
  <r>
    <s v="2026"/>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99 - MULTIPROVINCIAL"/>
    <s v="(blank)"/>
    <n v="40955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3 - VIÁTICO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7 - SERVICIOS DE CONSERVACIÓN, REPARACIONES MENORES E INSTALACIONES TEMPORALES"/>
    <s v="N"/>
    <s v="00 - N/A"/>
    <s v="10 - FONDO GENERAL"/>
    <s v="99 - MULTIPROVINCIAL"/>
    <s v="(blank)"/>
    <n v="0"/>
    <n v="0"/>
  </r>
  <r>
    <s v="2026"/>
    <x v="0"/>
    <x v="0"/>
    <x v="0"/>
    <x v="0"/>
    <s v="2 - Poder Ejecutivo"/>
    <s v="0222 - MINISTERIO DE ENERGIA Y MINAS"/>
    <s v="0001 - MINISTERIO DE ENERGIA Y MINAS"/>
    <s v="3 - PROTECCIÓN DEL MEDIO AMBIENTE"/>
    <s v="3.3 - Cambio Climático"/>
    <s v="3.3.03 - Conocimiento del riesgo de desastres climáticos"/>
    <s v="2.2 - CONTRATACIÓN DE SERVICIOS"/>
    <s v="2.2.8 - OTROS SERVICIOS NO INCLUIDOS EN CONCEPTOS ANTERIORES"/>
    <s v="N"/>
    <s v="00 - N/A"/>
    <s v="10 - FONDO GENERAL"/>
    <s v="99 - MULTIPROVINCIAL"/>
    <s v="(blank)"/>
    <n v="4500000"/>
    <n v="0"/>
  </r>
  <r>
    <s v="2026"/>
    <x v="0"/>
    <x v="0"/>
    <x v="0"/>
    <x v="0"/>
    <s v="2 - Poder Ejecutivo"/>
    <s v="0222 - MINISTERIO DE ENERGIA Y MINAS"/>
    <s v="0001 - MINISTERIO DE ENERGIA Y MINAS"/>
    <s v="3 - PROTECCIÓN DEL MEDIO AMBIENTE"/>
    <s v="3.3 - Cambio Climático"/>
    <s v="3.3.03 - Conocimiento del riesgo de desastres climáticos"/>
    <s v="2.3 - MATERIALES Y SUMINISTROS"/>
    <s v="2.3.9 - PRODUCTOS Y ÚTILES VARIOS"/>
    <s v="N"/>
    <s v="00 - N/A"/>
    <s v="10 - FONDO GENERAL"/>
    <s v="99 - MULTIPROVINCIAL"/>
    <s v="(blank)"/>
    <n v="45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99 - MULTIPROVINCIAL"/>
    <s v="(blank)"/>
    <n v="123185540"/>
    <n v="18178158.100000001"/>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99 - MULTIPROVINCIAL"/>
    <s v="(blank)"/>
    <n v="18068000"/>
    <n v="34400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99 - MULTIPROVINCIAL"/>
    <s v="(blank)"/>
    <n v="100000"/>
    <n v="0"/>
  </r>
  <r>
    <s v="2026"/>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99 - MULTIPROVINCIAL"/>
    <s v="(blank)"/>
    <n v="17106000"/>
    <n v="2735593.789999999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99 - MULTIPROVINCIAL"/>
    <s v="(blank)"/>
    <n v="3202040"/>
    <n v="516183.7099999999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99 - MULTIPROVINCIAL"/>
    <s v="(blank)"/>
    <n v="9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99 - MULTIPROVINCIAL"/>
    <s v="(blank)"/>
    <n v="3500000"/>
    <n v="46792.52"/>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99 - MULTIPROVINCIAL"/>
    <s v="(blank)"/>
    <n v="1050000"/>
    <n v="222757.5"/>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99 - MULTIPROVINCIAL"/>
    <s v="(blank)"/>
    <n v="328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99 - MULTIPROVINCIAL"/>
    <s v="(blank)"/>
    <n v="120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99 - MULTIPROVINCIAL"/>
    <s v="(blank)"/>
    <n v="2682530"/>
    <n v="1522793.3900000001"/>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99 - MULTIPROVINCIAL"/>
    <s v="(blank)"/>
    <n v="1550000"/>
    <n v="108679.03"/>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99 - MULTIPROVINCIAL"/>
    <s v="(blank)"/>
    <n v="5915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20 - FONDOS CON DESTINO ESPECÍFICO"/>
    <s v="99 - MULTIPROVINCIAL"/>
    <s v="(blank)"/>
    <n v="1880000"/>
    <n v="0"/>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99 - MULTIPROVINCIAL"/>
    <s v="(blank)"/>
    <n v="6474207"/>
    <n v="439611.36"/>
  </r>
  <r>
    <s v="2026"/>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99 - MULTIPROVINCIAL"/>
    <s v="(blank)"/>
    <n v="5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99 - MULTIPROVINCIAL"/>
    <s v="(blank)"/>
    <n v="450000"/>
    <n v="24108"/>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99 - MULTIPROVINCIAL"/>
    <s v="(blank)"/>
    <n v="20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99 - MULTIPROVINCIAL"/>
    <s v="(blank)"/>
    <n v="42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99 - MULTIPROVINCIAL"/>
    <s v="(blank)"/>
    <n v="3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99 - MULTIPROVINCIAL"/>
    <s v="(blank)"/>
    <n v="150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99 - MULTIPROVINCIAL"/>
    <s v="(blank)"/>
    <n v="4715000"/>
    <n v="0"/>
  </r>
  <r>
    <s v="2026"/>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99 - MULTIPROVINCIAL"/>
    <s v="(blank)"/>
    <n v="1514085"/>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150000"/>
    <n v="0"/>
  </r>
  <r>
    <s v="2026"/>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390000"/>
    <n v="0"/>
  </r>
  <r>
    <s v="2026"/>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3 - MATERIALES Y SUMINISTROS"/>
    <s v="2.3.2 - TEXTILES Y VESTUARIOS"/>
    <s v="N"/>
    <s v="00 - N/A"/>
    <s v="10 - FONDO GENERAL"/>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99 - MULTIPROVINCIAL"/>
    <s v="(blank)"/>
    <n v="1357549324"/>
    <n v="101383234.74000001"/>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99 - MULTIPROVINCIAL"/>
    <s v="(blank)"/>
    <n v="2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99 - MULTIPROVINCIAL"/>
    <s v="(blank)"/>
    <n v="323874135"/>
    <n v="1116250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99 - MULTIPROVINCIAL"/>
    <s v="(blank)"/>
    <n v="268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99 - MULTIPROVINCIAL"/>
    <s v="(blank)"/>
    <n v="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99 - MULTIPROVINCIAL"/>
    <s v="(blank)"/>
    <n v="25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99 - MULTIPROVINCIAL"/>
    <s v="(blank)"/>
    <n v="1000000"/>
    <n v="0"/>
  </r>
  <r>
    <s v="2026"/>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99 - MULTIPROVINCIAL"/>
    <s v="(blank)"/>
    <n v="200000000"/>
    <n v="15397668.49999999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99 - MULTIPROVINCIAL"/>
    <s v="(blank)"/>
    <n v="49185000"/>
    <n v="7649021.700000001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99 - MULTIPROVINCIAL"/>
    <s v="(blank)"/>
    <n v="902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99 - MULTIPROVINCIAL"/>
    <s v="(blank)"/>
    <n v="48305000"/>
    <n v="1711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99 - MULTIPROVINCIAL"/>
    <s v="(blank)"/>
    <n v="1041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99 - MULTIPROVINCIAL"/>
    <s v="(blank)"/>
    <n v="26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99 - MULTIPROVINCIAL"/>
    <s v="(blank)"/>
    <n v="9000000"/>
    <n v="451313.1200000001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99 - MULTIPROVINCIAL"/>
    <s v="(blank)"/>
    <n v="8000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99 - MULTIPROVINCIAL"/>
    <s v="(blank)"/>
    <n v="67000000"/>
    <n v="200000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99 - MULTIPROVINCIAL"/>
    <s v="(blank)"/>
    <n v="90370000"/>
    <n v="20019016.879999999"/>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99 - MULTIPROVINCIAL"/>
    <s v="(blank)"/>
    <n v="132370000"/>
    <n v="185676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99 - MULTIPROVINCIAL"/>
    <s v="(blank)"/>
    <n v="60805000"/>
    <n v="8585060.7199999988"/>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99 - MULTIPROVINCIAL"/>
    <s v="(blank)"/>
    <n v="23205000"/>
    <n v="0"/>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99 - MULTIPROVINCIAL"/>
    <s v="(blank)"/>
    <n v="5760000"/>
    <n v="280978.1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99 - MULTIPROVINCIAL"/>
    <s v="(blank)"/>
    <n v="31290000"/>
    <n v="2577930.7800000003"/>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99 - MULTIPROVINCIAL"/>
    <s v="(blank)"/>
    <n v="81220000"/>
    <n v="1076449.0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99 - MULTIPROVINCIAL"/>
    <s v="(blank)"/>
    <n v="223979460"/>
    <n v="4516591.37"/>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99 - MULTIPROVINCIAL"/>
    <s v="(blank)"/>
    <n v="24850000"/>
    <n v="46551"/>
  </r>
  <r>
    <s v="2026"/>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99 - MULTIPROVINCIAL"/>
    <s v="(blank)"/>
    <n v="42000000"/>
    <n v="4045104.8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99 - MULTIPROVINCIAL"/>
    <s v="(blank)"/>
    <n v="3810000"/>
    <n v="272757.7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99 - MULTIPROVINCIAL"/>
    <s v="(blank)"/>
    <n v="525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99 - MULTIPROVINCIAL"/>
    <s v="(blank)"/>
    <n v="1625000"/>
    <n v="36521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99 - MULTIPROVINCIAL"/>
    <s v="(blank)"/>
    <n v="5225000"/>
    <n v="423531.5"/>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99 - MULTIPROVINCIAL"/>
    <s v="(blank)"/>
    <n v="1360000"/>
    <n v="669959.16"/>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99 - MULTIPROVINCIAL"/>
    <s v="(blank)"/>
    <n v="494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99 - MULTIPROVINCIAL"/>
    <s v="(blank)"/>
    <n v="1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99 - MULTIPROVINCIAL"/>
    <s v="(blank)"/>
    <n v="2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99 - MULTIPROVINCIAL"/>
    <s v="(blank)"/>
    <n v="1035379"/>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99 - MULTIPROVINCIAL"/>
    <s v="(blank)"/>
    <n v="3024621"/>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99 - MULTIPROVINCIAL"/>
    <s v="(blank)"/>
    <n v="555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99 - MULTIPROVINCIAL"/>
    <s v="(blank)"/>
    <n v="16040000"/>
    <n v="1898455.1400000001"/>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99 - MULTIPROVINCIAL"/>
    <s v="(blank)"/>
    <n v="47600000"/>
    <n v="0"/>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99 - MULTIPROVINCIAL"/>
    <s v="(blank)"/>
    <n v="6020000"/>
    <n v="159811.24"/>
  </r>
  <r>
    <s v="2026"/>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99 - MULTIPROVINCIAL"/>
    <s v="(blank)"/>
    <n v="28040000"/>
    <n v="260513"/>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1 - REMUNERACIONES"/>
    <s v="N"/>
    <s v="00 - N/A"/>
    <s v="10 - FONDO GENERAL"/>
    <s v="99 - MULTIPROVINCIAL"/>
    <s v="(blank)"/>
    <n v="199253762"/>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2 - SOBRESUELDOS"/>
    <s v="N"/>
    <s v="00 - N/A"/>
    <s v="10 - FONDO GENERAL"/>
    <s v="99 - MULTIPROVINCIAL"/>
    <s v="(blank)"/>
    <n v="1314250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3 - DIETAS Y GASTOS DE REPRESENTACIÓN"/>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4 - GRATIFICACIONES Y BONIFICACION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1 - REMUNERACIONES Y CONTRIBUCIONES"/>
    <s v="2.1.5 - CONTRIBUCIONES A LA SEGURIDAD SOCIAL"/>
    <s v="N"/>
    <s v="00 - N/A"/>
    <s v="10 - FONDO GENERAL"/>
    <s v="99 - MULTIPROVINCIAL"/>
    <s v="(blank)"/>
    <n v="2593608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1 - SERVICIOS BÁSICOS"/>
    <s v="N"/>
    <s v="00 - N/A"/>
    <s v="10 - FONDO GENERAL"/>
    <s v="99 - MULTIPROVINCIAL"/>
    <s v="(blank)"/>
    <n v="32365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10 - FONDO GENERAL"/>
    <s v="99 - MULTIPROVINCIAL"/>
    <s v="(blank)"/>
    <n v="709884"/>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2 - PUBLICIDAD, IMPRESIÓN Y ENCUADERNACIÓN"/>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10 - FONDO GENERAL"/>
    <s v="99 - MULTIPROVINCIAL"/>
    <s v="(blank)"/>
    <n v="145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3 - VIÁTICO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4 - TRANSPORTE Y ALMACENAJE"/>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10 - FONDO GENERAL"/>
    <s v="99 - MULTIPROVINCIAL"/>
    <s v="(blank)"/>
    <n v="73350292"/>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5 - ALQUILERES Y RENTA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6 - SEGUROS"/>
    <s v="N"/>
    <s v="00 - N/A"/>
    <s v="10 - FONDO GENERAL"/>
    <s v="99 - MULTIPROVINCIAL"/>
    <s v="(blank)"/>
    <n v="7820000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8 - OTROS SERVICIOS NO INCLUIDOS EN CONCEPTOS ANTERIORES"/>
    <s v="N"/>
    <s v="00 - N/A"/>
    <s v="20 - FONDOS CON DESTINO ESPECÍFICO"/>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2 - CONTRATACIÓN DE SERVICIOS"/>
    <s v="2.2.9 - OTRAS CONTRATACIONES DE SERVICIOS"/>
    <s v="N"/>
    <s v="00 - N/A"/>
    <s v="20 - FONDOS CON DESTINO ESPECÍFICO"/>
    <s v="99 - MULTIPROVINCIAL"/>
    <s v="(blank)"/>
    <n v="52344725"/>
    <n v="0"/>
  </r>
  <r>
    <s v="2026"/>
    <x v="0"/>
    <x v="0"/>
    <x v="0"/>
    <x v="0"/>
    <s v="2 - Poder Ejecutivo"/>
    <s v="0224 - MINISTERIO DE JUSTICIA"/>
    <s v="0001 - MINISTERIO DE JUSTICIA"/>
    <s v="1 - SERVICIOS  GENERALES"/>
    <s v="1.4 - Justicia, orden público y seguridad"/>
    <s v="1.4.03 - Administración y servicios de justicia"/>
    <s v="2.3 - MATERIALES Y SUMINISTROS"/>
    <s v="2.3.1 - ALIMENTOS Y PRODUCTOS AGROFORESTALES"/>
    <s v="N"/>
    <s v="00 - N/A"/>
    <s v="10 - FONDO GENERAL"/>
    <s v="99 - MULTIPROVINCIAL"/>
    <s v="(blank)"/>
    <n v="100564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2 - TEXTILES Y VESTU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3 - PAPEL, CARTÓN E IMPRES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4 - PRODUCTOS FARMACÉUTIC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51584708"/>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10 - FONDO GENERAL"/>
    <s v="99 - MULTIPROVINCIAL"/>
    <s v="(blank)"/>
    <n v="0"/>
    <n v="0"/>
  </r>
  <r>
    <s v="2026"/>
    <x v="0"/>
    <x v="0"/>
    <x v="0"/>
    <x v="0"/>
    <s v="2 - Poder Ejecutivo"/>
    <s v="0224 - MINISTERIO DE JUSTICIA"/>
    <s v="0001 - MINISTERIO DE JUSTICIA"/>
    <s v="1 - SERVICIOS  GENERALES"/>
    <s v="1.4 - Justicia, orden público y seguridad"/>
    <s v="1.4.03 - Administración y servicios de justicia"/>
    <s v="2.3 - MATERIALES Y SUMINISTROS"/>
    <s v="2.3.9 - PRODUCTOS Y ÚTILES VARIOS"/>
    <s v="N"/>
    <s v="00 - N/A"/>
    <s v="20 - FONDOS CON DESTINO ESPECÍFICO"/>
    <s v="99 - MULTIPROVINCIAL"/>
    <s v="(blank)"/>
    <n v="49239008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1 - REMUNERACIONES"/>
    <s v="N"/>
    <s v="00 - N/A"/>
    <s v="10 - FONDO GENERAL"/>
    <s v="99 - MULTIPROVINCIAL"/>
    <s v="(blank)"/>
    <n v="2486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2 - SOBRESUELDOS"/>
    <s v="N"/>
    <s v="00 - N/A"/>
    <s v="10 - FONDO GENERAL"/>
    <s v="99 - MULTIPROVINCIAL"/>
    <s v="(blank)"/>
    <n v="1912500"/>
    <n v="0"/>
  </r>
  <r>
    <s v="2026"/>
    <x v="0"/>
    <x v="0"/>
    <x v="0"/>
    <x v="0"/>
    <s v="2 - Poder Ejecutivo"/>
    <s v="0224 - MINISTERIO DE JUSTICIA"/>
    <s v="0001 - MINISTERIO DE JUSTICIA"/>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99 - MULTIPROVINCIAL"/>
    <s v="(blank)"/>
    <n v="3532005"/>
    <n v="0"/>
  </r>
  <r>
    <s v="2026"/>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99 - MULTIPROVINCIAL"/>
    <s v="(blank)"/>
    <n v="3701712"/>
    <n v="333611.9600000000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26405568"/>
    <n v="4400928"/>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3625396"/>
    <n v="60423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99 - MULTIPROVINCIAL"/>
    <s v="(blank)"/>
    <n v="591251"/>
    <n v="98542"/>
  </r>
  <r>
    <s v="2026"/>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99 - MULTIPROVINCIAL"/>
    <s v="(blank)"/>
    <n v="1437738"/>
    <n v="239624"/>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99 - MULTIPROVINCIAL"/>
    <s v="(blank)"/>
    <n v="571434"/>
    <n v="9523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139781"/>
    <n v="23296"/>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99 - MULTIPROVINCIAL"/>
    <s v="(blank)"/>
    <n v="329707"/>
    <n v="5495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99 - MULTIPROVINCIAL"/>
    <s v="(blank)"/>
    <n v="54489"/>
    <n v="9080"/>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99 - MULTIPROVINCIAL"/>
    <s v="(blank)"/>
    <n v="495285"/>
    <n v="8254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99 - MULTIPROVINCIAL"/>
    <s v="(blank)"/>
    <n v="1194009"/>
    <n v="199002"/>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924768"/>
    <n v="154128"/>
  </r>
  <r>
    <s v="2026"/>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4389213"/>
    <n v="731536"/>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99 - MULTIPROVINCIAL"/>
    <s v="(blank)"/>
    <n v="417253"/>
    <n v="69542"/>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99 - MULTIPROVINCIAL"/>
    <s v="(blank)"/>
    <n v="475620"/>
    <n v="79270"/>
  </r>
  <r>
    <s v="2026"/>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99 - MULTIPROVINCIAL"/>
    <s v="(blank)"/>
    <n v="479522"/>
    <n v="79920"/>
  </r>
  <r>
    <s v="2026"/>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99 - MULTIPROVINCIAL"/>
    <s v="(blank)"/>
    <n v="7241971703"/>
    <n v="1213828566"/>
  </r>
  <r>
    <s v="2026"/>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99 - MULTIPROVINCIAL"/>
    <s v="(blank)"/>
    <n v="1441354840"/>
    <n v="240225808"/>
  </r>
  <r>
    <s v="2026"/>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99 - MULTIPROVINCIAL"/>
    <s v="(blank)"/>
    <n v="273851897"/>
    <n v="40141988"/>
  </r>
  <r>
    <s v="2026"/>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99 - MULTIPROVINCIAL"/>
    <s v="(blank)"/>
    <n v="614292557"/>
    <n v="101048766"/>
  </r>
  <r>
    <s v="2026"/>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99 - MULTIPROVINCIAL"/>
    <s v="(blank)"/>
    <n v="476366586"/>
    <n v="79394438"/>
  </r>
  <r>
    <s v="2026"/>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99 - MULTIPROVINCIAL"/>
    <s v="(blank)"/>
    <n v="12613128"/>
    <n v="2102188"/>
  </r>
  <r>
    <s v="2026"/>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99 - MULTIPROVINCIAL"/>
    <s v="(blank)"/>
    <n v="50589516"/>
    <n v="8431584"/>
  </r>
  <r>
    <s v="2026"/>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99 - MULTIPROVINCIAL"/>
    <s v="(blank)"/>
    <n v="41245682"/>
    <n v="6874284"/>
  </r>
  <r>
    <s v="2026"/>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99 - MULTIPROVINCIAL"/>
    <s v="(blank)"/>
    <n v="465719087"/>
    <n v="77619852"/>
  </r>
  <r>
    <s v="2026"/>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99 - MULTIPROVINCIAL"/>
    <s v="(blank)"/>
    <n v="747343104"/>
    <n v="124557184"/>
  </r>
  <r>
    <s v="2026"/>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69207527"/>
    <n v="44867920"/>
  </r>
  <r>
    <s v="2026"/>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316411893"/>
    <n v="52735314"/>
  </r>
  <r>
    <s v="2026"/>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99 - MULTIPROVINCIAL"/>
    <s v="(blank)"/>
    <n v="160030709"/>
    <n v="26671786"/>
  </r>
  <r>
    <s v="2026"/>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99 - MULTIPROVINCIAL"/>
    <s v="(blank)"/>
    <n v="14930119"/>
    <n v="2488350"/>
  </r>
  <r>
    <s v="2026"/>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99 - MULTIPROVINCIAL"/>
    <s v="(blank)"/>
    <n v="4317772"/>
    <n v="719630"/>
  </r>
  <r>
    <s v="2026"/>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99 - MULTIPROVINCIAL"/>
    <s v="(blank)"/>
    <n v="52428659"/>
    <n v="8738108"/>
  </r>
  <r>
    <s v="2026"/>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99 - MULTIPROVINCIAL"/>
    <s v="(blank)"/>
    <n v="14347"/>
    <n v="2392"/>
  </r>
  <r>
    <s v="2026"/>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99 - MULTIPROVINCIAL"/>
    <s v="(blank)"/>
    <n v="1988263"/>
    <n v="331380"/>
  </r>
  <r>
    <s v="2026"/>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1815157"/>
    <n v="302526"/>
  </r>
  <r>
    <s v="2026"/>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41590957"/>
    <n v="6931828"/>
  </r>
  <r>
    <s v="2026"/>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99 - MULTIPROVINCIAL"/>
    <s v="(blank)"/>
    <n v="106607186"/>
    <n v="17767866"/>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99 - MULTIPROVINCIAL"/>
    <s v="(blank)"/>
    <n v="5865626737"/>
    <n v="977604540"/>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99 - MULTIPROVINCIAL"/>
    <s v="(blank)"/>
    <n v="282449300"/>
    <n v="47074874"/>
  </r>
  <r>
    <s v="2026"/>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99 - MULTIPROVINCIAL"/>
    <s v="(blank)"/>
    <n v="10012700"/>
    <n v="166878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99 - MULTIPROVINCIAL"/>
    <s v="(blank)"/>
    <n v="1065165600"/>
    <n v="17752759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99 - MULTIPROVINCIAL"/>
    <s v="(blank)"/>
    <n v="15475400"/>
    <n v="2579232"/>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99 - MULTIPROVINCIAL"/>
    <s v="(blank)"/>
    <n v="102024900"/>
    <n v="1700415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99 - MULTIPROVINCIAL"/>
    <s v="(blank)"/>
    <n v="5985600"/>
    <n v="99759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99 - MULTIPROVINCIAL"/>
    <s v="(blank)"/>
    <n v="229660000"/>
    <n v="38276664"/>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99 - MULTIPROVINCIAL"/>
    <s v="(blank)"/>
    <n v="91279200"/>
    <n v="15213200"/>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99 - MULTIPROVINCIAL"/>
    <s v="(blank)"/>
    <n v="8033900"/>
    <n v="1338978"/>
  </r>
  <r>
    <s v="2026"/>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99 - MULTIPROVINCIAL"/>
    <s v="(blank)"/>
    <n v="136562300"/>
    <n v="22760370"/>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99 - MULTIPROVINCIAL"/>
    <s v="(blank)"/>
    <n v="165465700"/>
    <n v="2757761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99 - MULTIPROVINCIAL"/>
    <s v="(blank)"/>
    <n v="4726000"/>
    <n v="787662"/>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99 - MULTIPROVINCIAL"/>
    <s v="(blank)"/>
    <n v="2650200"/>
    <n v="44169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99 - MULTIPROVINCIAL"/>
    <s v="(blank)"/>
    <n v="4262500"/>
    <n v="71041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99 - MULTIPROVINCIAL"/>
    <s v="(blank)"/>
    <n v="18619000"/>
    <n v="3103156"/>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99 - MULTIPROVINCIAL"/>
    <s v="(blank)"/>
    <n v="86709900"/>
    <n v="14451644"/>
  </r>
  <r>
    <s v="2026"/>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99 - MULTIPROVINCIAL"/>
    <s v="(blank)"/>
    <n v="14933000"/>
    <n v="248882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7155300"/>
    <n v="119255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99 - MULTIPROVINCIAL"/>
    <s v="(blank)"/>
    <n v="658200"/>
    <n v="109700"/>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4153900"/>
    <n v="692316"/>
  </r>
  <r>
    <s v="2026"/>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99 - MULTIPROVINCIAL"/>
    <s v="(blank)"/>
    <n v="167600"/>
    <n v="2793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01 - DISTRITO NACIONAL"/>
    <s v="(blank)"/>
    <n v="370903880"/>
    <n v="59708106.33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99 - MULTIPROVINCIAL"/>
    <s v="(blank)"/>
    <n v="356157210"/>
    <n v="67630261.5500000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01 - DISTRITO NACIONAL"/>
    <s v="(blank)"/>
    <n v="143219700"/>
    <n v="20995554.55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99 - MULTIPROVINCIAL"/>
    <s v="(blank)"/>
    <n v="153127921"/>
    <n v="14234035.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99 - MULTIPROVINCIAL"/>
    <s v="(blank)"/>
    <n v="8245832"/>
    <n v="185460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99 - MULTIPROVINCIAL"/>
    <s v="(blank)"/>
    <n v="58800000"/>
    <n v="17218112.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01 - DISTRITO NACIONAL"/>
    <s v="(blank)"/>
    <n v="49894376"/>
    <n v="9134244.200000001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99 - MULTIPROVINCIAL"/>
    <s v="(blank)"/>
    <n v="41981150"/>
    <n v="6242867.270000000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01 - DISTRITO NACIONAL"/>
    <s v="(blank)"/>
    <n v="3501256"/>
    <n v="481807.3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99 - MULTIPROVINCIAL"/>
    <s v="(blank)"/>
    <n v="24970494"/>
    <n v="5866664.910000000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01 - DISTRITO NACIONAL"/>
    <s v="(blank)"/>
    <n v="10537920"/>
    <n v="1620994.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99 - MULTIPROVINCIAL"/>
    <s v="(blank)"/>
    <n v="11194055"/>
    <n v="2394181.6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01 - DISTRITO NACIONAL"/>
    <s v="(blank)"/>
    <n v="11189177"/>
    <n v="939713.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99 - MULTIPROVINCIAL"/>
    <s v="(blank)"/>
    <n v="6672975"/>
    <n v="3107770.4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01 - DISTRITO NACIONAL"/>
    <s v="(blank)"/>
    <n v="394800"/>
    <n v="69268.8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99 - MULTIPROVINCIAL"/>
    <s v="(blank)"/>
    <n v="4281535"/>
    <n v="1043051.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01 - DISTRITO NACIONAL"/>
    <s v="(blank)"/>
    <n v="19525400"/>
    <n v="1405045.4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99 - MULTIPROVINCIAL"/>
    <s v="(blank)"/>
    <n v="31604756"/>
    <n v="5463985.7300000004"/>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01 - DISTRITO NACIONAL"/>
    <s v="(blank)"/>
    <n v="17236999"/>
    <n v="1489219.50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99 - MULTIPROVINCIAL"/>
    <s v="(blank)"/>
    <n v="31635141"/>
    <n v="7888433.720000000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01 - DISTRITO NACIONAL"/>
    <s v="(blank)"/>
    <n v="2939160"/>
    <n v="317263.20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99 - MULTIPROVINCIAL"/>
    <s v="(blank)"/>
    <n v="18136497"/>
    <n v="2393889.9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01 - DISTRITO NACIONAL"/>
    <s v="(blank)"/>
    <n v="7510172"/>
    <n v="879530.5000000001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38980317"/>
    <n v="4424137.99"/>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01 - DISTRITO NACIONAL"/>
    <s v="(blank)"/>
    <n v="6667727"/>
    <n v="771332.9199999999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99 - MULTIPROVINCIAL"/>
    <s v="(blank)"/>
    <n v="5160279"/>
    <n v="465348.72000000003"/>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01 - DISTRITO NACIONAL"/>
    <s v="(blank)"/>
    <n v="160917"/>
    <n v="14628.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99 - MULTIPROVINCIAL"/>
    <s v="(blank)"/>
    <n v="2834953"/>
    <n v="469998.7500000000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01 - DISTRITO NACIONAL"/>
    <s v="(blank)"/>
    <n v="1356866"/>
    <n v="278109.84999999998"/>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99 - MULTIPROVINCIAL"/>
    <s v="(blank)"/>
    <n v="1702996"/>
    <n v="203179.579999999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01 - DISTRITO NACIONAL"/>
    <s v="(blank)"/>
    <n v="1226117"/>
    <n v="180608.8099999999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99 - MULTIPROVINCIAL"/>
    <s v="(blank)"/>
    <n v="4430653"/>
    <n v="767058.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99 - MULTIPROVINCIAL"/>
    <s v="(blank)"/>
    <n v="250000"/>
    <n v="227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01 - DISTRITO NACIONAL"/>
    <s v="(blank)"/>
    <n v="145600"/>
    <n v="24327.27"/>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99 - MULTIPROVINCIAL"/>
    <s v="(blank)"/>
    <n v="725669"/>
    <n v="65969.9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01 - DISTRITO NACIONAL"/>
    <s v="(blank)"/>
    <n v="15000"/>
    <n v="2500"/>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99 - MULTIPROVINCIAL"/>
    <s v="(blank)"/>
    <n v="4070402"/>
    <n v="370036.55"/>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01 - DISTRITO NACIONAL"/>
    <s v="(blank)"/>
    <n v="2888976"/>
    <n v="905281.82"/>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99 - MULTIPROVINCIAL"/>
    <s v="(blank)"/>
    <n v="18767955"/>
    <n v="3361332.21"/>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01 - DISTRITO NACIONAL"/>
    <s v="(blank)"/>
    <n v="3303783"/>
    <n v="621240.96"/>
  </r>
  <r>
    <s v="2026"/>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99 - MULTIPROVINCIAL"/>
    <s v="(blank)"/>
    <n v="12803475"/>
    <n v="1865371.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99 - MULTIPROVINCIAL"/>
    <s v="(blank)"/>
    <n v="924559124"/>
    <n v="154093186"/>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99 - MULTIPROVINCIAL"/>
    <s v="(blank)"/>
    <n v="124375682"/>
    <n v="2072928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99 - MULTIPROVINCIAL"/>
    <s v="(blank)"/>
    <n v="7404000"/>
    <n v="1234000"/>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99 - MULTIPROVINCIAL"/>
    <s v="(blank)"/>
    <n v="142701372"/>
    <n v="23783562"/>
  </r>
  <r>
    <s v="2026"/>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99 - MULTIPROVINCIAL"/>
    <s v="(blank)"/>
    <n v="102102984"/>
    <n v="170171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99 - MULTIPROVINCIAL"/>
    <s v="(blank)"/>
    <n v="26800000"/>
    <n v="4535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99 - MULTIPROVINCIAL"/>
    <s v="(blank)"/>
    <n v="13500000"/>
    <n v="2250000"/>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99 - MULTIPROVINCIAL"/>
    <s v="(blank)"/>
    <n v="9880000"/>
    <n v="184083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99 - MULTIPROVINCIAL"/>
    <s v="(blank)"/>
    <n v="7450000"/>
    <n v="1241668"/>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99 - MULTIPROVINCIAL"/>
    <s v="(blank)"/>
    <n v="28140000"/>
    <n v="445666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99 - MULTIPROVINCIAL"/>
    <s v="(blank)"/>
    <n v="142000000"/>
    <n v="2366666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21550000"/>
    <n v="6798514"/>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140180000"/>
    <n v="13521672"/>
  </r>
  <r>
    <s v="2026"/>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99 - MULTIPROVINCIAL"/>
    <s v="(blank)"/>
    <n v="50690000"/>
    <n v="836500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99 - MULTIPROVINCIAL"/>
    <s v="(blank)"/>
    <n v="4105773"/>
    <n v="65929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99 - MULTIPROVINCIAL"/>
    <s v="(blank)"/>
    <n v="1465000"/>
    <n v="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99 - MULTIPROVINCIAL"/>
    <s v="(blank)"/>
    <n v="1270000"/>
    <n v="91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99 - MULTIPROVINCIAL"/>
    <s v="(blank)"/>
    <n v="700000"/>
    <n v="1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99 - MULTIPROVINCIAL"/>
    <s v="(blank)"/>
    <n v="1900000"/>
    <n v="316666"/>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30598940"/>
    <n v="5400290"/>
  </r>
  <r>
    <s v="2026"/>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99 - MULTIPROVINCIAL"/>
    <s v="(blank)"/>
    <n v="20715000"/>
    <n v="3360832"/>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800000"/>
    <n v="0"/>
  </r>
  <r>
    <s v="2026"/>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99 - MULTIPROVINCIAL"/>
    <s v="(blank)"/>
    <n v="226000000"/>
    <n v="32540472.729999997"/>
  </r>
  <r>
    <s v="2026"/>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99 - MULTIPROVINCIAL"/>
    <s v="(blank)"/>
    <n v="27850000"/>
    <n v="16404016.41"/>
  </r>
  <r>
    <s v="2026"/>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99 - MULTIPROVINCIAL"/>
    <s v="(blank)"/>
    <n v="840000"/>
    <n v="14000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99 - MULTIPROVINCIAL"/>
    <s v="(blank)"/>
    <n v="18150000"/>
    <n v="0"/>
  </r>
  <r>
    <s v="2026"/>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99 - MULTIPROVINCIAL"/>
    <s v="(blank)"/>
    <n v="23580000"/>
    <n v="4737168.71"/>
  </r>
  <r>
    <s v="2026"/>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99 - MULTIPROVINCIAL"/>
    <s v="(blank)"/>
    <n v="10510000"/>
    <n v="1991492.59"/>
  </r>
  <r>
    <s v="2026"/>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99 - MULTIPROVINCIAL"/>
    <s v="(blank)"/>
    <n v="5000000"/>
    <n v="285717.30000000005"/>
  </r>
  <r>
    <s v="2026"/>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99 - MULTIPROVINCIAL"/>
    <s v="(blank)"/>
    <n v="8300000"/>
    <n v="1176380"/>
  </r>
  <r>
    <s v="2026"/>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99 - MULTIPROVINCIAL"/>
    <s v="(blank)"/>
    <n v="70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99 - MULTIPROVINCIAL"/>
    <s v="(blank)"/>
    <n v="5650000"/>
    <n v="0"/>
  </r>
  <r>
    <s v="2026"/>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99 - MULTIPROVINCIAL"/>
    <s v="(blank)"/>
    <n v="6250000"/>
    <n v="830590.06"/>
  </r>
  <r>
    <s v="2026"/>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175000"/>
    <n v="117540.9"/>
  </r>
  <r>
    <s v="2026"/>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8605000"/>
    <n v="60973.5"/>
  </r>
  <r>
    <s v="2026"/>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99 - MULTIPROVINCIAL"/>
    <s v="(blank)"/>
    <n v="28500000"/>
    <n v="21316.7"/>
  </r>
  <r>
    <s v="2026"/>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99 - MULTIPROVINCIAL"/>
    <s v="(blank)"/>
    <n v="1120000"/>
    <n v="151800.34"/>
  </r>
  <r>
    <s v="2026"/>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99 - MULTIPROVINCIAL"/>
    <s v="(blank)"/>
    <n v="5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99 - MULTIPROVINCIAL"/>
    <s v="(blank)"/>
    <n v="105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99 - MULTIPROVINCIAL"/>
    <s v="(blank)"/>
    <n v="20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0000"/>
    <n v="0"/>
  </r>
  <r>
    <s v="2026"/>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12225000"/>
    <n v="1299210"/>
  </r>
  <r>
    <s v="2026"/>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99 - MULTIPROVINCIAL"/>
    <s v="(blank)"/>
    <n v="7010400"/>
    <n v="13365"/>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99 - MULTIPROVINCIAL"/>
    <s v="(blank)"/>
    <n v="6222000"/>
    <n v="996130.48"/>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99 - MULTIPROVINCIAL"/>
    <s v="(blank)"/>
    <n v="716900"/>
    <n v="110441.54"/>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99 - MULTIPROVINCIAL"/>
    <s v="(blank)"/>
    <n v="375000"/>
    <n v="62500"/>
  </r>
  <r>
    <s v="2026"/>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99 - MULTIPROVINCIAL"/>
    <s v="(blank)"/>
    <n v="300000"/>
    <n v="50000"/>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99 - MULTIPROVINCIAL"/>
    <s v="(blank)"/>
    <n v="595447153"/>
    <n v="92246868.609999999"/>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99 - MULTIPROVINCIAL"/>
    <s v="(blank)"/>
    <n v="48750000"/>
    <n v="7837182.76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99 - MULTIPROVINCIAL"/>
    <s v="(blank)"/>
    <n v="9900000"/>
    <n v="2084030.98"/>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99 - MULTIPROVINCIAL"/>
    <s v="(blank)"/>
    <n v="45498500"/>
    <n v="4583083.34"/>
  </r>
  <r>
    <s v="2026"/>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99 - MULTIPROVINCIAL"/>
    <s v="(blank)"/>
    <n v="86945353"/>
    <n v="13688912.7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99 - MULTIPROVINCIAL"/>
    <s v="(blank)"/>
    <n v="22050000"/>
    <n v="3706416.6500000004"/>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99 - MULTIPROVINCIAL"/>
    <s v="(blank)"/>
    <n v="725000"/>
    <n v="206583.33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99 - MULTIPROVINCIAL"/>
    <s v="(blank)"/>
    <n v="5500000"/>
    <n v="916666.67999999993"/>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99 - MULTIPROVINCIAL"/>
    <s v="(blank)"/>
    <n v="1250000"/>
    <n v="208333.32"/>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99 - MULTIPROVINCIAL"/>
    <s v="(blank)"/>
    <n v="16900000"/>
    <n v="2801296.73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99 - MULTIPROVINCIAL"/>
    <s v="(blank)"/>
    <n v="60200000"/>
    <n v="1041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99 - MULTIPROVINCIAL"/>
    <s v="(blank)"/>
    <n v="17500000"/>
    <n v="2424011.8499999996"/>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99 - MULTIPROVINCIAL"/>
    <s v="(blank)"/>
    <n v="42143868"/>
    <n v="5952336.0499999998"/>
  </r>
  <r>
    <s v="2026"/>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99 - MULTIPROVINCIAL"/>
    <s v="(blank)"/>
    <n v="8250000"/>
    <n v="24541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99 - MULTIPROVINCIAL"/>
    <s v="(blank)"/>
    <n v="2900000"/>
    <n v="403196.58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99 - MULTIPROVINCIAL"/>
    <s v="(blank)"/>
    <n v="1100000"/>
    <n v="152661.6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99 - MULTIPROVINCIAL"/>
    <s v="(blank)"/>
    <n v="1500000"/>
    <n v="174999.99999999994"/>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99 - MULTIPROVINCIAL"/>
    <s v="(blank)"/>
    <n v="200000"/>
    <n v="26666.6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99 - MULTIPROVINCIAL"/>
    <s v="(blank)"/>
    <n v="950000"/>
    <n v="183289.46"/>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99 - MULTIPROVINCIAL"/>
    <s v="(blank)"/>
    <n v="2400000"/>
    <n v="310000.02999999997"/>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99 - MULTIPROVINCIAL"/>
    <s v="(blank)"/>
    <n v="8426263"/>
    <n v="1846911.29"/>
  </r>
  <r>
    <s v="2026"/>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99 - MULTIPROVINCIAL"/>
    <s v="(blank)"/>
    <n v="7650000"/>
    <n v="1089960.2000000002"/>
  </r>
  <r>
    <s v="2026"/>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37500000"/>
    <n v="6250000"/>
  </r>
  <r>
    <s v="2026"/>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11643864586"/>
    <n v="1475615185.54"/>
  </r>
  <r>
    <s v="2026"/>
    <x v="0"/>
    <x v="0"/>
    <x v="0"/>
    <x v="1"/>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6771000"/>
    <n v="0"/>
  </r>
  <r>
    <s v="2026"/>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99 - MULTIPROVINCIAL"/>
    <s v="(blank)"/>
    <n v="27375671380"/>
    <n v="4160275293.4899998"/>
  </r>
  <r>
    <s v="2026"/>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99 - MULTIPROVINCIAL"/>
    <s v="(blank)"/>
    <n v="62311723623"/>
    <n v="8328133036.6000004"/>
  </r>
  <r>
    <s v="2026"/>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99 - MULTIPROVINCIAL"/>
    <s v="(blank)"/>
    <n v="383333960"/>
    <n v="63938994"/>
  </r>
  <r>
    <s v="2026"/>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99 - MULTIPROVINCIAL"/>
    <s v="(blank)"/>
    <n v="139000000"/>
    <n v="23166666"/>
  </r>
  <r>
    <s v="2026"/>
    <x v="0"/>
    <x v="0"/>
    <x v="0"/>
    <x v="1"/>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0"/>
    <n v="9430171.740000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99 - MULTIPROVINCIAL"/>
    <s v="(blank)"/>
    <n v="58480602004"/>
    <n v="22175088108.13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99 - MULTIPROVINCIAL"/>
    <s v="(blank)"/>
    <n v="45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99 - MULTIPROVINCIAL"/>
    <s v="(blank)"/>
    <n v="12000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99 - MULTIPROVINCIAL"/>
    <s v="(blank)"/>
    <n v="19086779487"/>
    <n v="1406826009.04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99 - MULTIPROVINCIAL"/>
    <s v="(blank)"/>
    <n v="53674866227"/>
    <n v="31671311716.350002"/>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99 - MULTIPROVINCIAL"/>
    <s v="(blank)"/>
    <n v="55000000000"/>
    <n v="439062080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99 - MULTIPROVINCIAL"/>
    <s v="(blank)"/>
    <n v="79541475426"/>
    <n v="5804387383.0699997"/>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99 - MULTIPROVINCIAL"/>
    <s v="(blank)"/>
    <n v="74684189"/>
    <n v="14705744.209999999"/>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99 - MULTIPROVINCIAL"/>
    <s v="(blank)"/>
    <n v="15000000"/>
    <n v="0"/>
  </r>
  <r>
    <s v="2026"/>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99 - MULTIPROVINCIAL"/>
    <s v="(blank)"/>
    <n v="1383708231"/>
    <n v="35963207.649999999"/>
  </r>
  <r>
    <s v="2026"/>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99 - MULTIPROVINCIAL"/>
    <s v="(blank)"/>
    <n v="286016885"/>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99 - MULTIPROVINCIAL"/>
    <s v="(blank)"/>
    <n v="3500000000"/>
    <n v="0"/>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99 - MULTIPROVINCIAL"/>
    <s v="(blank)"/>
    <n v="2000000000"/>
    <n v="367919746.15999997"/>
  </r>
  <r>
    <s v="2026"/>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60 - CREDITO EXTERNO"/>
    <s v="99 - MULTIPROVINCIAL"/>
    <s v="(blank)"/>
    <n v="8000000000"/>
    <n v="132640043.27000001"/>
  </r>
  <r>
    <s v="2026"/>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99 - MULTIPROVINCIAL"/>
    <s v="(blank)"/>
    <n v="17000000"/>
    <n v="2833332"/>
  </r>
  <r>
    <s v="2026"/>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2200000"/>
    <n v="366666"/>
  </r>
  <r>
    <s v="2026"/>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99 - MULTIPROVINCIAL"/>
    <s v="(blank)"/>
    <n v="2000000"/>
    <n v="333334"/>
  </r>
  <r>
    <s v="2026"/>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99 - MULTIPROVINCIAL"/>
    <s v="(blank)"/>
    <n v="400500000"/>
    <n v="66750000"/>
  </r>
  <r>
    <s v="2026"/>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99 - MULTIPROVINCIAL"/>
    <s v="(blank)"/>
    <n v="28000000"/>
    <n v="4666666"/>
  </r>
  <r>
    <s v="2026"/>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99 - MULTIPROVINCIAL"/>
    <s v="(blank)"/>
    <n v="118878000"/>
    <n v="19813000"/>
  </r>
  <r>
    <s v="2026"/>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99 - MULTIPROVINCIAL"/>
    <s v="(blank)"/>
    <n v="32800490"/>
    <n v="5466750"/>
  </r>
  <r>
    <s v="2026"/>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99 - MULTIPROVINCIAL"/>
    <s v="(blank)"/>
    <n v="500000000"/>
    <n v="83333334"/>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
    <n v="0"/>
  </r>
  <r>
    <s v="2026"/>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200000"/>
    <n v="0"/>
  </r>
  <r>
    <s v="2026"/>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99 - MULTIPROVINCIAL"/>
    <s v="(blank)"/>
    <n v="127125000"/>
    <n v="0"/>
  </r>
  <r>
    <s v="2026"/>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99 - MULTIPROVINCIAL"/>
    <s v="(blank)"/>
    <n v="1217605997"/>
    <n v="172483320"/>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99 - MULTIPROVINCIAL"/>
    <s v="(blank)"/>
    <n v="2517699851"/>
    <n v="424429499.86000001"/>
  </r>
  <r>
    <s v="2026"/>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99 - MULTIPROVINCIAL"/>
    <s v="(blank)"/>
    <n v="73361802"/>
    <n v="12226966"/>
  </r>
  <r>
    <s v="2026"/>
    <x v="0"/>
    <x v="0"/>
    <x v="0"/>
    <x v="4"/>
    <s v="2 - Poder Ejecutivo"/>
    <s v="0201 - PRESIDENCIA DE LA REPÚBLICA"/>
    <s v="0001 - GABINETE SOCIAL DE LA PRESIDENCIA"/>
    <s v="4 - SERVICIOS SOCIALES"/>
    <s v="4.6 - Equidad de género"/>
    <s v="4.6.01 - Acciones focalizada en mujeres"/>
    <s v="2.4 - TRANSFERENCIAS CORRIENTES"/>
    <s v="2.4.1 - TRANSFERENCIAS CORRIENTES AL SECTOR PRIVADO"/>
    <s v="N"/>
    <s v="00 - N/A"/>
    <s v="10 - FONDO GENERAL"/>
    <s v="99 - MULTIPROVINCIAL"/>
    <s v="(blank)"/>
    <n v="8400000"/>
    <n v="1310000"/>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782091966"/>
    <n v="111896247.31"/>
  </r>
  <r>
    <s v="2026"/>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99 - MULTIPROVINCIAL"/>
    <s v="(blank)"/>
    <n v="90000000"/>
    <n v="14262988"/>
  </r>
  <r>
    <s v="2026"/>
    <x v="0"/>
    <x v="0"/>
    <x v="0"/>
    <x v="4"/>
    <s v="2 - Poder Ejecutivo"/>
    <s v="0201 - PRESIDENCIA DE LA REPÚBLICA"/>
    <s v="0001 - MINISTERIO DE LA PRESIDENCIA"/>
    <s v="4 - SERVICIOS SOCIALES"/>
    <s v="4.1 - Vivienda y servicios comunitarios"/>
    <s v="4.1.01 - Urbanización y servicios comunitarios"/>
    <s v="2.4 - TRANSFERENCIAS CORRIENTES"/>
    <s v="2.4.2 - TRANSFERENCIAS CORRIENTES AL  GOBIERNO GENERAL NACIONAL"/>
    <s v="N"/>
    <s v="00 - N/A"/>
    <s v="10 - FONDO GENERAL"/>
    <s v="99 - MULTIPROVINCIAL"/>
    <s v="(blank)"/>
    <n v="0"/>
    <n v="11221705.469999999"/>
  </r>
  <r>
    <s v="2026"/>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0"/>
    <n v="3375000"/>
  </r>
  <r>
    <s v="2026"/>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99 - MULTIPROVINCIAL"/>
    <s v="(blank)"/>
    <n v="1865554550"/>
    <n v="318445585.62"/>
  </r>
  <r>
    <s v="2026"/>
    <x v="0"/>
    <x v="0"/>
    <x v="0"/>
    <x v="4"/>
    <s v="2 - Poder Ejecutivo"/>
    <s v="0201 - PRESIDENCIA DE LA REPÚBLICA"/>
    <s v="0001 - SECRETARIADO ADMINISTRATIVO DE LA PRESIDENCIA"/>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0"/>
    <n v="2500000"/>
  </r>
  <r>
    <s v="2026"/>
    <x v="0"/>
    <x v="0"/>
    <x v="0"/>
    <x v="4"/>
    <s v="2 - Poder Ejecutivo"/>
    <s v="0201 - PRESIDENCIA DE LA REPÚBLICA"/>
    <s v="0001 - SECRETARIADO ADMINISTRATIVO DE LA PRESIDENCIA"/>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0"/>
  </r>
  <r>
    <s v="2026"/>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99 - MULTIPROVINCIAL"/>
    <s v="(blank)"/>
    <n v="250514883"/>
    <n v="36033394.809999995"/>
  </r>
  <r>
    <s v="2026"/>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99 - MULTIPROVINCIAL"/>
    <s v="(blank)"/>
    <n v="0"/>
    <n v="0"/>
  </r>
  <r>
    <s v="2026"/>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99 - MULTIPROVINCIAL"/>
    <s v="(blank)"/>
    <n v="0"/>
    <n v="3000000"/>
  </r>
  <r>
    <s v="2026"/>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0"/>
    <n v="13000000"/>
  </r>
  <r>
    <s v="2026"/>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99 - MULTIPROVINCIAL"/>
    <s v="(blank)"/>
    <n v="180800000"/>
    <n v="19614800"/>
  </r>
  <r>
    <s v="2026"/>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99 - MULTIPROVINCIAL"/>
    <s v="(blank)"/>
    <n v="164387816"/>
    <n v="71598774.319999993"/>
  </r>
  <r>
    <s v="2026"/>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99 - MULTIPROVINCIAL"/>
    <s v="(blank)"/>
    <n v="32000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968500"/>
    <n v="0"/>
  </r>
  <r>
    <s v="2026"/>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5000000"/>
    <n v="200000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1 - DISTRITO NACIONAL"/>
    <s v="(blank)"/>
    <n v="55110397"/>
    <n v="3675522.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02 - AZUA"/>
    <s v="(blank)"/>
    <n v="8565446"/>
    <n v="701287.1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0 - INDEPENDENCIA"/>
    <s v="(blank)"/>
    <n v="5883571"/>
    <n v="490297.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1 - LA ALTAGRACIA"/>
    <s v="(blank)"/>
    <n v="9265829"/>
    <n v="772152.4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3 - LA VEGA"/>
    <s v="(blank)"/>
    <n v="30923392"/>
    <n v="1367916.3699999996"/>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6 - PEDERNALES"/>
    <s v="(blank)"/>
    <n v="7494137"/>
    <n v="587011.41"/>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17 - PERAVIA"/>
    <s v="(blank)"/>
    <n v="4864534"/>
    <n v="372044.5"/>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1 - SAN CRISTOBAL"/>
    <s v="(blank)"/>
    <n v="9100691"/>
    <n v="720890.9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2 - SAN JUAN"/>
    <s v="(blank)"/>
    <n v="9234979"/>
    <n v="769581.5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5 - SANTIAGO"/>
    <s v="(blank)"/>
    <n v="7494137"/>
    <n v="0"/>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27 - VALVERDE"/>
    <s v="(blank)"/>
    <n v="29074733"/>
    <n v="1239655.5099999998"/>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0 - HATO MAYOR"/>
    <s v="(blank)"/>
    <n v="6727560"/>
    <n v="514796.7"/>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32 - SANTO DOMINGO"/>
    <s v="(blank)"/>
    <n v="25362144"/>
    <n v="2101012"/>
  </r>
  <r>
    <s v="2026"/>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99 - MULTIPROVINCIAL"/>
    <s v="(blank)"/>
    <n v="308402759"/>
    <n v="27289263.5"/>
  </r>
  <r>
    <s v="2026"/>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99 - MULTIPROVINCIAL"/>
    <s v="(blank)"/>
    <n v="650000"/>
    <n v="0"/>
  </r>
  <r>
    <s v="2026"/>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99 - MULTIPROVINCIAL"/>
    <s v="(blank)"/>
    <n v="16800000"/>
    <n v="2798500"/>
  </r>
  <r>
    <s v="2026"/>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99 - MULTIPROVINCIAL"/>
    <s v="(blank)"/>
    <n v="300000"/>
    <n v="0"/>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10 - FONDO GENERAL"/>
    <s v="99 - MULTIPROVINCIAL"/>
    <s v="(blank)"/>
    <n v="32518638596"/>
    <n v="6845654840.5299997"/>
  </r>
  <r>
    <s v="2026"/>
    <x v="0"/>
    <x v="0"/>
    <x v="0"/>
    <x v="4"/>
    <s v="2 - Poder Ejecutivo"/>
    <s v="0201 - PRESIDENCIA DE LA REPÚBLICA"/>
    <s v="0017 - DIRECCIÓN DE DESARROLLO SOCIAL SUPÉRATE"/>
    <s v="4 - SERVICIOS SOCIALES"/>
    <s v="4.5 - Protección social"/>
    <s v="4.5.10 - Asistencia social"/>
    <s v="2.4 - TRANSFERENCIAS CORRIENTES"/>
    <s v="2.4.1 - TRANSFERENCIAS CORRIENTES AL SECTOR PRIVADO"/>
    <s v="N"/>
    <s v="00 - N/A"/>
    <s v="60 - CREDITO EXTERNO"/>
    <s v="99 - MULTIPROVINCIAL"/>
    <s v="(blank)"/>
    <n v="13905000000"/>
    <n v="0"/>
  </r>
  <r>
    <s v="2026"/>
    <x v="0"/>
    <x v="0"/>
    <x v="0"/>
    <x v="4"/>
    <s v="2 - Poder Ejecutivo"/>
    <s v="0201 - PRESIDENCIA DE LA REPÚBLICA"/>
    <s v="0017 - DIRECCIÓN DE DESARROLLO SOCIAL SUPÉRATE"/>
    <s v="4 - SERVICIOS SOCIALES"/>
    <s v="4.5 - Protección social"/>
    <s v="4.5.10 - Asistencia social"/>
    <s v="2.4 - TRANSFERENCIAS CORRIENTES"/>
    <s v="2.4.9 - TRANSFERENCIAS CORRIENTES A OTRAS INSTITUCIONES PÚBLICAS"/>
    <s v="N"/>
    <s v="00 - N/A"/>
    <s v="10 - FONDO GENERAL"/>
    <s v="99 - MULTIPROVINCIAL"/>
    <s v="(blank)"/>
    <n v="1800000"/>
    <n v="0"/>
  </r>
  <r>
    <s v="2026"/>
    <x v="0"/>
    <x v="0"/>
    <x v="0"/>
    <x v="4"/>
    <s v="2 - Poder Ejecutivo"/>
    <s v="0201 - PRESIDENCIA DE LA REPÚBLICA"/>
    <s v="0017 - DIRECCIÓN DE DESARROLLO SOCIAL SUPÉRATE"/>
    <s v="4 - SERVICIOS SOCIALES"/>
    <s v="4.5 - Protección social"/>
    <s v="4.5.99 - Planificación, gestión y supervisión de la protección social"/>
    <s v="2.4 - TRANSFERENCIAS CORRIENTES"/>
    <s v="2.4.1 - TRANSFERENCIAS CORRIENTES AL SECTOR PRIVADO"/>
    <s v="S"/>
    <s v="00 - N/A"/>
    <s v="60 - CREDITO EXTERNO"/>
    <s v="99 - MULTIPROVINCIAL"/>
    <s v="(blank)"/>
    <n v="147677400"/>
    <n v="0"/>
  </r>
  <r>
    <s v="2026"/>
    <x v="0"/>
    <x v="0"/>
    <x v="0"/>
    <x v="4"/>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99 - MULTIPROVINCIAL"/>
    <s v="(blank)"/>
    <n v="700000"/>
    <n v="0"/>
  </r>
  <r>
    <s v="2026"/>
    <x v="0"/>
    <x v="0"/>
    <x v="0"/>
    <x v="4"/>
    <s v="2 - Poder Ejecutivo"/>
    <s v="0201 - PRESIDENCIA DE LA REPÚBLICA"/>
    <s v="0017 - DIRECCIÓN DE DESARROLLO SOCIAL SUPÉRATE"/>
    <s v="4 - SERVICIOS SOCIALES"/>
    <s v="4.6 - Equidad de género"/>
    <s v="4.6.04 - Acciones de prevención, atención y protección de violencia de género"/>
    <s v="2.4 - TRANSFERENCIAS CORRIENTES"/>
    <s v="2.4.1 - TRANSFERENCIAS CORRIENTES AL SECTOR PRIVADO"/>
    <s v="N"/>
    <s v="00 - N/A"/>
    <s v="10 - FONDO GENERAL"/>
    <s v="99 - MULTIPROVINCIAL"/>
    <s v="(blank)"/>
    <n v="111600000"/>
    <n v="25388200"/>
  </r>
  <r>
    <s v="2026"/>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99 - MULTIPROVINCIAL"/>
    <s v="(blank)"/>
    <n v="800000"/>
    <n v="0"/>
  </r>
  <r>
    <s v="2026"/>
    <x v="0"/>
    <x v="0"/>
    <x v="0"/>
    <x v="4"/>
    <s v="2 - Poder Ejecutivo"/>
    <s v="0201 - PRESIDENCIA DE LA REPÚBLICA"/>
    <s v="0018 - DIRECCIÓN DE ASISTENCIA SOCIAL Y ALIMENTACIÓN COMUNITARIA"/>
    <s v="4 - SERVICIOS SOCIALES"/>
    <s v="4.5 - Protección social"/>
    <s v="4.5.10 - Asistencia social"/>
    <s v="2.4 - TRANSFERENCIAS CORRIENTES"/>
    <s v="2.4.1 - TRANSFERENCIAS CORRIENTES AL SECTOR PRIVADO"/>
    <s v="N"/>
    <s v="00 - N/A"/>
    <s v="10 - FONDO GENERAL"/>
    <s v="99 - MULTIPROVINCIAL"/>
    <s v="(blank)"/>
    <n v="0"/>
    <n v="0"/>
  </r>
  <r>
    <s v="2026"/>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99 - MULTIPROVINCIAL"/>
    <s v="(blank)"/>
    <n v="3000000"/>
    <n v="0"/>
  </r>
  <r>
    <s v="2026"/>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45000"/>
    <n v="0"/>
  </r>
  <r>
    <s v="2026"/>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99 - MULTIPROVINCIAL"/>
    <s v="(blank)"/>
    <n v="3774000"/>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7427493"/>
    <n v="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7572506"/>
    <n v="756500"/>
  </r>
  <r>
    <s v="2026"/>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300000"/>
    <n v="446985.39"/>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99 - MULTIPROVINCIAL"/>
    <s v="(blank)"/>
    <n v="1274947745"/>
    <n v="21249129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99 - MULTIPROVINCIAL"/>
    <s v="(blank)"/>
    <n v="135000000"/>
    <n v="0"/>
  </r>
  <r>
    <s v="2026"/>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8971484488"/>
    <n v="3019434319"/>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2 - AZU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3 - BAHORUCO"/>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4 - BARAHON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5 - DAJABON"/>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6 - DUARTE"/>
    <s v="(blank)"/>
    <n v="8600000"/>
    <n v="1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7 - ELIAS PINA"/>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8 - EL SEIBO"/>
    <s v="(blank)"/>
    <n v="3000000"/>
    <n v="5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09 - ESPAILLAT"/>
    <s v="(blank)"/>
    <n v="10200000"/>
    <n v="1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0 - INDEPENDENCIA"/>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1 - LA ALTAGRACI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2 - LA ROMAN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3 - LA VEG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4 - MARIA TRINIDAD SANCHEZ"/>
    <s v="(blank)"/>
    <n v="50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5 - MONTE CRISTI"/>
    <s v="(blank)"/>
    <n v="3300000"/>
    <n v="5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6 - PEDERNALES"/>
    <s v="(blank)"/>
    <n v="6100000"/>
    <n v="10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7 - PERAVIA"/>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8 - PUERTO PLATA"/>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19 - HERMANAS MIRABAL"/>
    <s v="(blank)"/>
    <n v="2700000"/>
    <n v="4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0 - SAMANA"/>
    <s v="(blank)"/>
    <n v="7500000"/>
    <n v="125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1 - SAN CRISTOBAL"/>
    <s v="(blank)"/>
    <n v="6000000"/>
    <n v="10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2 - SAN JUAN"/>
    <s v="(blank)"/>
    <n v="6600000"/>
    <n v="11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3 - SAN PEDRO DE MACORIS"/>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4 - SANCHEZ RAMIREZ"/>
    <s v="(blank)"/>
    <n v="4800000"/>
    <n v="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5 - SANTIAGO"/>
    <s v="(blank)"/>
    <n v="10800000"/>
    <n v="18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6 - SANTIAGO RODRIGUEZ"/>
    <s v="(blank)"/>
    <n v="2940000"/>
    <n v="49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7 - VALVERDE"/>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8 - MONSENOR NOUEL"/>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29 - MONTE PLATA"/>
    <s v="(blank)"/>
    <n v="5400000"/>
    <n v="9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0 - HATO MAYOR"/>
    <s v="(blank)"/>
    <n v="3600000"/>
    <n v="6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1 - SAN JOSE DE OCOA"/>
    <s v="(blank)"/>
    <n v="4200000"/>
    <n v="700000"/>
  </r>
  <r>
    <s v="2026"/>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32 - SANTO DOMINGO"/>
    <s v="(blank)"/>
    <n v="4800000"/>
    <n v="800000"/>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99 - MULTIPROVINCIAL"/>
    <s v="(blank)"/>
    <n v="695958718"/>
    <n v="71413938.930000007"/>
  </r>
  <r>
    <s v="2026"/>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99 - MULTIPROVINCIAL"/>
    <s v="(blank)"/>
    <n v="350000000"/>
    <n v="0"/>
  </r>
  <r>
    <s v="2026"/>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51600000"/>
    <n v="17363452.539999999"/>
  </r>
  <r>
    <s v="2026"/>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99 - MULTIPROVINCIAL"/>
    <s v="(blank)"/>
    <n v="15000000"/>
    <n v="0"/>
  </r>
  <r>
    <s v="2026"/>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99 - MULTIPROVINCIAL"/>
    <s v="(blank)"/>
    <n v="1100000"/>
    <n v="1100000"/>
  </r>
  <r>
    <s v="2026"/>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99 - MULTIPROVINCIAL"/>
    <s v="(blank)"/>
    <n v="15700000"/>
    <n v="691600"/>
  </r>
  <r>
    <s v="2026"/>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99 - MULTIPROVINCIAL"/>
    <s v="(blank)"/>
    <n v="26261600"/>
    <n v="4928525.79"/>
  </r>
  <r>
    <s v="2026"/>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99 - MULTIPROVINCIAL"/>
    <s v="(blank)"/>
    <n v="57600000"/>
    <n v="6020541.0999999996"/>
  </r>
  <r>
    <s v="2026"/>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99 - MULTIPROVINCIAL"/>
    <s v="(blank)"/>
    <n v="29889646"/>
    <n v="301628.14"/>
  </r>
  <r>
    <s v="2026"/>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99 - MULTIPROVINCIAL"/>
    <s v="(blank)"/>
    <n v="53717748"/>
    <n v="2286290"/>
  </r>
  <r>
    <s v="2026"/>
    <x v="0"/>
    <x v="0"/>
    <x v="0"/>
    <x v="4"/>
    <s v="2 - Poder Ejecutivo"/>
    <s v="0203 - MINISTERIO DE DEFENSA"/>
    <s v="0001 - MINISTERIO DE DEFENSA"/>
    <s v="1 - SERVICIOS  GENERALES"/>
    <s v="1.3 - Defensa nacional"/>
    <s v="1.3.01 - Defensa militar"/>
    <s v="2.4 - TRANSFERENCIAS CORRIENTES"/>
    <s v="2.4.4 - TRANSFERENCIAS CORRIENTES A SOCIEDADES PÚBLICAS NO FINANCIERAS"/>
    <s v="N"/>
    <s v="00 - N/A"/>
    <s v="10 - FONDO GENERAL"/>
    <s v="99 - MULTIPROVINCIAL"/>
    <s v="(blank)"/>
    <n v="150116116"/>
    <n v="0"/>
  </r>
  <r>
    <s v="2026"/>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99 - MULTIPROVINCIAL"/>
    <s v="(blank)"/>
    <n v="48269488"/>
    <n v="8110314.8000000007"/>
  </r>
  <r>
    <s v="2026"/>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167400000"/>
    <n v="27892568"/>
  </r>
  <r>
    <s v="2026"/>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99 - MULTIPROVINCIAL"/>
    <s v="(blank)"/>
    <n v="13000000"/>
    <n v="1877880"/>
  </r>
  <r>
    <s v="2026"/>
    <x v="0"/>
    <x v="0"/>
    <x v="0"/>
    <x v="4"/>
    <s v="2 - Poder Ejecutivo"/>
    <s v="0203 - MINISTERIO DE DEFENSA"/>
    <s v="0008 - CONFEDERACIÓN DEPORTIVA DE LAS FUERZAS ARMADAS Y LA POLICÍA NACIONAL"/>
    <s v="4 - SERVICIOS SOCIALES"/>
    <s v="4.3 - Actividades deportivas, recreativas, culturales y religiosas"/>
    <s v="4.3.02 - Servicios recreativos y deportivos"/>
    <s v="2.4 - TRANSFERENCIAS CORRIENTES"/>
    <s v="2.4.7 - TRANSFERENCIAS CORRIENTES AL SECTOR EXTERNO"/>
    <s v="N"/>
    <s v="00 - N/A"/>
    <s v="10 - FONDO GENERAL"/>
    <s v="01 - DISTRITO NACIONAL"/>
    <s v="(blank)"/>
    <n v="800000"/>
    <n v="0"/>
  </r>
  <r>
    <s v="2026"/>
    <x v="0"/>
    <x v="0"/>
    <x v="0"/>
    <x v="4"/>
    <s v="2 - Poder Ejecutivo"/>
    <s v="0203 - MINISTERIO DE DEFENSA"/>
    <s v="0020 - CUERPO ESPECIALIZADO PARA LA SEGURIDAD DEL METRO DE SANTO DOMINGO"/>
    <s v="1 - SERVICIOS  GENERALES"/>
    <s v="1.3 - Defensa nacional"/>
    <s v="1.3.01 - Defensa militar"/>
    <s v="2.4 - TRANSFERENCIAS CORRIENTES"/>
    <s v="2.4.1 - TRANSFERENCIAS CORRIENTES AL SECTOR PRIVADO"/>
    <s v="N"/>
    <s v="00 - N/A"/>
    <s v="10 - FONDO GENERAL"/>
    <s v="99 - MULTIPROVINCIAL"/>
    <s v="(blank)"/>
    <n v="0"/>
    <n v="0"/>
  </r>
  <r>
    <s v="2026"/>
    <x v="0"/>
    <x v="0"/>
    <x v="0"/>
    <x v="4"/>
    <s v="2 - Poder Ejecutivo"/>
    <s v="0203 - MINISTERIO DE DEFENSA"/>
    <s v="0026 - Cuerpo Especializado de Seguridad Aeroportuaria y de Aviación Civil (CESAC)"/>
    <s v="1 - SERVICIOS  GENERALES"/>
    <s v="1.3 - Defensa nacional"/>
    <s v="1.3.01 - Defensa militar"/>
    <s v="2.4 - TRANSFERENCIAS CORRIENTES"/>
    <s v="2.4.1 - TRANSFERENCIAS CORRIENTES AL SECTOR PRIVADO"/>
    <s v="N"/>
    <s v="00 - N/A"/>
    <s v="20 - FONDOS CON DESTINO ESPECÍFICO"/>
    <s v="99 - MULTIPROVINCIAL"/>
    <s v="(blank)"/>
    <n v="7200000"/>
    <n v="0"/>
  </r>
  <r>
    <s v="2026"/>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99 - MULTIPROVINCIAL"/>
    <s v="(blank)"/>
    <n v="13251946"/>
    <n v="2208656"/>
  </r>
  <r>
    <s v="2026"/>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99 - MULTIPROVINCIAL"/>
    <s v="(blank)"/>
    <n v="100000"/>
    <n v="25000"/>
  </r>
  <r>
    <s v="2026"/>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99 - MULTIPROVINCIAL"/>
    <s v="(blank)"/>
    <n v="550000"/>
    <n v="45000"/>
  </r>
  <r>
    <s v="2026"/>
    <x v="0"/>
    <x v="0"/>
    <x v="0"/>
    <x v="4"/>
    <s v="2 - Poder Ejecutivo"/>
    <s v="0204 - MINISTERIO DE RELACIONES EXTERIORES"/>
    <s v="0001 - MINISTERIO DE RELACIONES EXTERIORES"/>
    <s v="1 - SERVICIOS  GENERALES"/>
    <s v="1.2 - Relaciones internacionales"/>
    <s v="1.2.01 - Relaciones internacionales desde oficinas en el país"/>
    <s v="2.4 - TRANSFERENCIAS CORRIENTES"/>
    <s v="2.4.1 - TRANSFERENCIAS CORRIENTES AL SECTOR PRIVADO"/>
    <s v="N"/>
    <s v="00 - N/A"/>
    <s v="10 - FONDO GENERAL"/>
    <s v="99 - MULTIPROVINCIAL"/>
    <s v="(blank)"/>
    <n v="14994261"/>
    <n v="450000"/>
  </r>
  <r>
    <s v="2026"/>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412190000"/>
    <n v="41679038.920000002"/>
  </r>
  <r>
    <s v="2026"/>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01 - DISTRITO NACIONAL"/>
    <s v="(blank)"/>
    <n v="150000"/>
    <n v="0"/>
  </r>
  <r>
    <s v="2026"/>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01 - DISTRITO NACIONAL"/>
    <s v="(blank)"/>
    <n v="3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633000000"/>
    <n v="0"/>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99 - MULTIPROVINCIAL"/>
    <s v="(blank)"/>
    <n v="3000000"/>
    <n v="1706084.31"/>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10 - FONDO GENERAL"/>
    <s v="99 - MULTIPROVINCIAL"/>
    <s v="(blank)"/>
    <n v="11211440413"/>
    <n v="1804522299.6999998"/>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99 - MULTIPROVINCIAL"/>
    <s v="(blank)"/>
    <n v="1388308604"/>
    <n v="221384764"/>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99 - MULTIPROVINCIAL"/>
    <s v="(blank)"/>
    <n v="50758895"/>
    <n v="7809061.2800000003"/>
  </r>
  <r>
    <s v="2026"/>
    <x v="0"/>
    <x v="0"/>
    <x v="0"/>
    <x v="4"/>
    <s v="2 - Poder Ejecutivo"/>
    <s v="0205 - MINISTERIO DE HACIENDA Y ECONOMIA"/>
    <s v="0001 - MINISTERIO DE HACIENDA Y ECONOMI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4000000"/>
    <n v="0"/>
  </r>
  <r>
    <s v="2026"/>
    <x v="0"/>
    <x v="0"/>
    <x v="0"/>
    <x v="4"/>
    <s v="2 - Poder Ejecutivo"/>
    <s v="0205 - MINISTERIO DE HACIENDA Y ECONOMIA"/>
    <s v="0001 - MINISTERIO DE HACIENDA Y ECONOMIA"/>
    <s v="2 - SERVICIOS ECONÓMICOS"/>
    <s v="2.8 - Banca y seguros"/>
    <s v="2.8.02 - Operación de la banca y del sector seguros"/>
    <s v="2.4 - TRANSFERENCIAS CORRIENTES"/>
    <s v="2.4.5 - TRANSFERENCIAS CORRIENTES A INSTITUCIONES PÚBLICAS FINANCIERAS"/>
    <s v="N"/>
    <s v="00 - N/A"/>
    <s v="10 - FONDO GENERAL"/>
    <s v="99 - MULTIPROVINCIAL"/>
    <s v="(blank)"/>
    <n v="149703020"/>
    <n v="0"/>
  </r>
  <r>
    <s v="2026"/>
    <x v="0"/>
    <x v="0"/>
    <x v="0"/>
    <x v="4"/>
    <s v="2 - Poder Ejecutivo"/>
    <s v="0205 - MINISTERIO DE HACIENDA Y ECONOMIA"/>
    <s v="0001 - MINISTERIO DE HACIENDA Y ECONOMIA"/>
    <s v="3 - PROTECCIÓN DEL MEDIO AMBIENTE"/>
    <s v="3.1 - Protección del aire, agua y suelo"/>
    <s v="3.1.02 - Administración del agua"/>
    <s v="2.4 - TRANSFERENCIAS CORRIENTES"/>
    <s v="2.4.1 - TRANSFERENCIAS CORRIENTES AL SECTOR PRIVADO"/>
    <s v="S"/>
    <s v="00 - N/A"/>
    <s v="60 - CREDITO EXTERNO"/>
    <s v="99 - MULTIPROVINCIAL"/>
    <s v="(blank)"/>
    <n v="10000000"/>
    <n v="0"/>
  </r>
  <r>
    <s v="2026"/>
    <x v="0"/>
    <x v="0"/>
    <x v="0"/>
    <x v="4"/>
    <s v="2 - Poder Ejecutivo"/>
    <s v="0205 - MINISTERIO DE HACIENDA Y ECONOMIA"/>
    <s v="0001 - MINISTERIO DE HACIENDA Y ECONOMIA"/>
    <s v="4 - SERVICIOS SOCIALES"/>
    <s v="4.5 - Protección social"/>
    <s v="4.5.10 - Asistencia social"/>
    <s v="2.4 - TRANSFERENCIAS CORRIENTES"/>
    <s v="2.4.4 - TRANSFERENCIAS CORRIENTES A SOCIEDADES PÚBLICAS NO FINANCIERAS"/>
    <s v="N"/>
    <s v="00 - N/A"/>
    <s v="10 - FONDO GENERAL"/>
    <s v="99 - MULTIPROVINCIAL"/>
    <s v="(blank)"/>
    <n v="306441777"/>
    <n v="47144888"/>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400000"/>
    <n v="0"/>
  </r>
  <r>
    <s v="2026"/>
    <x v="0"/>
    <x v="0"/>
    <x v="0"/>
    <x v="4"/>
    <s v="2 - Poder Ejecutivo"/>
    <s v="0205 - MINISTERIO DE HACIENDA Y ECONOMI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0"/>
    <n v="0"/>
  </r>
  <r>
    <s v="2026"/>
    <x v="0"/>
    <x v="0"/>
    <x v="0"/>
    <x v="4"/>
    <s v="2 - Poder Ejecutivo"/>
    <s v="0205 - MINISTERIO DE HACIENDA Y ECONOMI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3000000"/>
    <n v="83660.75"/>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0"/>
    <n v="0"/>
  </r>
  <r>
    <s v="2026"/>
    <x v="0"/>
    <x v="0"/>
    <x v="0"/>
    <x v="4"/>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300000"/>
    <n v="0"/>
  </r>
  <r>
    <s v="2026"/>
    <x v="0"/>
    <x v="0"/>
    <x v="0"/>
    <x v="4"/>
    <s v="2 - Poder Ejecutivo"/>
    <s v="0205 - MINISTERIO DE HACIENDA Y ECONOMIA"/>
    <s v="0014 - SISTEMA ÚNICO DE BENEFICIARIOS"/>
    <s v="4 - SERVICIOS SOCIALES"/>
    <s v="4.5 - Protección social"/>
    <s v="4.5.10 - Asistencia social"/>
    <s v="2.4 - TRANSFERENCIAS CORRIENTES"/>
    <s v="2.4.1 - TRANSFERENCIAS CORRIENTES AL SECTOR PRIVADO"/>
    <s v="N"/>
    <s v="00 - N/A"/>
    <s v="10 - FONDO GENERAL"/>
    <s v="99 - MULTIPROVINCIAL"/>
    <s v="(blank)"/>
    <n v="40000"/>
    <n v="0"/>
  </r>
  <r>
    <s v="2026"/>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99 - MULTIPROVINCIAL"/>
    <s v="(blank)"/>
    <n v="342500"/>
    <n v="0"/>
  </r>
  <r>
    <s v="2026"/>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99 - MULTIPROVINCIAL"/>
    <s v="(blank)"/>
    <n v="1023000"/>
    <n v="0"/>
  </r>
  <r>
    <s v="2026"/>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99 - MULTIPROVINCIAL"/>
    <s v="(blank)"/>
    <n v="11914764731"/>
    <n v="1656782763.2599998"/>
  </r>
  <r>
    <s v="2026"/>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99 - MULTIPROVINCIAL"/>
    <s v="(blank)"/>
    <n v="1108367613"/>
    <n v="0"/>
  </r>
  <r>
    <s v="2026"/>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99 - MULTIPROVINCIAL"/>
    <s v="(blank)"/>
    <n v="1763215000"/>
    <n v="1350000000"/>
  </r>
  <r>
    <s v="2026"/>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99 - MULTIPROVINCIAL"/>
    <s v="(blank)"/>
    <n v="85840637"/>
    <n v="0"/>
  </r>
  <r>
    <s v="2026"/>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99 - MULTIPROVINCIAL"/>
    <s v="(blank)"/>
    <n v="4227444798"/>
    <n v="153075000"/>
  </r>
  <r>
    <s v="2026"/>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99 - MULTIPROVINCIAL"/>
    <s v="(blank)"/>
    <n v="910045000"/>
    <n v="0"/>
  </r>
  <r>
    <s v="2026"/>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99 - MULTIPROVINCIAL"/>
    <s v="(blank)"/>
    <n v="2851526879"/>
    <n v="304582.27999999997"/>
  </r>
  <r>
    <s v="2026"/>
    <x v="0"/>
    <x v="0"/>
    <x v="0"/>
    <x v="4"/>
    <s v="2 - Poder Ejecutivo"/>
    <s v="0206 - MINISTERIO DE EDUCACIÓN"/>
    <s v="0001 - MINISTERIO DE EDUCACION"/>
    <s v="4 - SERVICIOS SOCIALES"/>
    <s v="4.4 - Educación"/>
    <s v="4.4.05 - Educación de adultos"/>
    <s v="2.4 - TRANSFERENCIAS CORRIENTES"/>
    <s v="2.4.1 - TRANSFERENCIAS CORRIENTES AL SECTOR PRIVADO"/>
    <s v="N"/>
    <s v="00 - N/A"/>
    <s v="10 - FONDO GENERAL"/>
    <s v="99 - MULTIPROVINCIAL"/>
    <s v="(blank)"/>
    <n v="60792000"/>
    <n v="0"/>
  </r>
  <r>
    <s v="2026"/>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99 - MULTIPROVINCIAL"/>
    <s v="(blank)"/>
    <n v="322917574"/>
    <n v="0"/>
  </r>
  <r>
    <s v="2026"/>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99 - MULTIPROVINCIAL"/>
    <s v="(blank)"/>
    <n v="246040"/>
    <n v="0"/>
  </r>
  <r>
    <s v="2026"/>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99 - MULTIPROVINCIAL"/>
    <s v="(blank)"/>
    <n v="659816522"/>
    <n v="0"/>
  </r>
  <r>
    <s v="2026"/>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99 - MULTIPROVINCIAL"/>
    <s v="(blank)"/>
    <n v="14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99 - MULTIPROVINCIAL"/>
    <s v="(blank)"/>
    <n v="2481592823"/>
    <n v="100952495.90000001"/>
  </r>
  <r>
    <s v="2026"/>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99 - MULTIPROVINCIAL"/>
    <s v="(blank)"/>
    <n v="20000000"/>
    <n v="0"/>
  </r>
  <r>
    <s v="2026"/>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99 - MULTIPROVINCIAL"/>
    <s v="(blank)"/>
    <n v="40256062"/>
    <n v="5695048.1500000004"/>
  </r>
  <r>
    <s v="2026"/>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99 - MULTIPROVINCIAL"/>
    <s v="(blank)"/>
    <n v="1677756035"/>
    <n v="5482751.6900000004"/>
  </r>
  <r>
    <s v="2026"/>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99 - MULTIPROVINCIAL"/>
    <s v="(blank)"/>
    <n v="840000000"/>
    <n v="88993100"/>
  </r>
  <r>
    <s v="2026"/>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99 - MULTIPROVINCIAL"/>
    <s v="(blank)"/>
    <n v="36429600"/>
    <n v="2205000"/>
  </r>
  <r>
    <s v="2026"/>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99 - MULTIPROVINCIAL"/>
    <s v="(blank)"/>
    <n v="17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99 - MULTIPROVINCIAL"/>
    <s v="(blank)"/>
    <n v="18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7 - TRANSFERENCIAS CORRIENTES AL SECTOR EXTERNO"/>
    <s v="N"/>
    <s v="00 - N/A"/>
    <s v="10 - FONDO GENERAL"/>
    <s v="99 - MULTIPROVINCIAL"/>
    <s v="(blank)"/>
    <n v="7500000"/>
    <n v="0"/>
  </r>
  <r>
    <s v="2026"/>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99 - MULTIPROVINCIAL"/>
    <s v="(blank)"/>
    <n v="25037500"/>
    <n v="176135"/>
  </r>
  <r>
    <s v="2026"/>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99 - MULTIPROVINCIAL"/>
    <s v="(blank)"/>
    <n v="169588399"/>
    <n v="13184000"/>
  </r>
  <r>
    <s v="2026"/>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99 - MULTIPROVINCIAL"/>
    <s v="(blank)"/>
    <n v="177600000"/>
    <n v="26758250"/>
  </r>
  <r>
    <s v="2026"/>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99 - MULTIPROVINCIAL"/>
    <s v="(blank)"/>
    <n v="100000"/>
    <n v="0"/>
  </r>
  <r>
    <s v="2026"/>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99 - MULTIPROVINCIAL"/>
    <s v="(blank)"/>
    <n v="2300000"/>
    <n v="0"/>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99 - MULTIPROVINCIAL"/>
    <s v="(blank)"/>
    <n v="10500000"/>
    <n v="461869.28"/>
  </r>
  <r>
    <s v="2026"/>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99 - MULTIPROVINCIAL"/>
    <s v="(blank)"/>
    <n v="0"/>
    <n v="100991717.45"/>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10 - FONDO GENERAL"/>
    <s v="99 - MULTIPROVINCIAL"/>
    <s v="(blank)"/>
    <n v="8763954564"/>
    <n v="1405616915.52"/>
  </r>
  <r>
    <s v="2026"/>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SOCIEDADES PÚBLICAS NO FINANCIERAS"/>
    <s v="N"/>
    <s v="00 - N/A"/>
    <s v="60 - CREDITO EXTERNO"/>
    <s v="99 - MULTIPROVINCIAL"/>
    <s v="(blank)"/>
    <n v="659698150"/>
    <n v="131939630"/>
  </r>
  <r>
    <s v="2026"/>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99 - MULTIPROVINCIAL"/>
    <s v="(blank)"/>
    <n v="284169222"/>
    <n v="44012416.119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32 - SANTO DOMINGO"/>
    <s v="(blank)"/>
    <n v="6096296718"/>
    <n v="944425972.15999997"/>
  </r>
  <r>
    <s v="2026"/>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99 - MULTIPROVINCIAL"/>
    <s v="(blank)"/>
    <n v="4245726001"/>
    <n v="681295377.91999996"/>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99 - MULTIPROVINCIAL"/>
    <s v="(blank)"/>
    <n v="10001506777"/>
    <n v="1366588725.3800001"/>
  </r>
  <r>
    <s v="2026"/>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99 - MULTIPROVINCIAL"/>
    <s v="(blank)"/>
    <n v="161724"/>
    <n v="26954"/>
  </r>
  <r>
    <s v="2026"/>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99 - MULTIPROVINCIAL"/>
    <s v="(blank)"/>
    <n v="5130920"/>
    <n v="855152"/>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99 - MULTIPROVINCIAL"/>
    <s v="(blank)"/>
    <n v="1408197659"/>
    <n v="41900526.009999998"/>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99 - MULTIPROVINCIAL"/>
    <s v="(blank)"/>
    <n v="97537485904"/>
    <n v="15523305161.640001"/>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99 - MULTIPROVINCIAL"/>
    <s v="(blank)"/>
    <n v="2000000000"/>
    <n v="0"/>
  </r>
  <r>
    <s v="2026"/>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99 - MULTIPROVINCIAL"/>
    <s v="(blank)"/>
    <n v="13652736"/>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99 - MULTIPROVINCIAL"/>
    <s v="(blank)"/>
    <n v="200000000"/>
    <n v="0"/>
  </r>
  <r>
    <s v="2026"/>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99 - MULTIPROVINCIAL"/>
    <s v="(blank)"/>
    <n v="50581840"/>
    <n v="0"/>
  </r>
  <r>
    <s v="2026"/>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99 - MULTIPROVINCIAL"/>
    <s v="(blank)"/>
    <n v="815000"/>
    <n v="0"/>
  </r>
  <r>
    <s v="2026"/>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300000"/>
    <n v="0"/>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1222918000"/>
    <n v="358454636.31"/>
  </r>
  <r>
    <s v="2026"/>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SOCIEDADES PÚBLICAS NO FINANCIERAS"/>
    <s v="N"/>
    <s v="00 - N/A"/>
    <s v="10 - FONDO GENERAL"/>
    <s v="99 - MULTIPROVINCIAL"/>
    <s v="(blank)"/>
    <n v="1950000000"/>
    <n v="120500000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99 - MULTIPROVINCIAL"/>
    <s v="(blank)"/>
    <n v="9000000"/>
    <n v="0"/>
  </r>
  <r>
    <s v="2026"/>
    <x v="0"/>
    <x v="0"/>
    <x v="0"/>
    <x v="4"/>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99 - MULTIPROVINCIAL"/>
    <s v="(blank)"/>
    <n v="4417366"/>
    <n v="0"/>
  </r>
  <r>
    <s v="2026"/>
    <x v="0"/>
    <x v="0"/>
    <x v="0"/>
    <x v="4"/>
    <s v="2 - Poder Ejecutivo"/>
    <s v="0208 - MINISTERIO DE DEPORTES Y RECREACIÓN"/>
    <s v="0003 - DIRECCION DEL COMISIONADO NACIONAL DE BEISBOL"/>
    <s v="4 - SERVICIOS SOCIALES"/>
    <s v="4.3 - Actividades deportivas, recreativas, culturales y religiosas"/>
    <s v="4.3.01 - Deportes de alto rendimiento"/>
    <s v="2.4 - TRANSFERENCIAS CORRIENTES"/>
    <s v="2.4.1 - TRANSFERENCIAS CORRIENTES AL SECTOR PRIVADO"/>
    <s v="N"/>
    <s v="00 - N/A"/>
    <s v="10 - FONDO GENERAL"/>
    <s v="99 - MULTIPROVINCIAL"/>
    <s v="(blank)"/>
    <n v="0"/>
    <n v="0"/>
  </r>
  <r>
    <s v="2026"/>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99 - MULTIPROVINCIAL"/>
    <s v="(blank)"/>
    <n v="75641136"/>
    <n v="0"/>
  </r>
  <r>
    <s v="2026"/>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99 - MULTIPROVINCIAL"/>
    <s v="(blank)"/>
    <n v="19179768"/>
    <n v="0"/>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99 - MULTIPROVINCIAL"/>
    <s v="(blank)"/>
    <n v="267271422"/>
    <n v="44545237"/>
  </r>
  <r>
    <s v="2026"/>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99 - MULTIPROVINCIAL"/>
    <s v="(blank)"/>
    <n v="20896861"/>
    <n v="0"/>
  </r>
  <r>
    <s v="2026"/>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706048489"/>
    <n v="100138525.31999999"/>
  </r>
  <r>
    <s v="2026"/>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99 - MULTIPROVINCIAL"/>
    <s v="(blank)"/>
    <n v="223731000"/>
    <n v="15000000"/>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99 - MULTIPROVINCIAL"/>
    <s v="(blank)"/>
    <n v="2586978152"/>
    <n v="384861128.5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99 - MULTIPROVINCIAL"/>
    <s v="(blank)"/>
    <n v="271544267"/>
    <n v="45294629.159999996"/>
  </r>
  <r>
    <s v="2026"/>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70 - DONACION EXTERNA"/>
    <s v="99 - MULTIPROVINCIAL"/>
    <s v="(blank)"/>
    <n v="9332612"/>
    <n v="0"/>
  </r>
  <r>
    <s v="2026"/>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99 - MULTIPROVINCIAL"/>
    <s v="(blank)"/>
    <n v="250002253"/>
    <n v="38461885.079999998"/>
  </r>
  <r>
    <s v="2026"/>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99 - MULTIPROVINCIAL"/>
    <s v="(blank)"/>
    <n v="40000000"/>
    <n v="0"/>
  </r>
  <r>
    <s v="2026"/>
    <x v="0"/>
    <x v="0"/>
    <x v="0"/>
    <x v="4"/>
    <s v="2 - Poder Ejecutivo"/>
    <s v="0210 - MINISTERIO DE AGRICULTURA"/>
    <s v="0001 - MINISTERIO DE AGRICULTURA"/>
    <s v="2 - SERVICIOS ECONÓMICOS"/>
    <s v="2.2 - Agropecuaria, caza, pesca y silvicultura"/>
    <s v="2.2.01 - Agropecuaria"/>
    <s v="2.4 - TRANSFERENCIAS CORRIENTES"/>
    <s v="2.4.4 - TRANSFERENCIAS CORRIENTES A SOCIEDADES PÚBLICAS NO FINANCIERAS"/>
    <s v="N"/>
    <s v="00 - N/A"/>
    <s v="10 - FONDO GENERAL"/>
    <s v="99 - MULTIPROVINCIAL"/>
    <s v="(blank)"/>
    <n v="1272412088"/>
    <n v="201090142.75"/>
  </r>
  <r>
    <s v="2026"/>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99 - MULTIPROVINCIAL"/>
    <s v="(blank)"/>
    <n v="143925000"/>
    <n v="24540375.460000001"/>
  </r>
  <r>
    <s v="2026"/>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99 - MULTIPROVINCIAL"/>
    <s v="(blank)"/>
    <n v="4317554"/>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20000"/>
    <n v="0"/>
  </r>
  <r>
    <s v="2026"/>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841853"/>
    <n v="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99 - MULTIPROVINCIAL"/>
    <s v="(blank)"/>
    <n v="1331200"/>
    <n v="416000"/>
  </r>
  <r>
    <s v="2026"/>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SOCIEDADES PÚBLICAS NO FINANCIERAS"/>
    <s v="N"/>
    <s v="00 - N/A"/>
    <s v="10 - FONDO GENERAL"/>
    <s v="99 - MULTIPROVINCIAL"/>
    <s v="(blank)"/>
    <n v="100000000"/>
    <n v="0"/>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99 - MULTIPROVINCIAL"/>
    <s v="(blank)"/>
    <n v="819943180"/>
    <n v="127217744.97999999"/>
  </r>
  <r>
    <s v="2026"/>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SOCIEDADES PÚBLICAS NO FINANCIERAS"/>
    <s v="N"/>
    <s v="00 - N/A"/>
    <s v="10 - FONDO GENERAL"/>
    <s v="99 - MULTIPROVINCIAL"/>
    <s v="(blank)"/>
    <n v="2222755080"/>
    <n v="351509180"/>
  </r>
  <r>
    <s v="2026"/>
    <x v="0"/>
    <x v="0"/>
    <x v="0"/>
    <x v="4"/>
    <s v="2 - Poder Ejecutivo"/>
    <s v="0211 - MINISTERIO DE OBRAS PÚBLICAS Y COMUNICACIONES"/>
    <s v="0001 - MINISTERIO DE OBRAS PUBLICAS Y COMUNICACIONES"/>
    <s v="2 - SERVICIOS ECONÓMICOS"/>
    <s v="2.7 - Comunicaciones"/>
    <s v="2.7.01 - Comunicaciones"/>
    <s v="2.4 - TRANSFERENCIAS CORRIENTES"/>
    <s v="2.4.2 - TRANSFERENCIAS CORRIENTES AL  GOBIERNO GENERAL NACIONAL"/>
    <s v="N"/>
    <s v="00 - N/A"/>
    <s v="20 - FONDOS CON DESTINO ESPECÍFICO"/>
    <s v="99 - MULTIPROVINCIAL"/>
    <s v="(blank)"/>
    <n v="741542375"/>
    <n v="0"/>
  </r>
  <r>
    <s v="2026"/>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SOCIEDADES PÚBLICAS NO FINANCIERAS"/>
    <s v="N"/>
    <s v="00 - N/A"/>
    <s v="10 - FONDO GENERAL"/>
    <s v="99 - MULTIPROVINCIAL"/>
    <s v="(blank)"/>
    <n v="405038460"/>
    <n v="64259762.5"/>
  </r>
  <r>
    <s v="2026"/>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99 - MULTIPROVINCIAL"/>
    <s v="(blank)"/>
    <n v="1766206"/>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99 - MULTIPROVINCIAL"/>
    <s v="(blank)"/>
    <n v="3000000"/>
    <n v="0"/>
  </r>
  <r>
    <s v="2026"/>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99 - MULTIPROVINCIAL"/>
    <s v="(blank)"/>
    <n v="285346590"/>
    <n v="43899475.380000003"/>
  </r>
  <r>
    <s v="2026"/>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99 - MULTIPROVINCIAL"/>
    <s v="(blank)"/>
    <n v="500000"/>
    <n v="0"/>
  </r>
  <r>
    <s v="2026"/>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99 - MULTIPROVINCIAL"/>
    <s v="(blank)"/>
    <n v="950000"/>
    <n v="0"/>
  </r>
  <r>
    <s v="2026"/>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99 - MULTIPROVINCIAL"/>
    <s v="(blank)"/>
    <n v="9600000"/>
    <n v="818550"/>
  </r>
  <r>
    <s v="2026"/>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99 - MULTIPROVINCIAL"/>
    <s v="(blank)"/>
    <n v="143040000"/>
    <n v="15991149.119999999"/>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99 - MULTIPROVINCIAL"/>
    <s v="(blank)"/>
    <n v="15483566"/>
    <n v="1685523.6900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99 - MULTIPROVINCIAL"/>
    <s v="(blank)"/>
    <n v="0"/>
    <n v="12863175.46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1551454267"/>
    <n v="237992961.67000002"/>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99 - MULTIPROVINCIAL"/>
    <s v="(blank)"/>
    <n v="37741593"/>
    <n v="37741593"/>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99 - MULTIPROVINCIAL"/>
    <s v="(blank)"/>
    <n v="298874606"/>
    <n v="46040974.140000001"/>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99 - MULTIPROVINCIAL"/>
    <s v="(blank)"/>
    <n v="200000"/>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99 - MULTIPROVINCIAL"/>
    <s v="(blank)"/>
    <n v="26209439"/>
    <n v="0"/>
  </r>
  <r>
    <s v="2026"/>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99 - MULTIPROVINCIAL"/>
    <s v="(blank)"/>
    <n v="37576000"/>
    <n v="0"/>
  </r>
  <r>
    <s v="2026"/>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99 - MULTIPROVINCIAL"/>
    <s v="(blank)"/>
    <n v="42000000"/>
    <n v="0"/>
  </r>
  <r>
    <s v="2026"/>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99 - MULTIPROVINCIAL"/>
    <s v="(blank)"/>
    <n v="33500000"/>
    <n v="0"/>
  </r>
  <r>
    <s v="2026"/>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99 - MULTIPROVINCIAL"/>
    <s v="(blank)"/>
    <n v="22400000"/>
    <n v="7080206.0700000003"/>
  </r>
  <r>
    <s v="2026"/>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99 - MULTIPROVINCIAL"/>
    <s v="(blank)"/>
    <n v="40000000"/>
    <n v="0"/>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1 - TRANSFERENCIAS CORRIENTES AL SECTOR PRIVADO"/>
    <s v="N"/>
    <s v="00 - N/A"/>
    <s v="20 - FONDOS CON DESTINO ESPECÍFICO"/>
    <s v="99 - MULTIPROVINCIAL"/>
    <s v="(blank)"/>
    <n v="6000000"/>
    <n v="2333334"/>
  </r>
  <r>
    <s v="2026"/>
    <x v="0"/>
    <x v="0"/>
    <x v="0"/>
    <x v="4"/>
    <s v="2 - Poder Ejecutivo"/>
    <s v="0214 - PROCURADURÍA GENERAL DE LA REPÚBLICA"/>
    <s v="0001 - PROCURADURIA GENERAL DE LA REPUBLICA DOMINICANA"/>
    <s v="1 - SERVICIOS  GENERALES"/>
    <s v="1.4 - Justicia, orden público y seguridad"/>
    <s v="1.4.03 - Administración y servicios de justicia"/>
    <s v="2.4 - TRANSFERENCIAS CORRIENTES"/>
    <s v="2.4.9 - TRANSFERENCIAS CORRIENTES A OTRAS INSTITUCIONES PÚBLICAS"/>
    <s v="N"/>
    <s v="00 - N/A"/>
    <s v="20 - FONDOS CON DESTINO ESPECÍFICO"/>
    <s v="99 - MULTIPROVINCIAL"/>
    <s v="(blank)"/>
    <n v="137633874"/>
    <n v="22938978"/>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95856888"/>
    <n v="7541981.3399999999"/>
  </r>
  <r>
    <s v="2026"/>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99 - MULTIPROVINCIAL"/>
    <s v="(blank)"/>
    <n v="2900000"/>
    <n v="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99 - MULTIPROVINCIAL"/>
    <s v="(blank)"/>
    <n v="299433082"/>
    <n v="40919010"/>
  </r>
  <r>
    <s v="2026"/>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99 - MULTIPROVINCIAL"/>
    <s v="(blank)"/>
    <n v="2475309"/>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99 - MULTIPROVINCIAL"/>
    <s v="(blank)"/>
    <n v="212609688"/>
    <n v="732000"/>
  </r>
  <r>
    <s v="2026"/>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99 - MULTIPROVINCIAL"/>
    <s v="(blank)"/>
    <n v="584356474"/>
    <n v="84233921.789999992"/>
  </r>
  <r>
    <s v="2026"/>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99 - MULTIPROVINCIAL"/>
    <s v="(blank)"/>
    <n v="12000000"/>
    <n v="0"/>
  </r>
  <r>
    <s v="2026"/>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99 - MULTIPROVINCIAL"/>
    <s v="(blank)"/>
    <n v="234683132"/>
    <n v="320328"/>
  </r>
  <r>
    <s v="2026"/>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SOCIEDADES PÚBLICAS NO FINANCIERAS"/>
    <s v="N"/>
    <s v="00 - N/A"/>
    <s v="10 - FONDO GENERAL"/>
    <s v="99 - MULTIPROVINCIAL"/>
    <s v="(blank)"/>
    <n v="169657636"/>
    <n v="26544521"/>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99 - MULTIPROVINCIAL"/>
    <s v="(blank)"/>
    <n v="1375000"/>
    <n v="0"/>
  </r>
  <r>
    <s v="2026"/>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99 - MULTIPROVINCIAL"/>
    <s v="(blank)"/>
    <n v="344000"/>
    <n v="0"/>
  </r>
  <r>
    <s v="2026"/>
    <x v="0"/>
    <x v="0"/>
    <x v="0"/>
    <x v="4"/>
    <s v="2 - Poder Ejecutivo"/>
    <s v="0216 - MINISTERIO DE CULTURA"/>
    <s v="0006 - DIRECCIÓN GENERAL DE MUSEOS"/>
    <s v="4 - SERVICIOS SOCIALES"/>
    <s v="4.3 - Actividades deportivas, recreativas, culturales y religiosas"/>
    <s v="4.3.03 - Servicios culturales"/>
    <s v="2.4 - TRANSFERENCIAS CORRIENTES"/>
    <s v="2.4.7 - TRANSFERENCIAS CORRIENTES AL SECTOR EXTERNO"/>
    <s v="N"/>
    <s v="00 - N/A"/>
    <s v="20 - FONDOS CON DESTINO ESPECÍFICO"/>
    <s v="99 - MULTIPROVINCIAL"/>
    <s v="(blank)"/>
    <n v="0"/>
    <n v="0"/>
  </r>
  <r>
    <s v="2026"/>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99 - MULTIPROVINCIAL"/>
    <s v="(blank)"/>
    <n v="203341870"/>
    <n v="11639837.090000002"/>
  </r>
  <r>
    <s v="2026"/>
    <x v="0"/>
    <x v="0"/>
    <x v="0"/>
    <x v="4"/>
    <s v="2 - Poder Ejecutivo"/>
    <s v="0217 - MINISTERIO DE LA JUVENTUD"/>
    <s v="0001 - MINISTERIO DE LA JUVENTUD"/>
    <s v="4 - SERVICIOS SOCIALES"/>
    <s v="4.6 - Equidad de género"/>
    <s v="4.6.03 - Acciones para una cultura de igualdad de género."/>
    <s v="2.4 - TRANSFERENCIAS CORRIENTES"/>
    <s v="2.4.1 - TRANSFERENCIAS CORRIENTES AL SECTOR PRIVADO"/>
    <s v="N"/>
    <s v="00 - N/A"/>
    <s v="10 - FONDO GENERAL"/>
    <s v="99 - MULTIPROVINCIAL"/>
    <s v="(blank)"/>
    <n v="500000"/>
    <n v="0"/>
  </r>
  <r>
    <s v="2026"/>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99 - MULTIPROVINCIAL"/>
    <s v="(blank)"/>
    <n v="306985449"/>
    <n v="45053670.079999998"/>
  </r>
  <r>
    <s v="2026"/>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99 - MULTIPROVINCIAL"/>
    <s v="(blank)"/>
    <n v="2875536383"/>
    <n v="429530521.89999998"/>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99 - MULTIPROVINCIAL"/>
    <s v="(blank)"/>
    <n v="178885000"/>
    <n v="18148333.289999999"/>
  </r>
  <r>
    <s v="2026"/>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99 - MULTIPROVINCIAL"/>
    <s v="(blank)"/>
    <n v="50000000"/>
    <n v="7269833.3399999999"/>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99 - MULTIPROVINCIAL"/>
    <s v="(blank)"/>
    <n v="166700000"/>
    <n v="27028583.329999998"/>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99 - MULTIPROVINCIAL"/>
    <s v="(blank)"/>
    <n v="159100000"/>
    <n v="22211666.66"/>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99 - MULTIPROVINCIAL"/>
    <s v="(blank)"/>
    <n v="21670500"/>
    <n v="8226713.75"/>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99 - MULTIPROVINCIAL"/>
    <s v="(blank)"/>
    <n v="0"/>
    <n v="10000000"/>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99 - MULTIPROVINCIAL"/>
    <s v="(blank)"/>
    <n v="121500000"/>
    <n v="17010209.84"/>
  </r>
  <r>
    <s v="2026"/>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99 - MULTIPROVINCIAL"/>
    <s v="(blank)"/>
    <n v="351931723"/>
    <n v="5704445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99 - MULTIPROVINCIAL"/>
    <s v="(blank)"/>
    <n v="2788995002"/>
    <n v="90232611.379999995"/>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99 - MULTIPROVINCIAL"/>
    <s v="(blank)"/>
    <n v="15625966539"/>
    <n v="2390477560.2600002"/>
  </r>
  <r>
    <s v="2026"/>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99 - MULTIPROVINCIAL"/>
    <s v="(blank)"/>
    <n v="680727278"/>
    <n v="93260159.149999991"/>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10 - FONDO GENERAL"/>
    <s v="99 - MULTIPROVINCIAL"/>
    <s v="(blank)"/>
    <n v="265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1 - TRANSFERENCIAS CORRIENTES AL SECTOR PRIVADO"/>
    <s v="N"/>
    <s v="00 - N/A"/>
    <s v="20 - FONDOS CON DESTINO ESPECÍFICO"/>
    <s v="99 - MULTIPROVINCIAL"/>
    <s v="(blank)"/>
    <n v="2000000"/>
    <n v="0"/>
  </r>
  <r>
    <s v="2026"/>
    <x v="0"/>
    <x v="0"/>
    <x v="0"/>
    <x v="4"/>
    <s v="2 - Poder Ejecutivo"/>
    <s v="0219 - MINISTERIO DE EDUCACIÓN SUPERIOR CIENCIA Y TECNOLOGÍA"/>
    <s v="0002 - INSTITUTO TECNOLÓGICO DE LAS AMÉRICAS"/>
    <s v="4 - SERVICIOS SOCIALES"/>
    <s v="4.4 - Educación"/>
    <s v="4.4.04 - Educación superior"/>
    <s v="2.4 - TRANSFERENCIAS CORRIENTES"/>
    <s v="2.4.7 - TRANSFERENCIAS CORRIENTES AL SECTOR EXTERNO"/>
    <s v="N"/>
    <s v="00 - N/A"/>
    <s v="10 - FONDO GENERAL"/>
    <s v="99 - MULTIPROVINCIAL"/>
    <s v="(blank)"/>
    <n v="35000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99 - MULTIPROVINCIAL"/>
    <s v="(blank)"/>
    <n v="0"/>
    <n v="10000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99 - MULTIPROVINCIAL"/>
    <s v="(blank)"/>
    <n v="0"/>
    <n v="0"/>
  </r>
  <r>
    <s v="2026"/>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99 - MULTIPROVINCIAL"/>
    <s v="(blank)"/>
    <n v="0"/>
    <n v="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6000000"/>
    <n v="420000"/>
  </r>
  <r>
    <s v="2026"/>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99 - MULTIPROVINCIAL"/>
    <s v="(blank)"/>
    <n v="1500000"/>
    <n v="0"/>
  </r>
  <r>
    <s v="2026"/>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99 - MULTIPROVINCIAL"/>
    <s v="(blank)"/>
    <n v="100000"/>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99 - MULTIPROVINCIAL"/>
    <s v="(blank)"/>
    <n v="63338367"/>
    <n v="0"/>
  </r>
  <r>
    <s v="2026"/>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99 - MULTIPROVINCIAL"/>
    <s v="(blank)"/>
    <n v="55000000"/>
    <n v="0"/>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99 - MULTIPROVINCIAL"/>
    <s v="(blank)"/>
    <n v="1400000"/>
    <n v="386733.57"/>
  </r>
  <r>
    <s v="2026"/>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99 - MULTIPROVINCIAL"/>
    <s v="(blank)"/>
    <n v="38100000"/>
    <n v="52919117.520000003"/>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99 - MULTIPROVINCIAL"/>
    <s v="(blank)"/>
    <n v="80000000"/>
    <n v="12307692.300000001"/>
  </r>
  <r>
    <s v="2026"/>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99 - MULTIPROVINCIAL"/>
    <s v="(blank)"/>
    <n v="500000000"/>
    <n v="41666666.659999996"/>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99 - MULTIPROVINCIAL"/>
    <s v="(blank)"/>
    <n v="62693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99 - MULTIPROVINCIAL"/>
    <s v="(blank)"/>
    <n v="2185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99 - MULTIPROVINCIAL"/>
    <s v="(blank)"/>
    <n v="50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99 - MULTIPROVINCIAL"/>
    <s v="(blank)"/>
    <n v="100000"/>
    <n v="0"/>
  </r>
  <r>
    <s v="2026"/>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99 - MULTIPROVINCIAL"/>
    <s v="(blank)"/>
    <n v="100000"/>
    <n v="0"/>
  </r>
  <r>
    <s v="2026"/>
    <x v="0"/>
    <x v="0"/>
    <x v="0"/>
    <x v="4"/>
    <s v="2 - Poder Ejecutivo"/>
    <s v="0224 - MINISTERIO DE JUSTICIA"/>
    <s v="0001 - MINISTERIO DE JUSTICIA"/>
    <s v="1 - SERVICIOS  GENERALES"/>
    <s v="1.4 - Justicia, orden público y seguridad"/>
    <s v="1.4.04 - Prisiones"/>
    <s v="2.4 - TRANSFERENCIAS CORRIENTES"/>
    <s v="2.4.2 - TRANSFERENCIAS CORRIENTES AL  GOBIERNO GENERAL NACIONAL"/>
    <s v="N"/>
    <s v="00 - N/A"/>
    <s v="10 - FONDO GENERAL"/>
    <s v="99 - MULTIPROVINCIAL"/>
    <s v="(blank)"/>
    <n v="2232200180"/>
    <n v="558050045"/>
  </r>
  <r>
    <s v="2026"/>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99 - MULTIPROVINCIAL"/>
    <s v="(blank)"/>
    <n v="38292902870"/>
    <n v="6400000000"/>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10 - FONDO GENERAL"/>
    <s v="99 - MULTIPROVINCIAL"/>
    <s v="(blank)"/>
    <n v="63862500000"/>
    <n v="17160768125"/>
  </r>
  <r>
    <s v="2026"/>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SOCIEDADES PÚBLICAS NO FINANCIERAS"/>
    <s v="N"/>
    <s v="00 - N/A"/>
    <s v="60 - CREDITO EXTERNO"/>
    <s v="99 - MULTIPROVINCIAL"/>
    <s v="(blank)"/>
    <n v="21287500000"/>
    <n v="0"/>
  </r>
  <r>
    <s v="2026"/>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99 - MULTIPROVINCIAL"/>
    <s v="(blank)"/>
    <n v="2340507667"/>
    <n v="239641133"/>
  </r>
  <r>
    <s v="2026"/>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99 - MULTIPROVINCIAL"/>
    <s v="(blank)"/>
    <n v="725496"/>
    <n v="104250"/>
  </r>
  <r>
    <s v="2026"/>
    <x v="0"/>
    <x v="0"/>
    <x v="0"/>
    <x v="4"/>
    <s v="3 - Poder Judicial"/>
    <s v="0301 - PODER JUDICIAL"/>
    <s v="0001 - CONSEJO DEL PODER JUDICIAL"/>
    <s v="4 - SERVICIOS SOCIALES"/>
    <s v="4.5 - Protección social"/>
    <s v="4.5.10 - Asistencia social"/>
    <s v="2.4 - TRANSFERENCIAS CORRIENTES"/>
    <s v="2.4.1 - TRANSFERENCIAS CORRIENTES AL SECTOR PRIVADO"/>
    <s v="N"/>
    <s v="00 - N/A"/>
    <s v="10 - FONDO GENERAL"/>
    <s v="99 - MULTIPROVINCIAL"/>
    <s v="(blank)"/>
    <n v="300000"/>
    <n v="16666"/>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99 - MULTIPROVINCIAL"/>
    <s v="(blank)"/>
    <n v="1621350200"/>
    <n v="270225032"/>
  </r>
  <r>
    <s v="2026"/>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99 - MULTIPROVINCIAL"/>
    <s v="(blank)"/>
    <n v="2869200"/>
    <n v="478200"/>
  </r>
  <r>
    <s v="2026"/>
    <x v="0"/>
    <x v="0"/>
    <x v="0"/>
    <x v="4"/>
    <s v="5 - Cámara de Cuentas de la República Dominicana"/>
    <s v="0402 - CÁMARA DE CUENTAS"/>
    <s v="0001 - CAMARA DE CUENTAS DE LA REPUBLICA DOMINICANA"/>
    <s v="1 - SERVICIOS  GENERALES"/>
    <s v="1.1 - Administración general"/>
    <s v="1.1.02 - Gestión administrativa, financiera, fiscal, económica y planificación"/>
    <s v="2.4 - TRANSFERENCIAS CORRIENTES"/>
    <s v="2.4.1 - TRANSFERENCIAS CORRIENTES AL SECTOR PRIVADO"/>
    <s v="N"/>
    <s v="00 - N/A"/>
    <s v="10 - FONDO GENERAL"/>
    <s v="99 - MULTIPROVINCIAL"/>
    <s v="(blank)"/>
    <n v="1814353"/>
    <n v="250000"/>
  </r>
  <r>
    <s v="2026"/>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99 - MULTIPROVINCIAL"/>
    <s v="(blank)"/>
    <n v="975000"/>
    <n v="447570"/>
  </r>
  <r>
    <s v="2026"/>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99 - MULTIPROVINCIAL"/>
    <s v="(blank)"/>
    <n v="1394800"/>
    <n v="0"/>
  </r>
  <r>
    <s v="2026"/>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99 - MULTIPROVINCIAL"/>
    <s v="(blank)"/>
    <n v="4400000"/>
    <n v="733332"/>
  </r>
  <r>
    <s v="2026"/>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99 - MULTIPROVINCIAL"/>
    <s v="(blank)"/>
    <n v="590000"/>
    <n v="98334"/>
  </r>
  <r>
    <s v="2026"/>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99 - MULTIPROVINCIAL"/>
    <s v="(blank)"/>
    <n v="114600"/>
    <n v="0"/>
  </r>
  <r>
    <s v="2026"/>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99 - MULTIPROVINCIAL"/>
    <s v="(blank)"/>
    <n v="3400000"/>
    <n v="6884000"/>
  </r>
  <r>
    <s v="2026"/>
    <x v="0"/>
    <x v="0"/>
    <x v="0"/>
    <x v="4"/>
    <s v="8 - Tribunal Superior Electoral (TSE)"/>
    <s v="0405 - TRIBUNAL SUPERIOR  ELECTORAL ( TSE)"/>
    <s v="0001 - TRIBUNAL SUPERIOR  ELECTORAL TSE"/>
    <s v="1 - SERVICIOS  GENERALES"/>
    <s v="1.2 - Relaciones internacionales"/>
    <s v="1.2.02 - Relaciones internacionales desde oficinas en el exterior"/>
    <s v="2.4 - TRANSFERENCIAS CORRIENTES"/>
    <s v="2.4.1 - TRANSFERENCIAS CORRIENTES AL SECTOR PRIVADO"/>
    <s v="N"/>
    <s v="00 - N/A"/>
    <s v="10 - FONDO GENERAL"/>
    <s v="99 - MULTIPROVINCIAL"/>
    <s v="(blank)"/>
    <n v="399963"/>
    <n v="66330.25"/>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99 - MULTIPROVINCIAL"/>
    <s v="(blank)"/>
    <n v="1000000"/>
    <n v="288996.91000000003"/>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99 - MULTIPROVINCIAL"/>
    <s v="(blank)"/>
    <n v="500000"/>
    <n v="141666.66999999998"/>
  </r>
  <r>
    <s v="2026"/>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99 - MULTIPROVINCIAL"/>
    <s v="(blank)"/>
    <n v="0"/>
    <n v="81494.929999999993"/>
  </r>
  <r>
    <s v="2026"/>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99 - MULTIPROVINCIAL"/>
    <s v="(blank)"/>
    <n v="300000"/>
    <n v="58000"/>
  </r>
  <r>
    <s v="2026"/>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01 - DISTRITO NACIONAL"/>
    <s v="(blank)"/>
    <n v="0"/>
    <n v="0"/>
  </r>
  <r>
    <s v="2026"/>
    <x v="0"/>
    <x v="0"/>
    <x v="0"/>
    <x v="5"/>
    <s v="2 - Poder Ejecutivo"/>
    <s v="0205 - MINISTERIO DE HACIENDA Y ECONOMI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99 - MULTIPROVINCIAL"/>
    <s v="(blank)"/>
    <n v="2000000"/>
    <n v="0"/>
  </r>
  <r>
    <s v="2026"/>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99 - MULTIPROVINCIAL"/>
    <s v="(blank)"/>
    <n v="0"/>
    <n v="0"/>
  </r>
  <r>
    <s v="2026"/>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99 - MULTIPROVINCIAL"/>
    <s v="(blank)"/>
    <n v="5000000"/>
    <n v="1421678.48"/>
  </r>
  <r>
    <s v="2026"/>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99 - MULTIPROVINCIAL"/>
    <s v="(blank)"/>
    <n v="10000000"/>
    <n v="0"/>
  </r>
  <r>
    <s v="2026"/>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99 - MULTIPROVINCIAL"/>
    <s v="(blank)"/>
    <n v="16815178"/>
    <n v="0"/>
  </r>
  <r>
    <s v="2026"/>
    <x v="0"/>
    <x v="0"/>
    <x v="0"/>
    <x v="5"/>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99 - MULTIPROVINCIAL"/>
    <s v="(blank)"/>
    <n v="26148750"/>
    <n v="0"/>
  </r>
  <r>
    <s v="2026"/>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99 - MULTIPROVINCIAL"/>
    <s v="(blank)"/>
    <n v="1000000"/>
    <n v="166667"/>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99 - MULTIPROVINCIAL"/>
    <s v="(blank)"/>
    <n v="14033800"/>
    <n v="0"/>
  </r>
  <r>
    <s v="2026"/>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3270580"/>
    <n v="2225054.35"/>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2 - PUBLICIDAD, IMPRESIÓN Y ENCUADERNACIÓN"/>
    <s v="S"/>
    <s v="00 - N/A"/>
    <s v="70 - DONACION EXTERNA"/>
    <s v="99 - MULTIPROVINCIAL"/>
    <s v="(blank)"/>
    <n v="516858"/>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5 - ALQUILERES Y RENTAS"/>
    <s v="S"/>
    <s v="00 - N/A"/>
    <s v="70 - DONACION EXTERNA"/>
    <s v="99 - MULTIPROVINCIAL"/>
    <s v="(blank)"/>
    <n v="602300"/>
    <n v="0"/>
  </r>
  <r>
    <s v="2026"/>
    <x v="0"/>
    <x v="0"/>
    <x v="1"/>
    <x v="6"/>
    <s v="2 - Poder Ejecutivo"/>
    <s v="0201 - PRESIDENCIA DE LA REPÚBLICA"/>
    <s v="0001 - GABINETE SOCIAL DE LA PRESIDENCIA"/>
    <s v="3 - PROTECCIÓN DEL MEDIO AMBIENTE"/>
    <s v="3.3 - Cambio Climático"/>
    <s v="3.3.06 - Respuesta y recuperación de desastres climáticos"/>
    <s v="2.2 - CONTRATACIÓN DE SERVICIOS"/>
    <s v="2.2.8 - OTROS SERVICIOS NO INCLUIDOS EN CONCEPTOS ANTERIORES"/>
    <s v="S"/>
    <s v="00 - N/A"/>
    <s v="70 - DONACION EXTERNA"/>
    <s v="99 - MULTIPROVINCIAL"/>
    <s v="(blank)"/>
    <n v="18364383"/>
    <n v="0"/>
  </r>
  <r>
    <s v="2026"/>
    <x v="0"/>
    <x v="0"/>
    <x v="1"/>
    <x v="6"/>
    <s v="2 - Poder Ejecutivo"/>
    <s v="0201 - PRESIDENCIA DE LA REPÚBLICA"/>
    <s v="0001 - GABINETE SOCIAL DE LA PRESIDENCIA"/>
    <s v="3 - PROTECCIÓN DEL MEDIO AMBIENTE"/>
    <s v="3.3 - Cambio Climático"/>
    <s v="3.3.06 - Respuesta y recuperación de desastres climáticos"/>
    <s v="2.3 - MATERIALES Y SUMINISTROS"/>
    <s v="2.3.9 - PRODUCTOS Y ÚTILES VARIOS"/>
    <s v="S"/>
    <s v="00 - N/A"/>
    <s v="70 - DONACION EXTERNA"/>
    <s v="99 - MULTIPROVINCIAL"/>
    <s v="(blank)"/>
    <n v="6023000"/>
    <n v="0"/>
  </r>
  <r>
    <s v="2026"/>
    <x v="0"/>
    <x v="0"/>
    <x v="1"/>
    <x v="6"/>
    <s v="2 - Poder Ejecutivo"/>
    <s v="0201 - PRESIDENCIA DE LA REPÚBLICA"/>
    <s v="0001 - GABINETE SOCIAL DE LA PRESIDENCIA"/>
    <s v="4 - SERVICIOS SOCIALES"/>
    <s v="4.5 - Protección social"/>
    <s v="4.5.09 - Juventud"/>
    <s v="2.7 - OBRAS"/>
    <s v="2.7.2 - INFRAESTRUCTURA"/>
    <s v="N"/>
    <s v="00 - N/A"/>
    <s v="10 - FONDO GENERAL"/>
    <s v="99 - MULTIPROVINCIAL"/>
    <s v="(blank)"/>
    <n v="30000"/>
    <n v="0"/>
  </r>
  <r>
    <s v="2026"/>
    <x v="0"/>
    <x v="0"/>
    <x v="1"/>
    <x v="6"/>
    <s v="2 - Poder Ejecutivo"/>
    <s v="0201 - PRESIDENCIA DE LA REPÚBLICA"/>
    <s v="0001 - GABINETE SOCIAL DE LA PRESIDENCIA"/>
    <s v="4 - SERVICIOS SOCIALES"/>
    <s v="4.6 - Equidad de género"/>
    <s v="4.6.01 - Acciones focalizada en mujeres"/>
    <s v="2.7 - OBRAS"/>
    <s v="2.7.2 - INFRAESTRUCTURA"/>
    <s v="N"/>
    <s v="00 - N/A"/>
    <s v="10 - FONDO GENERAL"/>
    <s v="32 - SANTO DOMINGO"/>
    <s v="(blank)"/>
    <n v="9000"/>
    <n v="0"/>
  </r>
  <r>
    <s v="2026"/>
    <x v="0"/>
    <x v="0"/>
    <x v="1"/>
    <x v="6"/>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S"/>
    <s v="00 - N/A"/>
    <s v="70 - DONACION EXTERNA"/>
    <s v="16 - PEDERNALES"/>
    <s v="(blank)"/>
    <n v="2808030"/>
    <n v="0"/>
  </r>
  <r>
    <s v="2026"/>
    <x v="0"/>
    <x v="0"/>
    <x v="1"/>
    <x v="6"/>
    <s v="2 - Poder Ejecutivo"/>
    <s v="0201 - PRESIDENCIA DE LA REPÚBLICA"/>
    <s v="0001 - MINISTERIO DE LA PRESIDENCIA"/>
    <s v="2 - SERVICIOS ECONÓMICOS"/>
    <s v="2.6 - Transporte"/>
    <s v="2.6.01 - Transporte por carretera"/>
    <s v="2.2 - CONTRATACIÓN DE SERVICIOS"/>
    <s v="2.2.8 - OTROS SERVICIOS NO INCLUIDOS EN CONCEPTOS ANTERIORES"/>
    <s v="S"/>
    <s v="03 - RECONSTRUCCIÓN DE LA CARRETERA ANAMÁ-HATILLO, MUNICIPIO HATO MAYOR, PROVINCIA HATO MAYOR"/>
    <s v="60 - CREDITO EXTERNO"/>
    <s v="30 - HATO MAYOR"/>
    <n v="17023"/>
    <n v="5103798"/>
    <n v="0"/>
  </r>
  <r>
    <s v="2026"/>
    <x v="0"/>
    <x v="0"/>
    <x v="1"/>
    <x v="6"/>
    <s v="2 - Poder Ejecutivo"/>
    <s v="0201 - PRESIDENCIA DE LA REPÚBLICA"/>
    <s v="0001 - MINISTERIO DE LA PRESIDENCIA"/>
    <s v="2 - SERVICIOS ECONÓMICOS"/>
    <s v="2.6 - Transporte"/>
    <s v="2.6.01 - Transporte por carretera"/>
    <s v="2.7 - OBRAS"/>
    <s v="2.7.2 - INFRAESTRUCTURA"/>
    <s v="S"/>
    <s v="01 - RECONSTRUCCIÓN DEL CAMINO VECINAL LOS LANOS - EL NARANJO, MUNICIPIO CASTILLO, PROVINCIA DUARTE"/>
    <s v="60 - CREDITO EXTERNO"/>
    <s v="06 - DUARTE"/>
    <n v="16969"/>
    <n v="127829819"/>
    <n v="0"/>
  </r>
  <r>
    <s v="2026"/>
    <x v="0"/>
    <x v="0"/>
    <x v="1"/>
    <x v="6"/>
    <s v="2 - Poder Ejecutivo"/>
    <s v="0201 - PRESIDENCIA DE LA REPÚBLICA"/>
    <s v="0001 - MINISTERIO DE LA PRESIDENCIA"/>
    <s v="2 - SERVICIOS ECONÓMICOS"/>
    <s v="2.6 - Transporte"/>
    <s v="2.6.01 - Transporte por carretera"/>
    <s v="2.7 - OBRAS"/>
    <s v="2.7.2 - INFRAESTRUCTURA"/>
    <s v="S"/>
    <s v="02 - RECONSTRUCCIÓN DEL CAMINO VECINAL GUANITO - GUARAPITO - NARANJO DE CHINA, MUNICIPIO HIGÜEY, PROVINCIA LA ALTAGRACIA."/>
    <s v="60 - CREDITO EXTERNO"/>
    <s v="11 - LA ALTAGRACIA"/>
    <n v="16972"/>
    <n v="154326318"/>
    <n v="0"/>
  </r>
  <r>
    <s v="2026"/>
    <x v="0"/>
    <x v="0"/>
    <x v="1"/>
    <x v="6"/>
    <s v="2 - Poder Ejecutivo"/>
    <s v="0201 - PRESIDENCIA DE LA REPÚBLICA"/>
    <s v="0001 - MINISTERIO DE LA PRESIDENCIA"/>
    <s v="2 - SERVICIOS ECONÓMICOS"/>
    <s v="2.6 - Transporte"/>
    <s v="2.6.01 - Transporte por carretera"/>
    <s v="2.7 - OBRAS"/>
    <s v="2.7.2 - INFRAESTRUCTURA"/>
    <s v="S"/>
    <s v="03 - RECONSTRUCCIÓN DE LA CARRETERA ANAMÁ-HATILLO, MUNICIPIO HATO MAYOR, PROVINCIA HATO MAYOR"/>
    <s v="60 - CREDITO EXTERNO"/>
    <s v="30 - HATO MAYOR"/>
    <n v="17023"/>
    <n v="66171274"/>
    <n v="0"/>
  </r>
  <r>
    <s v="2026"/>
    <x v="0"/>
    <x v="0"/>
    <x v="1"/>
    <x v="6"/>
    <s v="2 - Poder Ejecutivo"/>
    <s v="0201 - PRESIDENCIA DE LA REPÚBLICA"/>
    <s v="0001 - MINISTERIO DE LA PRESIDENCIA"/>
    <s v="2 - SERVICIOS ECONÓMICOS"/>
    <s v="2.6 - Transporte"/>
    <s v="2.6.01 - Transporte por carretera"/>
    <s v="2.7 - OBRAS"/>
    <s v="2.7.2 - INFRAESTRUCTURA"/>
    <s v="S"/>
    <s v="04 - RECONSTRUCCIÓN DE CAMINO VECINAL LOS LLANOS - QUISQUEYA, PROVINCIA SAN PEDRO DE MACORÍS"/>
    <s v="60 - CREDITO EXTERNO"/>
    <s v="23 - SAN PEDRO DE MACORIS"/>
    <n v="17034"/>
    <n v="96421796"/>
    <n v="0"/>
  </r>
  <r>
    <s v="2026"/>
    <x v="0"/>
    <x v="0"/>
    <x v="1"/>
    <x v="6"/>
    <s v="2 - Poder Ejecutivo"/>
    <s v="0201 - PRESIDENCIA DE LA REPÚBLICA"/>
    <s v="0001 - MINISTERIO DE LA PRESIDENCIA"/>
    <s v="2 - SERVICIOS ECONÓMICOS"/>
    <s v="2.6 - Transporte"/>
    <s v="2.6.01 - Transporte por carretera"/>
    <s v="2.7 - OBRAS"/>
    <s v="2.7.2 - INFRAESTRUCTURA"/>
    <s v="S"/>
    <s v="05 - RECONSTRUCCIÓN DE CARRETERA LA PALOMA - LOS LLANOS, PROVINCIA SAN PEDRO DE MACORIS"/>
    <s v="60 - CREDITO EXTERNO"/>
    <s v="23 - SAN PEDRO DE MACORIS"/>
    <n v="17044"/>
    <n v="45999793"/>
    <n v="0"/>
  </r>
  <r>
    <s v="2026"/>
    <x v="0"/>
    <x v="0"/>
    <x v="1"/>
    <x v="6"/>
    <s v="2 - Poder Ejecutivo"/>
    <s v="0201 - PRESIDENCIA DE LA REPÚBLICA"/>
    <s v="0001 - MINISTERIO DE LA PRESIDENCIA"/>
    <s v="2 - SERVICIOS ECONÓMICOS"/>
    <s v="2.6 - Transporte"/>
    <s v="2.6.01 - Transporte por carretera"/>
    <s v="2.7 - OBRAS"/>
    <s v="2.7.2 - INFRAESTRUCTURA"/>
    <s v="S"/>
    <s v="06 - RECONSTRUCCIÓN CAMINO VECINAL CONSUELO-MONTECOCA, MUNICIPIO CONSUELO, PROVINCIA SAN PEDRO DE MACORIS"/>
    <s v="60 - CREDITO EXTERNO"/>
    <s v="23 - SAN PEDRO DE MACORIS"/>
    <n v="17045"/>
    <n v="8383021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1 - SERVICIOS BÁSICOS"/>
    <s v="S"/>
    <s v="00 - N/A"/>
    <s v="60 - CREDITO EXTERNO"/>
    <s v="99 - MULTIPROVINCIAL"/>
    <s v="(blank)"/>
    <n v="2028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2 - PUBLICIDAD, IMPRESIÓN Y ENCUADERNACIÓN"/>
    <s v="S"/>
    <s v="00 - N/A"/>
    <s v="60 - CREDITO EXTERNO"/>
    <s v="99 - MULTIPROVINCIAL"/>
    <s v="(blank)"/>
    <n v="2068174"/>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3 - VIÁTICOS"/>
    <s v="S"/>
    <s v="00 - N/A"/>
    <s v="60 - CREDITO EXTERNO"/>
    <s v="99 - MULTIPROVINCIAL"/>
    <s v="(blank)"/>
    <n v="38494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4 - TRANSPORTE Y ALMACENAJE"/>
    <s v="S"/>
    <s v="00 - N/A"/>
    <s v="60 - CREDITO EXTERNO"/>
    <s v="99 - MULTIPROVINCIAL"/>
    <s v="(blank)"/>
    <n v="2035600"/>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5 - ALQUILERES Y RENTAS"/>
    <s v="S"/>
    <s v="00 - N/A"/>
    <s v="60 - CREDITO EXTERNO"/>
    <s v="99 - MULTIPROVINCIAL"/>
    <s v="(blank)"/>
    <n v="1309576"/>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7 - SERVICIOS DE CONSERVACIÓN, REPARACIONES MENORES E INSTALACIONES TEMPORALES"/>
    <s v="S"/>
    <s v="00 - N/A"/>
    <s v="60 - CREDITO EXTERNO"/>
    <s v="99 - MULTIPROVINCIAL"/>
    <s v="(blank)"/>
    <n v="2398043"/>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8 - OTROS SERVICIOS NO INCLUIDOS EN CONCEPTOS ANTERIORES"/>
    <s v="S"/>
    <s v="00 - N/A"/>
    <s v="60 - CREDITO EXTERNO"/>
    <s v="99 - MULTIPROVINCIAL"/>
    <s v="(blank)"/>
    <n v="545123922"/>
    <n v="0"/>
  </r>
  <r>
    <s v="2026"/>
    <x v="0"/>
    <x v="0"/>
    <x v="1"/>
    <x v="6"/>
    <s v="2 - Poder Ejecutivo"/>
    <s v="0201 - PRESIDENCIA DE LA REPÚBLICA"/>
    <s v="0001 - MINISTERIO DE LA PRESIDENCIA"/>
    <s v="3 - PROTECCIÓN DEL MEDIO AMBIENTE"/>
    <s v="3.3 - Cambio Climático"/>
    <s v="3.3.05 - Reducción del riesgo de desastres climáticos"/>
    <s v="2.2 - CONTRATACIÓN DE SERVICIOS"/>
    <s v="2.2.9 - OTRAS CONTRATACIONES DE SERVICIOS"/>
    <s v="S"/>
    <s v="00 - N/A"/>
    <s v="60 - CREDITO EXTERNO"/>
    <s v="99 - MULTIPROVINCIAL"/>
    <s v="(blank)"/>
    <n v="1786609"/>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3 - PAPEL, CARTÓN E IMPRESOS"/>
    <s v="S"/>
    <s v="00 - N/A"/>
    <s v="60 - CREDITO EXTERNO"/>
    <s v="99 - MULTIPROVINCIAL"/>
    <s v="(blank)"/>
    <n v="51614"/>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5 - CUERO, CAUCHO Y PLÁSTICO"/>
    <s v="S"/>
    <s v="00 - N/A"/>
    <s v="60 - CREDITO EXTERNO"/>
    <s v="99 - MULTIPROVINCIAL"/>
    <s v="(blank)"/>
    <n v="185810"/>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7 - COMBUSTIBLES, LUBRICANTES, PRODUCTOS QUÍMICOS Y CONEXOS"/>
    <s v="S"/>
    <s v="00 - N/A"/>
    <s v="60 - CREDITO EXTERNO"/>
    <s v="99 - MULTIPROVINCIAL"/>
    <s v="(blank)"/>
    <n v="1787862"/>
    <n v="0"/>
  </r>
  <r>
    <s v="2026"/>
    <x v="0"/>
    <x v="0"/>
    <x v="1"/>
    <x v="6"/>
    <s v="2 - Poder Ejecutivo"/>
    <s v="0201 - PRESIDENCIA DE LA REPÚBLICA"/>
    <s v="0001 - MINISTERIO DE LA PRESIDENCIA"/>
    <s v="3 - PROTECCIÓN DEL MEDIO AMBIENTE"/>
    <s v="3.3 - Cambio Climático"/>
    <s v="3.3.05 - Reducción del riesgo de desastres climáticos"/>
    <s v="2.3 - MATERIALES Y SUMINISTROS"/>
    <s v="2.3.9 - PRODUCTOS Y ÚTILES VARIOS"/>
    <s v="S"/>
    <s v="00 - N/A"/>
    <s v="60 - CREDITO EXTERNO"/>
    <s v="99 - MULTIPROVINCIAL"/>
    <s v="(blank)"/>
    <n v="2862854"/>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10 - FONDO GENERAL"/>
    <s v="99 - MULTIPROVINCIAL"/>
    <s v="(blank)"/>
    <n v="14943573"/>
    <n v="0"/>
  </r>
  <r>
    <s v="2026"/>
    <x v="0"/>
    <x v="0"/>
    <x v="1"/>
    <x v="6"/>
    <s v="2 - Poder Ejecutivo"/>
    <s v="0201 - PRESIDENCIA DE LA REPÚBLICA"/>
    <s v="0001 - MINISTERIO DE LA PRESIDENCIA"/>
    <s v="4 - SERVICIOS SOCIALES"/>
    <s v="4.1 - Vivienda y servicios comunitarios"/>
    <s v="4.1.02 - Desarrollo comunitario"/>
    <s v="2.1 - REMUNERACIONES Y CONTRIBUCIONES"/>
    <s v="2.1.1 - REMUNERACIONES"/>
    <s v="S"/>
    <s v="00 - N/A"/>
    <s v="60 - CREDITO EXTERNO"/>
    <s v="99 - MULTIPROVINCIAL"/>
    <s v="(blank)"/>
    <n v="34414953"/>
    <n v="0"/>
  </r>
  <r>
    <s v="2026"/>
    <x v="0"/>
    <x v="0"/>
    <x v="1"/>
    <x v="6"/>
    <s v="2 - Poder Ejecutivo"/>
    <s v="0201 - PRESIDENCIA DE LA REPÚBLICA"/>
    <s v="0001 - MINISTERIO DE LA PRESIDENCIA"/>
    <s v="4 - SERVICIOS SOCIALES"/>
    <s v="4.1 - Vivienda y servicios comunitarios"/>
    <s v="4.1.02 - Desarrollo comunitario"/>
    <s v="2.1 - REMUNERACIONES Y CONTRIBUCIONES"/>
    <s v="2.1.5 - CONTRIBUCIONES A LA SEGURIDAD SOCIAL"/>
    <s v="S"/>
    <s v="00 - N/A"/>
    <s v="10 - FONDO GENERAL"/>
    <s v="99 - MULTIPROVINCIAL"/>
    <s v="(blank)"/>
    <n v="4114514"/>
    <n v="0"/>
  </r>
  <r>
    <s v="2026"/>
    <x v="0"/>
    <x v="0"/>
    <x v="1"/>
    <x v="6"/>
    <s v="2 - Poder Ejecutivo"/>
    <s v="0201 - PRESIDENCIA DE LA REPÚBLICA"/>
    <s v="0001 - MINISTERIO DE LA PRESIDENCIA"/>
    <s v="4 - SERVICIOS SOCIALES"/>
    <s v="4.1 - Vivienda y servicios comunitarios"/>
    <s v="4.1.02 - Desarrollo comunitario"/>
    <s v="2.2 - CONTRATACIÓN DE SERVICIOS"/>
    <s v="2.2.1 - SERVICIOS BÁSIC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2 - PUBLICIDAD, IMPRESIÓN Y ENCUADERNACIÓN"/>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3 - VIÁTICOS"/>
    <s v="S"/>
    <s v="00 - N/A"/>
    <s v="10 - FONDO GENERAL"/>
    <s v="99 - MULTIPROVINCIAL"/>
    <s v="(blank)"/>
    <n v="2550000"/>
    <n v="0"/>
  </r>
  <r>
    <s v="2026"/>
    <x v="0"/>
    <x v="0"/>
    <x v="1"/>
    <x v="6"/>
    <s v="2 - Poder Ejecutivo"/>
    <s v="0201 - PRESIDENCIA DE LA REPÚBLICA"/>
    <s v="0001 - MINISTERIO DE LA PRESIDENCIA"/>
    <s v="4 - SERVICIOS SOCIALES"/>
    <s v="4.1 - Vivienda y servicios comunitarios"/>
    <s v="4.1.02 - Desarrollo comunitario"/>
    <s v="2.2 - CONTRATACIÓN DE SERVICIOS"/>
    <s v="2.2.4 - TRANSPORTE Y ALMACENAJE"/>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5 - ALQUILERES Y RENTA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6 - SEGUR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2 - CONTRATACIÓN DE SERVICIOS"/>
    <s v="2.2.7 - SERVICIOS DE CONSERVACIÓN, REPARACIONES MENORES E INSTALACIONES TEMPORALES"/>
    <s v="S"/>
    <s v="00 - N/A"/>
    <s v="10 - FONDO GENERAL"/>
    <s v="99 - MULTIPROVINCIAL"/>
    <s v="(blank)"/>
    <n v="564045"/>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10 - FONDO GENERAL"/>
    <s v="99 - MULTIPROVINCIAL"/>
    <s v="(blank)"/>
    <n v="89003228"/>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60 - CREDITO EXTERNO"/>
    <s v="99 - MULTIPROVINCIAL"/>
    <s v="(blank)"/>
    <n v="153104462"/>
    <n v="0"/>
  </r>
  <r>
    <s v="2026"/>
    <x v="0"/>
    <x v="0"/>
    <x v="1"/>
    <x v="6"/>
    <s v="2 - Poder Ejecutivo"/>
    <s v="0201 - PRESIDENCIA DE LA REPÚBLICA"/>
    <s v="0001 - MINISTERIO DE LA PRESIDENCIA"/>
    <s v="4 - SERVICIOS SOCIALES"/>
    <s v="4.1 - Vivienda y servicios comunitarios"/>
    <s v="4.1.02 - Desarrollo comunitario"/>
    <s v="2.2 - CONTRATACIÓN DE SERVICIOS"/>
    <s v="2.2.8 - OTROS SERVICIOS NO INCLUIDOS EN CONCEPTOS ANTERIORES"/>
    <s v="S"/>
    <s v="00 - N/A"/>
    <s v="70 - DONACION EXTERNA"/>
    <s v="99 - MULTIPROVINCIAL"/>
    <s v="(blank)"/>
    <n v="4693030"/>
    <n v="0"/>
  </r>
  <r>
    <s v="2026"/>
    <x v="0"/>
    <x v="0"/>
    <x v="1"/>
    <x v="6"/>
    <s v="2 - Poder Ejecutivo"/>
    <s v="0201 - PRESIDENCIA DE LA REPÚBLICA"/>
    <s v="0001 - MINISTERIO DE LA PRESIDENCIA"/>
    <s v="4 - SERVICIOS SOCIALES"/>
    <s v="4.1 - Vivienda y servicios comunitarios"/>
    <s v="4.1.02 - Desarrollo comunitario"/>
    <s v="2.2 - CONTRATACIÓN DE SERVICIOS"/>
    <s v="2.2.9 - OTRAS CONTRATACIONES DE SERVICIOS"/>
    <s v="S"/>
    <s v="00 - N/A"/>
    <s v="10 - FONDO GENERAL"/>
    <s v="99 - MULTIPROVINCIAL"/>
    <s v="(blank)"/>
    <n v="850000"/>
    <n v="0"/>
  </r>
  <r>
    <s v="2026"/>
    <x v="0"/>
    <x v="0"/>
    <x v="1"/>
    <x v="6"/>
    <s v="2 - Poder Ejecutivo"/>
    <s v="0201 - PRESIDENCIA DE LA REPÚBLICA"/>
    <s v="0001 - MINISTERIO DE LA PRESIDENCIA"/>
    <s v="4 - SERVICIOS SOCIALES"/>
    <s v="4.1 - Vivienda y servicios comunitarios"/>
    <s v="4.1.02 - Desarrollo comunitario"/>
    <s v="2.3 - MATERIALES Y SUMINISTROS"/>
    <s v="2.3.3 - PAPEL, CARTÓN E IMPRES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7 - COMBUSTIBLES, LUBRICANTES, PRODUCTOS QUÍMICOS Y CONEXOS"/>
    <s v="S"/>
    <s v="00 - N/A"/>
    <s v="10 - FONDO GENERAL"/>
    <s v="99 - MULTIPROVINCIAL"/>
    <s v="(blank)"/>
    <n v="0"/>
    <n v="0"/>
  </r>
  <r>
    <s v="2026"/>
    <x v="0"/>
    <x v="0"/>
    <x v="1"/>
    <x v="6"/>
    <s v="2 - Poder Ejecutivo"/>
    <s v="0201 - PRESIDENCIA DE LA REPÚBLICA"/>
    <s v="0001 - MINISTERIO DE LA PRESIDENCIA"/>
    <s v="4 - SERVICIOS SOCIALES"/>
    <s v="4.1 - Vivienda y servicios comunitarios"/>
    <s v="4.1.02 - Desarrollo comunitario"/>
    <s v="2.3 - MATERIALES Y SUMINISTROS"/>
    <s v="2.3.9 - PRODUCTOS Y ÚTILES VARIOS"/>
    <s v="S"/>
    <s v="00 - N/A"/>
    <s v="10 - FONDO GENERAL"/>
    <s v="99 - MULTIPROVINCIAL"/>
    <s v="(blank)"/>
    <n v="0"/>
    <n v="0"/>
  </r>
  <r>
    <s v="2026"/>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99 - MULTIPROVINCIAL"/>
    <s v="(blank)"/>
    <n v="2000000"/>
    <n v="1795422.88"/>
  </r>
  <r>
    <s v="2026"/>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99 - MULTIPROVINCIAL"/>
    <s v="(blank)"/>
    <n v="1840000"/>
    <n v="0"/>
  </r>
  <r>
    <s v="2026"/>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s v="15 - MONTE CRISTI"/>
    <n v="14624"/>
    <n v="108000000"/>
    <n v="0"/>
  </r>
  <r>
    <s v="2026"/>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s v="15 - MONTE CRISTI"/>
    <n v="14624"/>
    <n v="3200000"/>
    <n v="0"/>
  </r>
  <r>
    <s v="2026"/>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s v="15 - MONTE CRISTI"/>
    <n v="14624"/>
    <n v="4200000"/>
    <n v="0"/>
  </r>
  <r>
    <s v="2026"/>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s v="15 - MONTE CRISTI"/>
    <n v="14624"/>
    <n v="58500000"/>
    <n v="11994120"/>
  </r>
  <r>
    <s v="2026"/>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s v="15 - MONTE CRISTI"/>
    <n v="14624"/>
    <n v="12300000"/>
    <n v="2650221"/>
  </r>
  <r>
    <s v="2026"/>
    <x v="0"/>
    <x v="0"/>
    <x v="1"/>
    <x v="6"/>
    <s v="2 - Poder Ejecutivo"/>
    <s v="0201 - PRESIDENCIA DE LA REPÚBLICA"/>
    <s v="0005 - UNIDAD EJECUTORA PARA LA READECUACION DE BARRIOS  Y ENTORNOS (URBE)"/>
    <s v="2 - SERVICIOS ECONÓMICOS"/>
    <s v="2.6 - Transporte"/>
    <s v="2.6.01 - Transporte por carretera"/>
    <s v="2.7 - OBRAS"/>
    <s v="2.7.2 - INFRAESTRUCTURA"/>
    <s v="S"/>
    <s v="05 - CONSTRUCCIÓN VÍA MARGINAL PASEO DEL RÍO EN LOS SECTORES LA CIÉNAGA Y LOS GUANDULES, DISTRITO NACIONAL"/>
    <s v="10 - FONDO GENERAL"/>
    <s v="01 - DISTRITO NACIONAL"/>
    <n v="16913"/>
    <n v="5000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4 - RECUPERACION DEL MARGEN OCCIDENTAL DEL RÍO OZAMA EN EL BARRIO DE GUALEY, DISTRITO NACIONAL"/>
    <s v="10 - FONDO GENERAL"/>
    <s v="01 - DISTRITO NACIONAL"/>
    <n v="16878"/>
    <n v="27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4 - RECUPERACION DEL MARGEN OCCIDENTAL DEL RÍO OZAMA EN EL BARRIO DE GUALEY, DISTRITO NACIONAL"/>
    <s v="10 - FONDO GENERAL"/>
    <s v="01 - DISTRITO NACIONAL"/>
    <n v="16878"/>
    <n v="94000000"/>
    <n v="15051273.449999999"/>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9 - OTRAS CONTRATACIONES DE SERVICIOS"/>
    <s v="S"/>
    <s v="04 - RECUPERACION DEL MARGEN OCCIDENTAL DEL RÍO OZAMA EN EL BARRIO DE GUALEY, DISTRITO NACIONAL"/>
    <s v="10 - FONDO GENERAL"/>
    <s v="01 - DISTRITO NACIONAL"/>
    <n v="16878"/>
    <n v="2250000"/>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s v="32 - SANTO DOMINGO"/>
    <n v="16877"/>
    <n v="47598123"/>
    <n v="0"/>
  </r>
  <r>
    <s v="2026"/>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4 - RECUPERACION DEL MARGEN OCCIDENTAL DEL RÍO OZAMA EN EL BARRIO DE GUALEY, DISTRITO NACIONAL"/>
    <s v="10 - FONDO GENERAL"/>
    <s v="01 - DISTRITO NACIONAL"/>
    <n v="16878"/>
    <n v="298111876"/>
    <n v="0"/>
  </r>
  <r>
    <s v="2026"/>
    <x v="0"/>
    <x v="0"/>
    <x v="1"/>
    <x v="6"/>
    <s v="2 - Poder Ejecutivo"/>
    <s v="0201 - PRESIDENCIA DE LA REPÚBLICA"/>
    <s v="0005 - UNIDAD EJECUTORA PARA LA READECUACION DE BARRIOS  Y ENTORNOS (URBE)"/>
    <s v="4 - SERVICIOS SOCIALES"/>
    <s v="4.3 - Actividades deportivas, recreativas, culturales y religiosas"/>
    <s v="4.3.02 - Servicios recreativos y deportivos"/>
    <s v="2.7 - OBRAS"/>
    <s v="2.7.2 - INFRAESTRUCTURA"/>
    <s v="S"/>
    <s v="06 - CONSTRUCCIÓN DE UN PATINÓDROMO Y PARQUE  URBANO EN EL SECTOR MIRAMAR,  DISTRITO NACIONAL"/>
    <s v="10 - FONDO GENERAL"/>
    <s v="01 - DISTRITO NACIONAL"/>
    <n v="16930"/>
    <n v="150000001"/>
    <n v="15509625.49"/>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s v="18 - PUERTO PLATA"/>
    <n v="16744"/>
    <n v="471159418"/>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s v="27 - VALVERDE"/>
    <n v="15004"/>
    <n v="2500000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s v="25 - SANTIAGO"/>
    <n v="15027"/>
    <n v="328597801"/>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s v="32 - SANTO DOMINGO"/>
    <n v="16166"/>
    <n v="0"/>
    <n v="0"/>
  </r>
  <r>
    <s v="2026"/>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s v="25 - SANTIAGO"/>
    <n v="14595"/>
    <n v="0"/>
    <n v="0"/>
  </r>
  <r>
    <s v="2026"/>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s v="12 - LA ROMANA"/>
    <n v="15022"/>
    <n v="7846034"/>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s v="01 - DISTRITO NACIONAL"/>
    <n v="16542"/>
    <n v="30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s v="32 - SANTO DOMINGO"/>
    <n v="16544"/>
    <n v="23841707"/>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s v="12 - LA ROMANA"/>
    <n v="16691"/>
    <n v="3589287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s v="18 - PUERTO PLATA"/>
    <n v="16696"/>
    <n v="250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s v="32 - SANTO DOMINGO"/>
    <n v="16727"/>
    <n v="62935945"/>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s v="01 - DISTRITO NACIONAL"/>
    <n v="16755"/>
    <n v="2166825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s v="08 - EL SEIBO"/>
    <n v="16757"/>
    <n v="2830000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s v="25 - SANTIAGO"/>
    <n v="16766"/>
    <n v="4798929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s v="18 - PUERTO PLATA"/>
    <n v="16857"/>
    <n v="21872128"/>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s v="27 - VALVERDE"/>
    <n v="15078"/>
    <n v="881598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s v="17 - PERAVIA"/>
    <n v="15088"/>
    <n v="1943322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s v="17 - PERAVIA"/>
    <n v="15097"/>
    <n v="24128032"/>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s v="32 - SANTO DOMINGO"/>
    <n v="15098"/>
    <n v="2138276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s v="29 - MONTE PLATA"/>
    <n v="15099"/>
    <n v="2277046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s v="17 - PERAVIA"/>
    <n v="15114"/>
    <n v="1991683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s v="32 - SANTO DOMINGO"/>
    <n v="15115"/>
    <n v="2181045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s v="17 - PERAVIA"/>
    <n v="15123"/>
    <n v="2323104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s v="29 - MONTE PLATA"/>
    <n v="15132"/>
    <n v="29122131"/>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s v="23 - SAN PEDRO DE MACORIS"/>
    <n v="15140"/>
    <n v="645197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s v="29 - MONTE PLATA"/>
    <n v="15824"/>
    <n v="596865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s v="32 - SANTO DOMINGO"/>
    <n v="16177"/>
    <n v="2036731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s v="32 - SANTO DOMINGO"/>
    <n v="16185"/>
    <n v="34690593"/>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RECREATIVO Y CULTURAL VILLA XARAGUA, MUNICIPIO VILLA JARAGUA, PROVINCIA BAHORUCO"/>
    <s v="10 - FONDO GENERAL"/>
    <s v="03 - BAHORUCO"/>
    <n v="16411"/>
    <n v="6455489"/>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s v="22 - SAN JUAN"/>
    <n v="14695"/>
    <n v="0"/>
    <n v="0"/>
  </r>
  <r>
    <s v="2026"/>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s v="22 - SAN JUAN"/>
    <n v="14698"/>
    <n v="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s v="25 - SANTIAGO"/>
    <n v="14812"/>
    <n v="144090"/>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s v="25 - SANTIAGO"/>
    <n v="14813"/>
    <n v="11414714"/>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s v="25 - SANTIAGO"/>
    <n v="14814"/>
    <n v="15395726"/>
    <n v="0"/>
  </r>
  <r>
    <s v="2026"/>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s v="25 - SANTIAGO"/>
    <n v="15018"/>
    <n v="0"/>
    <n v="0"/>
  </r>
  <r>
    <s v="2026"/>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99 - MULTIPROVINCIAL"/>
    <s v="(blank)"/>
    <n v="0"/>
    <n v="706049.64"/>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5 - CONSTRUCCIÓN DE ECO-HÁBITAT INTEGRAL PARA FAMILIAS EN CONDICIONES DE VULNERABILIDAD EN EL MUNICIPIO EL SEIBO, PROVINCIA EL SEIBO"/>
    <s v="10 - FONDO GENERAL"/>
    <s v="08 - EL SEIBO"/>
    <n v="15118"/>
    <n v="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5 - CONSTRUCCIÓN DE ECO-HÁBITAT INTEGRAL PARA FAMILIAS EN CONDICIONES DE VULNERABILIDAD EN EL MUNICIPIO EL SEIBO, PROVINCIA EL SEIBO"/>
    <s v="10 - FONDO GENERAL"/>
    <s v="08 - EL SEIBO"/>
    <n v="15118"/>
    <n v="525000"/>
    <n v="0"/>
  </r>
  <r>
    <s v="2026"/>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s v="29 - MONTE PLATA"/>
    <n v="16424"/>
    <n v="32369829"/>
    <n v="0"/>
  </r>
  <r>
    <s v="2026"/>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99 - MULTIPROVINCIAL"/>
    <s v="(blank)"/>
    <n v="0"/>
    <n v="0"/>
  </r>
  <r>
    <s v="2026"/>
    <x v="0"/>
    <x v="0"/>
    <x v="1"/>
    <x v="6"/>
    <s v="2 - Poder Ejecutivo"/>
    <s v="0201 - PRESIDENCIA DE LA REPÚBLICA"/>
    <s v="0017 - DIRECCIÓN DE DESARROLLO SOCIAL SUPÉRATE"/>
    <s v="4 - SERVICIOS SOCIALES"/>
    <s v="4.4 - Educación"/>
    <s v="4.4.07 - Educación vocacional"/>
    <s v="2.2 - CONTRATACIÓN DE SERVICIOS"/>
    <s v="2.2.8 - OTROS SERVICIOS NO INCLUIDOS EN CONCEPTOS ANTERIORES"/>
    <s v="S"/>
    <s v="01 - CONSTRUCCIÓN CENTRO DE DESARROLLO DE CAPACIDADES EN COMENDADOR,  PROVINCIA ELÍAS PIÑA"/>
    <s v="70 - DONACION EXTERNA"/>
    <s v="07 - ELIAS PINA"/>
    <n v="14224"/>
    <n v="3051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1 - SERVICIOS BÁSICOS"/>
    <s v="S"/>
    <s v="00 - N/A"/>
    <s v="60 - CREDITO EXTERNO"/>
    <s v="99 - MULTIPROVINCIAL"/>
    <s v="(blank)"/>
    <n v="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2 - PUBLICIDAD, IMPRESIÓN Y ENCUADERNACIÓN"/>
    <s v="S"/>
    <s v="00 - N/A"/>
    <s v="60 - CREDITO EXTERNO"/>
    <s v="99 - MULTIPROVINCIAL"/>
    <s v="(blank)"/>
    <n v="37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3 - VIÁTICOS"/>
    <s v="S"/>
    <s v="00 - N/A"/>
    <s v="60 - CREDITO EXTERNO"/>
    <s v="99 - MULTIPROVINCIAL"/>
    <s v="(blank)"/>
    <n v="5189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4 - TRANSPORTE Y ALMACENAJE"/>
    <s v="S"/>
    <s v="00 - N/A"/>
    <s v="60 - CREDITO EXTERNO"/>
    <s v="99 - MULTIPROVINCIAL"/>
    <s v="(blank)"/>
    <n v="1026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5 - ALQUILERES Y RENTAS"/>
    <s v="S"/>
    <s v="00 - N/A"/>
    <s v="60 - CREDITO EXTERNO"/>
    <s v="99 - MULTIPROVINCIAL"/>
    <s v="(blank)"/>
    <n v="22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6 - SEGUROS"/>
    <s v="S"/>
    <s v="00 - N/A"/>
    <s v="60 - CREDITO EXTERNO"/>
    <s v="99 - MULTIPROVINCIAL"/>
    <s v="(blank)"/>
    <n v="10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8 - OTROS SERVICIOS NO INCLUIDOS EN CONCEPTOS ANTERIORES"/>
    <s v="S"/>
    <s v="00 - N/A"/>
    <s v="60 - CREDITO EXTERNO"/>
    <s v="99 - MULTIPROVINCIAL"/>
    <s v="(blank)"/>
    <n v="312562596"/>
    <n v="0"/>
  </r>
  <r>
    <s v="2026"/>
    <x v="0"/>
    <x v="0"/>
    <x v="1"/>
    <x v="6"/>
    <s v="2 - Poder Ejecutivo"/>
    <s v="0201 - PRESIDENCIA DE LA REPÚBLICA"/>
    <s v="0017 - DIRECCIÓN DE DESARROLLO SOCIAL SUPÉRATE"/>
    <s v="4 - SERVICIOS SOCIALES"/>
    <s v="4.5 - Protección social"/>
    <s v="4.5.99 - Planificación, gestión y supervisión de la protección social"/>
    <s v="2.2 - CONTRATACIÓN DE SERVICIOS"/>
    <s v="2.2.9 - OTRAS CONTRATACIONES DE SERVICIOS"/>
    <s v="S"/>
    <s v="00 - N/A"/>
    <s v="60 - CREDITO EXTERNO"/>
    <s v="99 - MULTIPROVINCIAL"/>
    <s v="(blank)"/>
    <n v="15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2 - TEXTILES Y VESTUARIOS"/>
    <s v="S"/>
    <s v="00 - N/A"/>
    <s v="60 - CREDITO EXTERNO"/>
    <s v="99 - MULTIPROVINCIAL"/>
    <s v="(blank)"/>
    <n v="964622"/>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3 - PAPEL, CARTÓN E IMPRESOS"/>
    <s v="S"/>
    <s v="00 - N/A"/>
    <s v="60 - CREDITO EXTERNO"/>
    <s v="99 - MULTIPROVINCIAL"/>
    <s v="(blank)"/>
    <n v="15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7 - COMBUSTIBLES, LUBRICANTES, PRODUCTOS QUÍMICOS Y CONEXOS"/>
    <s v="S"/>
    <s v="00 - N/A"/>
    <s v="60 - CREDITO EXTERNO"/>
    <s v="99 - MULTIPROVINCIAL"/>
    <s v="(blank)"/>
    <n v="2600000"/>
    <n v="0"/>
  </r>
  <r>
    <s v="2026"/>
    <x v="0"/>
    <x v="0"/>
    <x v="1"/>
    <x v="6"/>
    <s v="2 - Poder Ejecutivo"/>
    <s v="0201 - PRESIDENCIA DE LA REPÚBLICA"/>
    <s v="0017 - DIRECCIÓN DE DESARROLLO SOCIAL SUPÉRATE"/>
    <s v="4 - SERVICIOS SOCIALES"/>
    <s v="4.5 - Protección social"/>
    <s v="4.5.99 - Planificación, gestión y supervisión de la protección social"/>
    <s v="2.3 - MATERIALES Y SUMINISTROS"/>
    <s v="2.3.9 - PRODUCTOS Y ÚTILES VARIOS"/>
    <s v="S"/>
    <s v="00 - N/A"/>
    <s v="60 - CREDITO EXTERNO"/>
    <s v="99 - MULTIPROVINCIAL"/>
    <s v="(blank)"/>
    <n v="4050000"/>
    <n v="0"/>
  </r>
  <r>
    <s v="2026"/>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99 - MULTIPROVINCIAL"/>
    <s v="(blank)"/>
    <n v="900000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3 - CONSTRUCCIÓN CENTRO DE MANTENIMIENTO Y OPERACIONES LOGÍSTICAS PARA EQUIPOS PESADOS DE ECO5RD EN LOS ALCARRIZOS, PROVINCIA SANTO DOMINGO"/>
    <s v="10 - FONDO GENERAL"/>
    <s v="32 - SANTO DOMINGO"/>
    <n v="16946"/>
    <n v="2499"/>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4 - CONSTRUCCIÓN DE ESTACIÒN DE TRANSFERENCIA DE RESIDUOS SOLIDOS EN EL MUNICIPIO DE MAO, PROVINCIA VALVERDE."/>
    <s v="10 - FONDO GENERAL"/>
    <s v="99 - MULTIPROVINCIAL"/>
    <n v="17099"/>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5 - CONSTRUCCIÓN DE ESTACIÒN DE TRANSFERENCIA DE RESIDUOS SÒLIDOS PARA LOS DISTRITOS MUNICIPALES HATO DEL YAQUE Y LA CANELA ,PROVINCIA SANTIAGO"/>
    <s v="10 - FONDO GENERAL"/>
    <s v="25 - SANTIAGO"/>
    <n v="17128"/>
    <n v="0"/>
    <n v="0"/>
  </r>
  <r>
    <s v="2026"/>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6 - CONSTRUCCIÓN  DE ESTACIÓN DE TRANSFERENCIA DE RESIDUOS SÓLIDOS EN EL MUNICIPIO DE GUAYUBIN, PROVINCIA MONTE CRISTI"/>
    <s v="10 - FONDO GENERAL"/>
    <s v="15 - MONTE CRISTI"/>
    <n v="17163"/>
    <n v="0"/>
    <n v="0"/>
  </r>
  <r>
    <s v="2026"/>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s v="20 - SAMANA"/>
    <n v="14617"/>
    <n v="6696"/>
    <n v="0"/>
  </r>
  <r>
    <s v="2026"/>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s v="05 - DAJABON"/>
    <n v="14697"/>
    <n v="32500000"/>
    <n v="4750000"/>
  </r>
  <r>
    <s v="2026"/>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s v="05 - DAJABON"/>
    <n v="14697"/>
    <n v="3600000"/>
    <n v="0"/>
  </r>
  <r>
    <s v="2026"/>
    <x v="0"/>
    <x v="0"/>
    <x v="1"/>
    <x v="6"/>
    <s v="2 - Poder Ejecutivo"/>
    <s v="0203 - MINISTERIO DE DEFENSA"/>
    <s v="0001 - MINISTERIO DE DEFENSA"/>
    <s v="1 - SERVICIOS  GENERALES"/>
    <s v="1.3 - Defensa nacional"/>
    <s v="1.3.01 - Defensa militar"/>
    <s v="2.2 - CONTRATACIÓN DE SERVICIOS"/>
    <s v="2.2.3 - VIÁTICOS"/>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4 - TRANSPORTE Y ALMACENAJE"/>
    <s v="S"/>
    <s v="05 - CONSTRUCCIÓN INSTALACIONES PARA EL CUERPO ESPECIALIZADO DE MITIGACION A EMERGENCIAS Y DESASTRES, CEMED - CENTRO DE MITIGACION REGION ENRIQUILLO, PROVINCIA BARAHONA"/>
    <s v="10 - FONDO GENERAL"/>
    <s v="04 - BARAHONA"/>
    <n v="15487"/>
    <n v="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s v="05 - DAJABON"/>
    <n v="14697"/>
    <n v="4353997"/>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s v="04 - BARAHONA"/>
    <n v="15487"/>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6 - CONSTRUCCIÓN  INSTALACIONES PARA EL CUERPO ESPECIALIZADO DE MITIGACIÓN A EMERGENCIAS Y DESASTRES, CEMED - CENTRO DE MITIGACION HIGUAMO-YUMA, PROVINCIA LA ALTAGRACIA"/>
    <s v="10 - FONDO GENERAL"/>
    <s v="11 - LA ALTAGRACIA"/>
    <n v="15490"/>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s v="13 - LA VEGA"/>
    <n v="15492"/>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5 - CONSTRUCCIÓN INSTALACIONES PARA EL CUERPO ESPECIALIZADO DE MITIGACIÓN A EMERGENCIAS Y DESASTRES, CEMED - CENTRO DE MITIGACION VALDESIA, PROVINCIA PERAVIA"/>
    <s v="10 - FONDO GENERAL"/>
    <s v="17 - PERAVIA"/>
    <n v="15489"/>
    <n v="3087500"/>
    <n v="0"/>
  </r>
  <r>
    <s v="2026"/>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16 - CONSTRUCCIÓN INSTALACIONES PARA EL CUERPO ESPECIALIZADO DE MITIGACION A EMERGENCIAS Y DESASTRES, CEMED - CENTRO DE MITIGACION CONSTANZA, PROVINCIA LA VEGA"/>
    <s v="10 - FONDO GENERAL"/>
    <s v="13 - LA VEGA"/>
    <n v="15491"/>
    <n v="19329960"/>
    <n v="0"/>
  </r>
  <r>
    <s v="2026"/>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s v="05 - DAJABON"/>
    <n v="14697"/>
    <n v="500000"/>
    <n v="0"/>
  </r>
  <r>
    <s v="2026"/>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s v="05 - DAJABON"/>
    <n v="14697"/>
    <n v="12000000"/>
    <n v="1452600"/>
  </r>
  <r>
    <s v="2026"/>
    <x v="0"/>
    <x v="0"/>
    <x v="1"/>
    <x v="6"/>
    <s v="2 - Poder Ejecutivo"/>
    <s v="0203 - MINISTERIO DE DEFENSA"/>
    <s v="0001 - MINISTERIO DE DEFENSA"/>
    <s v="1 - SERVICIOS  GENERALES"/>
    <s v="1.3 - Defensa nacional"/>
    <s v="1.3.01 - Defensa militar"/>
    <s v="2.7 - OBRAS"/>
    <s v="2.7.2 - INFRAESTRUCTURA"/>
    <s v="S"/>
    <s v="01 - CONSTRUCCIÓN VERJA PERIMETRAL INTELIGENTE FRONTERA REPÚBLICA DOMINICANA-HAITÍ"/>
    <s v="10 - FONDO GENERAL"/>
    <s v="05 - DAJABON"/>
    <n v="14697"/>
    <n v="50000000"/>
    <n v="0"/>
  </r>
  <r>
    <s v="2026"/>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99 - MULTIPROVINCIAL"/>
    <s v="(blank)"/>
    <n v="6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5 - ALQUILERES Y RENTAS"/>
    <s v="S"/>
    <s v="00 - N/A"/>
    <s v="60 - CREDITO EXTERNO"/>
    <s v="99 - MULTIPROVINCIAL"/>
    <s v="(blank)"/>
    <n v="20000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242265000"/>
    <n v="0"/>
  </r>
  <r>
    <s v="2026"/>
    <x v="0"/>
    <x v="0"/>
    <x v="1"/>
    <x v="6"/>
    <s v="2 - Poder Ejecutivo"/>
    <s v="0205 - MINISTERIO DE HACIENDA Y ECONOMIA"/>
    <s v="0001 - MINISTERIO DE HACIENDA Y ECONOMIA"/>
    <s v="1 - SERVICIOS  GENERALES"/>
    <s v="1.1 - Administración general"/>
    <s v="1.1.02 - Gestión administrativa, financiera, fiscal, económica y planificación"/>
    <s v="2.3 - MATERIALES Y SUMINISTROS"/>
    <s v="2.3.9 - PRODUCTOS Y ÚTILES VARIOS"/>
    <s v="S"/>
    <s v="00 - N/A"/>
    <s v="60 - CREDITO EXTERNO"/>
    <s v="99 - MULTIPROVINCIAL"/>
    <s v="(blank)"/>
    <n v="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1 - SERVICIOS BÁSICOS"/>
    <s v="S"/>
    <s v="00 - N/A"/>
    <s v="60 - CREDITO EXTERNO"/>
    <s v="99 - MULTIPROVINCIAL"/>
    <s v="(blank)"/>
    <n v="147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2 - PUBLICIDAD, IMPRESIÓN Y ENCUADERNACIÓN"/>
    <s v="S"/>
    <s v="00 - N/A"/>
    <s v="60 - CREDITO EXTERNO"/>
    <s v="99 - MULTIPROVINCIAL"/>
    <s v="(blank)"/>
    <n v="1675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3 - VIÁTICOS"/>
    <s v="S"/>
    <s v="00 - N/A"/>
    <s v="60 - CREDITO EXTERNO"/>
    <s v="99 - MULTIPROVINCIAL"/>
    <s v="(blank)"/>
    <n v="201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4 - TRANSPORTE Y ALMACENAJE"/>
    <s v="S"/>
    <s v="00 - N/A"/>
    <s v="60 - CREDITO EXTERNO"/>
    <s v="99 - MULTIPROVINCIAL"/>
    <s v="(blank)"/>
    <n v="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5 - ALQUILERES Y RENTAS"/>
    <s v="S"/>
    <s v="00 - N/A"/>
    <s v="60 - CREDITO EXTERNO"/>
    <s v="99 - MULTIPROVINCIAL"/>
    <s v="(blank)"/>
    <n v="115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6 - SEGUROS"/>
    <s v="S"/>
    <s v="00 - N/A"/>
    <s v="60 - CREDITO EXTERNO"/>
    <s v="99 - MULTIPROVINCIAL"/>
    <s v="(blank)"/>
    <n v="1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7 - SERVICIOS DE CONSERVACIÓN, REPARACIONES MENORES E INSTALACIONES TEMPORALES"/>
    <s v="S"/>
    <s v="00 - N/A"/>
    <s v="60 - CREDITO EXTERNO"/>
    <s v="99 - MULTIPROVINCIAL"/>
    <s v="(blank)"/>
    <n v="2100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8 - OTROS SERVICIOS NO INCLUIDOS EN CONCEPTOS ANTERIORES"/>
    <s v="S"/>
    <s v="00 - N/A"/>
    <s v="60 - CREDITO EXTERNO"/>
    <s v="99 - MULTIPROVINCIAL"/>
    <s v="(blank)"/>
    <n v="192060000"/>
    <n v="0"/>
  </r>
  <r>
    <s v="2026"/>
    <x v="0"/>
    <x v="0"/>
    <x v="1"/>
    <x v="6"/>
    <s v="2 - Poder Ejecutivo"/>
    <s v="0205 - MINISTERIO DE HACIENDA Y ECONOMIA"/>
    <s v="0001 - MINISTERIO DE HACIENDA Y ECONOMIA"/>
    <s v="3 - PROTECCIÓN DEL MEDIO AMBIENTE"/>
    <s v="3.1 - Protección del aire, agua y suelo"/>
    <s v="3.1.02 - Administración del agua"/>
    <s v="2.2 - CONTRATACIÓN DE SERVICIOS"/>
    <s v="2.2.9 - OTRAS CONTRATACIONES DE SERVICIOS"/>
    <s v="S"/>
    <s v="00 - N/A"/>
    <s v="60 - CREDITO EXTERNO"/>
    <s v="99 - MULTIPROVINCIAL"/>
    <s v="(blank)"/>
    <n v="135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7 - COMBUSTIBLES, LUBRICANTES, PRODUCTOS QUÍMICOS Y CONEXOS"/>
    <s v="S"/>
    <s v="00 - N/A"/>
    <s v="60 - CREDITO EXTERNO"/>
    <s v="99 - MULTIPROVINCIAL"/>
    <s v="(blank)"/>
    <n v="3800000"/>
    <n v="0"/>
  </r>
  <r>
    <s v="2026"/>
    <x v="0"/>
    <x v="0"/>
    <x v="1"/>
    <x v="6"/>
    <s v="2 - Poder Ejecutivo"/>
    <s v="0205 - MINISTERIO DE HACIENDA Y ECONOMIA"/>
    <s v="0001 - MINISTERIO DE HACIENDA Y ECONOMIA"/>
    <s v="3 - PROTECCIÓN DEL MEDIO AMBIENTE"/>
    <s v="3.1 - Protección del aire, agua y suelo"/>
    <s v="3.1.02 - Administración del agua"/>
    <s v="2.3 - MATERIALES Y SUMINISTROS"/>
    <s v="2.3.9 - PRODUCTOS Y ÚTILES VARIOS"/>
    <s v="S"/>
    <s v="00 - N/A"/>
    <s v="60 - CREDITO EXTERNO"/>
    <s v="99 - MULTIPROVINCIAL"/>
    <s v="(blank)"/>
    <n v="10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1 - REMUNERACIONES Y CONTRIBUCIONES"/>
    <s v="2.1.1 - REMUNERACIONES"/>
    <s v="S"/>
    <s v="00 - N/A"/>
    <s v="70 - DONACION EXTERNA"/>
    <s v="99 - MULTIPROVINCIAL"/>
    <s v="(blank)"/>
    <n v="10000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3 - VIÁTICOS"/>
    <s v="S"/>
    <s v="00 - N/A"/>
    <s v="70 - DONACION EXTERNA"/>
    <s v="99 - MULTIPROVINCIAL"/>
    <s v="(blank)"/>
    <n v="1287186"/>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4 - TRANSPORTE Y ALMACENAJE"/>
    <s v="S"/>
    <s v="00 - N/A"/>
    <s v="70 - DONACION EXTERNA"/>
    <s v="99 - MULTIPROVINCIAL"/>
    <s v="(blank)"/>
    <n v="506750"/>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8 - OTROS SERVICIOS NO INCLUIDOS EN CONCEPTOS ANTERIORES"/>
    <s v="S"/>
    <s v="00 - N/A"/>
    <s v="70 - DONACION EXTERNA"/>
    <s v="99 - MULTIPROVINCIAL"/>
    <s v="(blank)"/>
    <n v="2596712"/>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2 - CONTRATACIÓN DE SERVICIOS"/>
    <s v="2.2.9 - OTRAS CONTRATACIONES DE SERVICIOS"/>
    <s v="S"/>
    <s v="00 - N/A"/>
    <s v="70 - DONACION EXTERNA"/>
    <s v="99 - MULTIPROVINCIAL"/>
    <s v="(blank)"/>
    <n v="174549"/>
    <n v="0"/>
  </r>
  <r>
    <s v="2026"/>
    <x v="0"/>
    <x v="0"/>
    <x v="1"/>
    <x v="6"/>
    <s v="2 - Poder Ejecutivo"/>
    <s v="0205 - MINISTERIO DE HACIENDA Y ECONOMIA"/>
    <s v="0013 - OFICINA NACIONAL DE ESTADÍSTICA"/>
    <s v="1 - SERVICIOS  GENERALES"/>
    <s v="1.1 - Administración general"/>
    <s v="1.1.02 - Gestión administrativa, financiera, fiscal, económica y planificación"/>
    <s v="2.3 - MATERIALES Y SUMINISTROS"/>
    <s v="2.3.9 - PRODUCTOS Y ÚTILES VARIOS"/>
    <s v="S"/>
    <s v="00 - N/A"/>
    <s v="70 - DONACION EXTERNA"/>
    <s v="99 - MULTIPROVINCIAL"/>
    <s v="(blank)"/>
    <n v="261677"/>
    <n v="0"/>
  </r>
  <r>
    <s v="2026"/>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99 - MULTIPROVINCIAL"/>
    <s v="(blank)"/>
    <n v="1000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S"/>
    <s v="00 - N/A"/>
    <s v="60 - CREDITO EXTERNO"/>
    <s v="99 - MULTIPROVINCIAL"/>
    <s v="(blank)"/>
    <n v="1184917"/>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s v="99 - MULTIPROVINCIAL"/>
    <n v="14804"/>
    <n v="3051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0 - N/A"/>
    <s v="60 - CREDITO EXTERNO"/>
    <s v="99 - MULTIPROVINCIAL"/>
    <s v="(blank)"/>
    <n v="82950293"/>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s v="99 - MULTIPROVINCIAL"/>
    <n v="14804"/>
    <n v="565000"/>
    <n v="0"/>
  </r>
  <r>
    <s v="2026"/>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s v="99 - MULTIPROVINCIAL"/>
    <n v="16377"/>
    <n v="114852888"/>
    <n v="0"/>
  </r>
  <r>
    <s v="2026"/>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99 - MULTIPROVINCIAL"/>
    <s v="(blank)"/>
    <n v="5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99 - MULTIPROVINCIAL"/>
    <s v="(blank)"/>
    <n v="398534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99 - MULTIPROVINCIAL"/>
    <s v="(blank)"/>
    <n v="20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99 - MULTIPROVINCIAL"/>
    <s v="(blank)"/>
    <n v="2598831"/>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99 - MULTIPROVINCIAL"/>
    <s v="(blank)"/>
    <n v="6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99 - MULTIPROVINCIAL"/>
    <s v="(blank)"/>
    <n v="28646225"/>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99 - MULTIPROVINCIAL"/>
    <s v="(blank)"/>
    <n v="30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99 - MULTIPROVINCIAL"/>
    <s v="(blank)"/>
    <n v="66647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99 - MULTIPROVINCIAL"/>
    <s v="(blank)"/>
    <n v="4338394"/>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99 - MULTIPROVINCIAL"/>
    <s v="(blank)"/>
    <n v="408532"/>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99 - MULTIPROVINCIAL"/>
    <s v="(blank)"/>
    <n v="1782348"/>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99 - MULTIPROVINCIAL"/>
    <s v="(blank)"/>
    <n v="2509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99 - MULTIPROVINCIAL"/>
    <s v="(blank)"/>
    <n v="143978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99 - MULTIPROVINCIAL"/>
    <s v="(blank)"/>
    <n v="2010000"/>
    <n v="0"/>
  </r>
  <r>
    <s v="2026"/>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99 - MULTIPROVINCIAL"/>
    <s v="(blank)"/>
    <n v="3768537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99 - MULTIPROVINCIAL"/>
    <s v="(blank)"/>
    <n v="25895490"/>
    <n v="0"/>
  </r>
  <r>
    <s v="2026"/>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99 - MULTIPROVINCIAL"/>
    <s v="(blank)"/>
    <n v="29495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s v="01 - DISTRITO NACIONAL"/>
    <n v="170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s v="32 - SANTO DOMINGO"/>
    <n v="16941"/>
    <n v="633888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s v="32 - SANTO DOMINGO"/>
    <n v="16944"/>
    <n v="1400000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s v="32 - SANTO DOMINGO"/>
    <n v="16945"/>
    <n v="1155317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s v="01 - DISTRITO NACIONAL"/>
    <n v="16947"/>
    <n v="776307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s v="01 - DISTRITO NACIONAL"/>
    <n v="16948"/>
    <n v="526092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s v="01 - DISTRITO NACIONAL"/>
    <n v="16949"/>
    <n v="726604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s v="01 - DISTRITO NACIONAL"/>
    <n v="16950"/>
    <n v="73026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s v="01 - DISTRITO NACIONAL"/>
    <n v="16951"/>
    <n v="66755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s v="01 - DISTRITO NACIONAL"/>
    <n v="16952"/>
    <n v="665498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s v="01 - DISTRITO NACIONAL"/>
    <n v="16953"/>
    <n v="593603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s v="32 - SANTO DOMINGO"/>
    <n v="16954"/>
    <n v="573322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s v="32 - SANTO DOMINGO"/>
    <n v="16955"/>
    <n v="8128647"/>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s v="32 - SANTO DOMINGO"/>
    <n v="16956"/>
    <n v="44976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s v="01 - DISTRITO NACIONAL"/>
    <n v="16957"/>
    <n v="5269119"/>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s v="32 - SANTO DOMINGO"/>
    <n v="16958"/>
    <n v="597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s v="32 - SANTO DOMINGO"/>
    <n v="16959"/>
    <n v="57045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s v="32 - SANTO DOMINGO"/>
    <n v="16960"/>
    <n v="5602902"/>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s v="32 - SANTO DOMINGO"/>
    <n v="16961"/>
    <n v="652772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s v="32 - SANTO DOMINGO"/>
    <n v="16962"/>
    <n v="5826261"/>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s v="32 - SANTO DOMINGO"/>
    <n v="16963"/>
    <n v="662299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s v="32 - SANTO DOMINGO"/>
    <n v="16964"/>
    <n v="5908125"/>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s v="01 - DISTRITO NACIONAL"/>
    <n v="16965"/>
    <n v="653417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s v="01 - DISTRITO NACIONAL"/>
    <n v="16966"/>
    <n v="1063797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s v="01 - DISTRITO NACIONAL"/>
    <n v="16967"/>
    <n v="6387728"/>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s v="01 - DISTRITO NACIONAL"/>
    <n v="16968"/>
    <n v="568125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9 - REHABILITACIÓN PISTA DE ATLETISMO, COMPLEJO DEPORTIVO DE LA VEGA, PROVINCIA LA VEGA"/>
    <s v="10 - FONDO GENERAL"/>
    <s v="13 - LA VEGA"/>
    <n v="17011"/>
    <n v="48048186"/>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s v="32 - SANTO DOMINGO"/>
    <n v="17012"/>
    <n v="5967954"/>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0 - REPARACIÓN DEL PABELLÓN DE LUCHA OLÍMPICA Y KARATE EN EL COMPLEJO DEPORTIVO DE SAN PEDRO DE MACORÍS"/>
    <s v="10 - FONDO GENERAL"/>
    <s v="23 - SAN PEDRO DE MACORIS"/>
    <n v="1710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3 - RECONSTRUCCIÓN CANCHA MUNICIPIO JAQUIMEYES, PROVINCIA BARAHONA"/>
    <s v="10 - FONDO GENERAL"/>
    <s v="04 - BARAHONA"/>
    <n v="1710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8 - RECONSTRUCCIÓN CANCHA MUNICIPIO PADRE LAS CASAS, PROVINCIA AZUA."/>
    <s v="10 - FONDO GENERAL"/>
    <s v="02 - AZUA"/>
    <n v="1711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9 - REPARACIÓN DE ACERAS, CONTENES Y CAMINERIAS DEL COMPLEJO DEPORTIVO LA BARRANQUITA, SANTIAGO DE LOS CABALLEROS"/>
    <s v="10 - FONDO GENERAL"/>
    <s v="25 - SANTIAGO"/>
    <n v="1708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0 - RECONSTRUCCIÓN CANCHA MUNICIPAL EUGENIO MARIA DE HOSTOS, PROVINCIA DUARTE"/>
    <s v="10 - FONDO GENERAL"/>
    <s v="06 - DUARTE"/>
    <n v="1711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2 - RECONSTRUCCIÓN CANCHA MUNICIPAL GUAYABAL, MUNICIPIO GUAYABAL PROVINCIA AZUA"/>
    <s v="10 - FONDO GENERAL"/>
    <s v="02 - AZUA"/>
    <n v="1712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5 - RECONSTRUCCIÓN CANCHA MUNICIPAL LOS RÍOS, MUNICIPIO LOS RÍOS, PROVINCIA BAHORUCO"/>
    <s v="10 - FONDO GENERAL"/>
    <s v="03 - BAHORUCO"/>
    <n v="1710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7 - RECONSTRUCCIÓN CANCHA MUNICIPIO TABARA ARRIBA, PROVINCIA AZUA"/>
    <s v="10 - FONDO GENERAL"/>
    <s v="02 - AZUA"/>
    <n v="1710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6 - RECONSTRUCCIÓN CANCHA MUNICIPIO LAS YAYAS DE VIAJAMA, PROVINCIA AZUA"/>
    <s v="10 - FONDO GENERAL"/>
    <s v="02 - AZUA"/>
    <n v="1710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2 - RECONSTRUCCIÓN TECHADO CANCHA MUNICIPAL DE VILLA HERMOSA, PROVINCIA LA ROMANA"/>
    <s v="10 - FONDO GENERAL"/>
    <s v="12 - LA ROMANA"/>
    <n v="1711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s v="18 - PUERTO PLATA"/>
    <n v="1692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1 - RECONSTRUCCIÓN CANCHA MUNICIPAL CRISTÓBAL, MUNICIPIO CRISTÓBAL, PROVINCIA INDEPENDENCIA"/>
    <s v="10 - FONDO GENERAL"/>
    <s v="10 - INDEPENDENCIA"/>
    <n v="1712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5 - RECONSTRUCCIÓN CANCHA MUNICIPAL LA DESCUBIERTA, MUNICIPIO LA DESCUBIERTA, PROVINCIA INDEPENDENCIA"/>
    <s v="10 - FONDO GENERAL"/>
    <s v="10 - INDEPENDENCIA"/>
    <n v="17117"/>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9 - RECONSTRUCCIÓN CANCHA MUNICIPAL SAN VÍCTOR, PROVINCIA ESPAILLAT"/>
    <s v="10 - FONDO GENERAL"/>
    <s v="09 - ESPAILLAT"/>
    <n v="1712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3 - RECONSTRUCCIÓN CANCHA DEPORTIVA LA JOYA, MUNICIPIO SABANA IGLESIA, PROVINCIA SANTIAGO"/>
    <s v="10 - FONDO GENERAL"/>
    <s v="25 - SANTIAGO"/>
    <n v="1712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8 - RECONSTRUCCIÓN CANCHA MUNICIPIO PUEBLO VIEJO, PROVINCIA AZUA"/>
    <s v="10 - FONDO GENERAL"/>
    <s v="02 - AZUA"/>
    <n v="17120"/>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4 - RECONSTRUCCIÓN CANCHA MUNICIPAL DE FUNDACION, PROVINCIA BARAHONA"/>
    <s v="10 - FONDO GENERAL"/>
    <s v="04 - BARAHONA"/>
    <n v="1711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2 - RECONSTRUCCIÓN CANCHA MUNICIPIO EL PUÑAL, PROVINCIA _x000a_SANTIAGO"/>
    <s v="10 - FONDO GENERAL"/>
    <s v="25 - SANTIAGO"/>
    <n v="17104"/>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3 - RECONSTRUCCIÓN CANCHA MUNICIPAL DE PEDRO SANTANA, PROVINCIA ELIAS PIÑA"/>
    <s v="10 - FONDO GENERAL"/>
    <s v="07 - ELIAS PINA"/>
    <n v="17115"/>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1 - RECONSTRUCCIÓN CANCHA MUNICIPIO EL PINO, PROVINCIA DAJABON"/>
    <s v="10 - FONDO GENERAL"/>
    <s v="05 - DAJABON"/>
    <n v="1710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9 - RECONSTRUCCIÓN CANCHA MUNICIPIO MATANZAS, PROVINCIA PERAVIA"/>
    <s v="10 - FONDO GENERAL"/>
    <s v="17 - PERAVIA"/>
    <n v="17111"/>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1 - RECONSTRUCCIÓN CANCHA MUNICIPAL DE JUAN SANTIAGO, PROVINCIA ELIAS PIÑA"/>
    <s v="10 - FONDO GENERAL"/>
    <s v="07 - ELIAS PINA"/>
    <n v="17113"/>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60 - RECONSTRUCCIÓN CANCHA DEPORTIVA GUANUMA, MUNICIPIO SANTO DOMINGO NORTE, PROVINCIA SANTO DOMINGO"/>
    <s v="10 - FONDO GENERAL"/>
    <s v="32 - SANTO DOMINGO"/>
    <n v="17122"/>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44 - RECONSTRUCCIÓN CANCHA MUNICIPAL EL PEÑON, PROVINCIA BARAHONA"/>
    <s v="10 - FONDO GENERAL"/>
    <s v="04 - BARAHONA"/>
    <n v="17106"/>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7 - RECONSTRUCCIÓN CANCHA MUNICIPAL LOS CACAOS, MUNICIPIO LOS CACAOS, PROVINCIA SAN CRISTÓBAL"/>
    <s v="10 - FONDO GENERAL"/>
    <s v="21 - SAN CRISTOBAL"/>
    <n v="17119"/>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56 - RECONSTRUCCIÓN CANCHA MUNICIPAL VERAGUA, D.M. VERAGUA, PROVINCIA ESPAILLAT"/>
    <s v="10 - FONDO GENERAL"/>
    <s v="09 - ESPAILLAT"/>
    <n v="17118"/>
    <n v="0"/>
    <n v="0"/>
  </r>
  <r>
    <s v="2026"/>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8 - REMODELACIÓN AREA DE ENTRENAMIENTO  COMPLEJO DEPORTIVO DE LA VEGA"/>
    <s v="10 - FONDO GENERAL"/>
    <s v="13 - LA VEGA"/>
    <n v="17060"/>
    <n v="0"/>
    <n v="0"/>
  </r>
  <r>
    <s v="2026"/>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99 - MULTIPROVINCIAL"/>
    <s v="(blank)"/>
    <n v="166536809"/>
    <n v="3621343.2"/>
  </r>
  <r>
    <s v="2026"/>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25 - SANTIAGO"/>
    <s v="(blank)"/>
    <n v="164725403"/>
    <n v="0"/>
  </r>
  <r>
    <s v="2026"/>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25 - SANTIAGO"/>
    <s v="(blank)"/>
    <n v="20274597"/>
    <n v="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s v="99 - MULTIPROVINCIAL"/>
    <n v="14379"/>
    <n v="11200000"/>
    <n v="615000"/>
  </r>
  <r>
    <s v="2026"/>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s v="09 - ESPAILLAT"/>
    <n v="14131"/>
    <n v="10800000"/>
    <n v="837000"/>
  </r>
  <r>
    <s v="2026"/>
    <x v="0"/>
    <x v="0"/>
    <x v="1"/>
    <x v="6"/>
    <s v="2 - Poder Ejecutivo"/>
    <s v="0210 - MINISTERIO DE AGRICULTURA"/>
    <s v="0001 - MINISTERIO DE AGRICULTURA"/>
    <s v="2 - SERVICIOS ECONÓMICOS"/>
    <s v="2.2 - Agropecuaria, caza, pesca y silvicultura"/>
    <s v="2.2.01 - Agropecuaria"/>
    <s v="2.1 - REMUNERACIONES Y CONTRIBUCIONES"/>
    <s v="2.1.2 - SOBRESUELDO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s v="99 - MULTIPROVINCIAL"/>
    <n v="14379"/>
    <n v="55000"/>
    <n v="0"/>
  </r>
  <r>
    <s v="2026"/>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s v="99 - MULTIPROVINCIAL"/>
    <n v="14379"/>
    <n v="6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s v="99 - MULTIPROVINCIAL"/>
    <n v="14379"/>
    <n v="4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s v="99 - MULTIPROVINCIAL"/>
    <n v="14119"/>
    <n v="95000000"/>
    <n v="0"/>
  </r>
  <r>
    <s v="2026"/>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s v="09 - ESPAILLAT"/>
    <n v="14131"/>
    <n v="15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s v="99 - MULTIPROVINCIAL"/>
    <n v="14379"/>
    <n v="300000"/>
    <n v="0"/>
  </r>
  <r>
    <s v="2026"/>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s v="09 - ESPAILLAT"/>
    <n v="14131"/>
    <n v="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s v="99 - MULTIPROVINCIAL"/>
    <n v="14119"/>
    <n v="50000000"/>
    <n v="0"/>
  </r>
  <r>
    <s v="2026"/>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s v="09 - ESPAILLAT"/>
    <n v="14131"/>
    <n v="4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s v="99 - MULTIPROVINCIAL"/>
    <n v="14379"/>
    <n v="5000000"/>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s v="99 - MULTIPROVINCIAL"/>
    <n v="14119"/>
    <n v="342783272"/>
    <n v="0"/>
  </r>
  <r>
    <s v="2026"/>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s v="09 - ESPAILLAT"/>
    <n v="14131"/>
    <n v="13061858"/>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s v="99 - MULTIPROVINCIAL"/>
    <n v="14379"/>
    <n v="700000"/>
    <n v="0"/>
  </r>
  <r>
    <s v="2026"/>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s v="09 - ESPAILLAT"/>
    <n v="14131"/>
    <n v="3400000"/>
    <n v="0"/>
  </r>
  <r>
    <s v="2026"/>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s v="09 - ESPAILLAT"/>
    <n v="14131"/>
    <n v="12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s v="99 - MULTIPROVINCIAL"/>
    <n v="14379"/>
    <n v="15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s v="99 - MULTIPROVINCIAL"/>
    <n v="14119"/>
    <n v="30000000"/>
    <n v="0"/>
  </r>
  <r>
    <s v="2026"/>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s v="09 - ESPAILLAT"/>
    <n v="14131"/>
    <n v="1650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s v="99 - MULTIPROVINCIAL"/>
    <n v="14379"/>
    <n v="343000"/>
    <n v="0"/>
  </r>
  <r>
    <s v="2026"/>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s v="09 - ESPAILLAT"/>
    <n v="14131"/>
    <n v="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s v="99 - MULTIPROVINCIAL"/>
    <n v="14379"/>
    <n v="1200000"/>
    <n v="0"/>
  </r>
  <r>
    <s v="2026"/>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s v="09 - ESPAILLAT"/>
    <n v="14131"/>
    <n v="35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s v="99 - MULTIPROVINCIAL"/>
    <n v="14379"/>
    <n v="1800000"/>
    <n v="0"/>
  </r>
  <r>
    <s v="2026"/>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s v="09 - ESPAILLAT"/>
    <n v="14131"/>
    <n v="72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s v="99 - MULTIPROVINCIAL"/>
    <n v="14379"/>
    <n v="295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s v="99 - MULTIPROVINCIAL"/>
    <n v="14119"/>
    <n v="5000000"/>
    <n v="0"/>
  </r>
  <r>
    <s v="2026"/>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s v="09 - ESPAILLAT"/>
    <n v="14131"/>
    <n v="78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s v="99 - MULTIPROVINCIAL"/>
    <n v="14379"/>
    <n v="200000"/>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s v="99 - MULTIPROVINCIAL"/>
    <n v="14119"/>
    <n v="29536728"/>
    <n v="0"/>
  </r>
  <r>
    <s v="2026"/>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s v="09 - ESPAILLAT"/>
    <n v="14131"/>
    <n v="2900000"/>
    <n v="0"/>
  </r>
  <r>
    <s v="2026"/>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99 - MULTIPROVINCIAL"/>
    <s v="(blank)"/>
    <n v="603300000"/>
    <n v="0"/>
  </r>
  <r>
    <s v="2026"/>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s v="09 - ESPAILLAT"/>
    <n v="14131"/>
    <n v="49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s v="99 - MULTIPROVINCIAL"/>
    <n v="14132"/>
    <n v="191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s v="99 - MULTIPROVINCIAL"/>
    <n v="14132"/>
    <n v="40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s v="99 - MULTIPROVINCIAL"/>
    <n v="14132"/>
    <n v="47900000"/>
    <n v="0"/>
  </r>
  <r>
    <s v="2026"/>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s v="99 - MULTIPROVINCIAL"/>
    <n v="14132"/>
    <n v="7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10 - FONDO GENERAL"/>
    <s v="99 - MULTIPROVINCIAL"/>
    <s v="(blank)"/>
    <n v="300000000"/>
    <n v="0"/>
  </r>
  <r>
    <s v="2026"/>
    <x v="0"/>
    <x v="0"/>
    <x v="1"/>
    <x v="6"/>
    <s v="2 - Poder Ejecutivo"/>
    <s v="0210 - MINISTERIO DE AGRICULTURA"/>
    <s v="0001 - MINISTERIO DE AGRICULTURA"/>
    <s v="2 - SERVICIOS ECONÓMICOS"/>
    <s v="2.2 - Agropecuaria, caza, pesca y silvicultura"/>
    <s v="2.2.99 - Planificación, gestión y supervisión agropecuaria, caza, pesca y silvicultura"/>
    <s v="2.7 - OBRAS"/>
    <s v="2.7.2 - INFRAESTRUCTURA"/>
    <s v="N"/>
    <s v="00 - N/A"/>
    <s v="60 - CREDITO EXTERNO"/>
    <s v="99 - MULTIPROVINCIAL"/>
    <s v="(blank)"/>
    <n v="203011889"/>
    <n v="0"/>
  </r>
  <r>
    <s v="2026"/>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99 - MULTIPROVINCIAL"/>
    <s v="(blank)"/>
    <n v="100000"/>
    <n v="0"/>
  </r>
  <r>
    <s v="2026"/>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s v="99 - MULTIPROVINCIAL"/>
    <n v="14199"/>
    <n v="2028000"/>
    <n v="116000"/>
  </r>
  <r>
    <s v="2026"/>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s v="99 - MULTIPROVINCIAL"/>
    <n v="14199"/>
    <n v="24008"/>
    <n v="17852.400000000001"/>
  </r>
  <r>
    <s v="2026"/>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s v="99 - MULTIPROVINCIAL"/>
    <n v="14199"/>
    <n v="250000"/>
    <n v="0"/>
  </r>
  <r>
    <s v="2026"/>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s v="99 - MULTIPROVINCIAL"/>
    <n v="14199"/>
    <n v="390000"/>
    <n v="0"/>
  </r>
  <r>
    <s v="2026"/>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s v="99 - MULTIPROVINCIAL"/>
    <n v="14199"/>
    <n v="420000"/>
    <n v="0"/>
  </r>
  <r>
    <s v="2026"/>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s v="99 - MULTIPROVINCIAL"/>
    <n v="14199"/>
    <n v="810000"/>
    <n v="0"/>
  </r>
  <r>
    <s v="2026"/>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s v="99 - MULTIPROVINCIAL"/>
    <n v="14199"/>
    <n v="547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s v="99 - MULTIPROVINCIAL"/>
    <n v="16849"/>
    <n v="7905293"/>
    <n v="750000"/>
  </r>
  <r>
    <s v="2026"/>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s v="99 - MULTIPROVINCIAL"/>
    <n v="16849"/>
    <n v="720000"/>
    <n v="114675"/>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s v="99 - MULTIPROVINCIAL"/>
    <n v="16849"/>
    <n v="2229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s v="99 - MULTIPROVINCIAL"/>
    <n v="16849"/>
    <n v="39055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s v="99 - MULTIPROVINCIAL"/>
    <n v="16849"/>
    <n v="15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s v="99 - MULTIPROVINCIAL"/>
    <n v="16849"/>
    <n v="6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s v="99 - MULTIPROVINCIAL"/>
    <n v="16849"/>
    <n v="285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s v="99 - MULTIPROVINCIAL"/>
    <n v="16849"/>
    <n v="32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s v="99 - MULTIPROVINCIAL"/>
    <n v="16849"/>
    <n v="18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s v="99 - MULTIPROVINCIAL"/>
    <n v="16849"/>
    <n v="898505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s v="99 - MULTIPROVINCIAL"/>
    <n v="16849"/>
    <n v="36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s v="99 - MULTIPROVINCIAL"/>
    <n v="16849"/>
    <n v="73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s v="99 - MULTIPROVINCIAL"/>
    <n v="16849"/>
    <n v="20000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s v="99 - MULTIPROVINCIAL"/>
    <n v="16849"/>
    <n v="2763910"/>
    <n v="0"/>
  </r>
  <r>
    <s v="2026"/>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s v="99 - MULTIPROVINCIAL"/>
    <n v="16849"/>
    <n v="1604880"/>
    <n v="0"/>
  </r>
  <r>
    <s v="2026"/>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49 - RECONSTRUCCIÓN CARRETERA LA PALMITA-LA JAIBA-GUALETE-ESTERO HONDO, MUNICIPIO VILLA ISABELA, PROVINVCIA PUERTO PLATA"/>
    <s v="10 - FONDO GENERAL"/>
    <s v="18 - PUERTO PLATA"/>
    <n v="16938"/>
    <n v="56869436"/>
    <n v="0"/>
  </r>
  <r>
    <s v="2026"/>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s v="01 - DISTRITO NACIONAL"/>
    <n v="16152"/>
    <n v="254306292"/>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RECONSTRUCCIÓN INFRAESTRUCTURAS DE PUENTES PARA MEJORAR LA RESILIENCIA CLIMÁTICA EN REPÚBLICA DOMINICANA."/>
    <s v="60 - CREDITO EXTERNO"/>
    <s v="29 - MONTE PLATA"/>
    <n v="16876"/>
    <n v="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s v="29 - MONTE PLATA"/>
    <n v="15015"/>
    <n v="50000000"/>
    <n v="0"/>
  </r>
  <r>
    <s v="2026"/>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46 - RECONSTRUCCIÓN INFRAESTRUCTURAS DE PUENTES PARA MEJORAR LA RESILIENCIA CLIMÁTICA EN REPÚBLICA DOMINICANA."/>
    <s v="60 - CREDITO EXTERNO"/>
    <s v="29 - MONTE PLATA"/>
    <n v="16876"/>
    <n v="21589762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s v="20 - SAMANA"/>
    <n v="15340"/>
    <n v="113833348"/>
    <n v="109940792.0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s v="32 - SANTO DOMINGO"/>
    <n v="15347"/>
    <n v="3078423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s v="04 - BARAHONA"/>
    <n v="15386"/>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s v="04 - BARAHONA"/>
    <n v="15387"/>
    <n v="213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s v="03 - BAHORUCO"/>
    <n v="15388"/>
    <n v="60000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s v="03 - BAHORUCO"/>
    <n v="15389"/>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s v="07 - ELIAS PINA"/>
    <n v="1539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s v="07 - ELIAS PINA"/>
    <n v="15391"/>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s v="05 - DAJABON"/>
    <n v="1539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s v="14 - MARIA TRINIDAD SANCHEZ"/>
    <n v="15393"/>
    <n v="301607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s v="05 - DAJABON"/>
    <n v="15394"/>
    <n v="10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s v="20 - SAMANA"/>
    <n v="15395"/>
    <n v="120000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s v="05 - DAJABON"/>
    <n v="15396"/>
    <n v="30211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s v="05 - DAJABON"/>
    <n v="15397"/>
    <n v="451537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s v="30 - HATO MAYOR"/>
    <n v="15398"/>
    <n v="15000005"/>
    <n v="14831112"/>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s v="30 - HATO MAYOR"/>
    <n v="15401"/>
    <n v="30005848"/>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s v="15 - MONTE CRISTI"/>
    <n v="15402"/>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s v="22 - SAN JUAN"/>
    <n v="15403"/>
    <n v="6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s v="22 - SAN JUAN"/>
    <n v="15404"/>
    <n v="1950108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s v="25 - SANTIAGO"/>
    <n v="15405"/>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s v="25 - SANTIAGO"/>
    <n v="15406"/>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s v="25 - SANTIAGO"/>
    <n v="15407"/>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s v="18 - PUERTO PLATA"/>
    <n v="15802"/>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s v="09 - ESPAILLAT"/>
    <n v="15803"/>
    <n v="15000000"/>
    <n v="1164126.110000000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s v="09 - ESPAILLAT"/>
    <n v="15804"/>
    <n v="21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s v="04 - BARAHONA"/>
    <n v="15072"/>
    <n v="6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s v="06 - DUARTE"/>
    <n v="15805"/>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s v="04 - BARAHONA"/>
    <n v="1507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s v="06 - DUARTE"/>
    <n v="15806"/>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s v="25 - SANTIAGO"/>
    <n v="15807"/>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s v="25 - SANTIAGO"/>
    <n v="1580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s v="01 - DISTRITO NACIONAL"/>
    <n v="15074"/>
    <n v="105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s v="25 - SANTIAGO"/>
    <n v="15809"/>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s v="26 - SANTIAGO RODRIGUEZ"/>
    <n v="15810"/>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s v="25 - SANTIAGO"/>
    <n v="15811"/>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s v="26 - SANTIAGO RODRIGUEZ"/>
    <n v="15812"/>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s v="31 - SAN JOSE DE OCOA"/>
    <n v="15813"/>
    <n v="6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s v="02 - AZUA"/>
    <n v="15814"/>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s v="16 - PEDERNALES"/>
    <n v="15815"/>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s v="10 - INDEPENDENCIA"/>
    <n v="1581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s v="04 - BARAHONA"/>
    <n v="15028"/>
    <n v="30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s v="02 - AZUA"/>
    <n v="15817"/>
    <n v="453913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s v="19 - HERMANAS MIRABAL"/>
    <n v="15029"/>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s v="02 - AZUA"/>
    <n v="15818"/>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s v="18 - PUERTO PLATA"/>
    <n v="15030"/>
    <n v="25066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s v="02 - AZUA"/>
    <n v="15819"/>
    <n v="311294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s v="27 - VALVERDE"/>
    <n v="15031"/>
    <n v="10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s v="02 - AZUA"/>
    <n v="15820"/>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s v="04 - BARAHONA"/>
    <n v="1503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s v="02 - AZUA"/>
    <n v="15821"/>
    <n v="7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s v="22 - SAN JUAN"/>
    <n v="15822"/>
    <n v="1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s v="04 - BARAHONA"/>
    <n v="15033"/>
    <n v="9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s v="10 - INDEPENDENCIA"/>
    <n v="15034"/>
    <n v="92831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s v="22 - SAN JUAN"/>
    <n v="15823"/>
    <n v="60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s v="13 - LA VEGA"/>
    <n v="15932"/>
    <n v="90005234"/>
    <n v="61156333.609999999"/>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s v="29 - MONTE PLATA"/>
    <n v="15036"/>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s v="28 - MONSENOR NOUEL"/>
    <n v="15933"/>
    <n v="750003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s v="28 - MONSENOR NOUEL"/>
    <n v="15934"/>
    <n v="22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s v="21 - SAN CRISTOBAL"/>
    <n v="15053"/>
    <n v="195820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s v="23 - SAN PEDRO DE MACORIS"/>
    <n v="15935"/>
    <n v="737585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s v="18 - PUERTO PLATA"/>
    <n v="15054"/>
    <n v="915451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s v="13 - LA VEGA"/>
    <n v="15936"/>
    <n v="190684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s v="11 - LA ALTAGRACIA"/>
    <n v="15055"/>
    <n v="1509490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s v="23 - SAN PEDRO DE MACORIS"/>
    <n v="15937"/>
    <n v="752108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s v="23 - SAN PEDRO DE MACORIS"/>
    <n v="15056"/>
    <n v="161548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s v="24 - SANCHEZ RAMIREZ"/>
    <n v="15938"/>
    <n v="10523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s v="04 - BARAHONA"/>
    <n v="15057"/>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s v="29 - MONTE PLATA"/>
    <n v="15939"/>
    <n v="1500038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s v="22 - SAN JUAN"/>
    <n v="15058"/>
    <n v="2700000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s v="29 - MONTE PLATA"/>
    <n v="15940"/>
    <n v="601939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s v="27 - VALVERDE"/>
    <n v="15059"/>
    <n v="3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s v="29 - MONTE PLATA"/>
    <n v="15941"/>
    <n v="15000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s v="24 - SANCHEZ RAMIREZ"/>
    <n v="15942"/>
    <n v="1800001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s v="09 - ESPAILLAT"/>
    <n v="15061"/>
    <n v="1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s v="17 - PERAVIA"/>
    <n v="15943"/>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s v="04 - BARAHONA"/>
    <n v="15062"/>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s v="31 - SAN JOSE DE OCOA"/>
    <n v="15944"/>
    <n v="752978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s v="02 - AZUA"/>
    <n v="15063"/>
    <n v="2250011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s v="21 - SAN CRISTOBAL"/>
    <n v="15945"/>
    <n v="900807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s v="21 - SAN CRISTOBAL"/>
    <n v="15946"/>
    <n v="900218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s v="17 - PERAVIA"/>
    <n v="15065"/>
    <n v="42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s v="23 - SAN PEDRO DE MACORIS"/>
    <n v="15947"/>
    <n v="1552745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s v="01 - DISTRITO NACIONAL"/>
    <n v="15066"/>
    <n v="317142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s v="21 - SAN CRISTOBAL"/>
    <n v="15948"/>
    <n v="6750824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s v="21 - SAN CRISTOBAL"/>
    <n v="15949"/>
    <n v="565624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s v="12 - LA ROMANA"/>
    <n v="15067"/>
    <n v="2250177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s v="12 - LA ROMANA"/>
    <n v="1608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s v="27 - VALVERDE"/>
    <n v="15068"/>
    <n v="4200000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s v="13 - LA VEGA"/>
    <n v="15069"/>
    <n v="2999999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s v="18 - PUERTO PLATA"/>
    <n v="15070"/>
    <n v="90000360"/>
    <n v="8996367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s v="11 - LA ALTAGRACIA"/>
    <n v="1608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s v="02 - AZUA"/>
    <n v="15071"/>
    <n v="2025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s v="08 - EL SEIBO"/>
    <n v="16084"/>
    <n v="373333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s v="04 - BARAHONA"/>
    <n v="15308"/>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s v="08 - EL SEIBO"/>
    <n v="16085"/>
    <n v="8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s v="31 - SAN JOSE DE OCOA"/>
    <n v="15309"/>
    <n v="750399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s v="21 - SAN CRISTOBAL"/>
    <n v="16086"/>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s v="09 - ESPAILLAT"/>
    <n v="15310"/>
    <n v="10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s v="24 - SANCHEZ RAMIREZ"/>
    <n v="16088"/>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s v="22 - SAN JUAN"/>
    <n v="15311"/>
    <n v="1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s v="04 - BARAHONA"/>
    <n v="16089"/>
    <n v="6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s v="32 - SANTO DOMINGO"/>
    <n v="15312"/>
    <n v="30000002"/>
    <n v="29662224"/>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s v="14 - MARIA TRINIDAD SANCHEZ"/>
    <n v="16090"/>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s v="26 - SANTIAGO RODRIGUEZ"/>
    <n v="15313"/>
    <n v="4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s v="23 - SAN PEDRO DE MACORIS"/>
    <n v="15314"/>
    <n v="16458419"/>
    <n v="16067038"/>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s v="03 - BAHORUCO"/>
    <n v="16091"/>
    <n v="75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s v="29 - MONTE PLATA"/>
    <n v="15315"/>
    <n v="16000526"/>
    <n v="15449075"/>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s v="03 - BAHORUCO"/>
    <n v="16092"/>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s v="21 - SAN CRISTOBAL"/>
    <n v="15316"/>
    <n v="30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s v="07 - ELIAS PINA"/>
    <n v="16093"/>
    <n v="300002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s v="25 - SANTIAGO"/>
    <n v="15317"/>
    <n v="11576146"/>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s v="07 - ELIAS PINA"/>
    <n v="16094"/>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s v="15 - MONTE CRISTI"/>
    <n v="15318"/>
    <n v="1050754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s v="07 - ELIAS PINA"/>
    <n v="16095"/>
    <n v="300000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s v="15 - MONTE CRISTI"/>
    <n v="16096"/>
    <n v="9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s v="32 - SANTO DOMINGO"/>
    <n v="15319"/>
    <n v="31480514"/>
    <n v="31167381"/>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s v="05 - DAJABON"/>
    <n v="15320"/>
    <n v="5773058"/>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s v="06 - DUARTE"/>
    <n v="16097"/>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s v="01 - DISTRITO NACIONAL"/>
    <n v="15321"/>
    <n v="45001054"/>
    <n v="4452483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s v="06 - DUARTE"/>
    <n v="16098"/>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s v="18 - PUERTO PLATA"/>
    <n v="15322"/>
    <n v="600002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s v="18 - PUERTO PLATA"/>
    <n v="16099"/>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s v="32 - SANTO DOMINGO"/>
    <n v="15323"/>
    <n v="3323327"/>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s v="06 - DUARTE"/>
    <n v="16100"/>
    <n v="22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s v="30 - HATO MAYOR"/>
    <n v="15324"/>
    <n v="4569245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s v="09 - ESPAILLAT"/>
    <n v="16101"/>
    <n v="38765724"/>
    <n v="3816414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s v="15 - MONTE CRISTI"/>
    <n v="16102"/>
    <n v="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s v="19 - HERMANAS MIRABAL"/>
    <n v="15325"/>
    <n v="21336499"/>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s v="28 - MONSENOR NOUEL"/>
    <n v="15326"/>
    <n v="3002923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s v="18 - PUERTO PLATA"/>
    <n v="16103"/>
    <n v="15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s v="10 - INDEPENDENCIA"/>
    <n v="1610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s v="17 - PERAVIA"/>
    <n v="15327"/>
    <n v="121029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s v="24 - SANCHEZ RAMIREZ"/>
    <n v="15328"/>
    <n v="12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s v="25 - SANTIAGO"/>
    <n v="16105"/>
    <n v="36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s v="10 - INDEPENDENCIA"/>
    <n v="15329"/>
    <n v="750849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s v="10 - INDEPENDENCIA"/>
    <n v="16106"/>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s v="10 - INDEPENDENCIA"/>
    <n v="16107"/>
    <n v="7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s v="32 - SANTO DOMINGO"/>
    <n v="15330"/>
    <n v="21000003"/>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s v="14 - MARIA TRINIDAD SANCHEZ"/>
    <n v="15331"/>
    <n v="450000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s v="15 - MONTE CRISTI"/>
    <n v="16108"/>
    <n v="750211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s v="03 - BAHORUCO"/>
    <n v="15332"/>
    <n v="6001015"/>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s v="15 - MONTE CRISTI"/>
    <n v="16109"/>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s v="02 - AZUA"/>
    <n v="16110"/>
    <n v="150000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s v="16 - PEDERNALES"/>
    <n v="15333"/>
    <n v="21001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s v="07 - ELIAS PINA"/>
    <n v="15334"/>
    <n v="45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s v="13 - LA VEGA"/>
    <n v="15335"/>
    <n v="4510883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s v="20 - SAMANA"/>
    <n v="16163"/>
    <n v="300000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s v="32 - SANTO DOMINGO"/>
    <n v="15336"/>
    <n v="15000062"/>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s v="14 - MARIA TRINIDAD SANCHEZ"/>
    <n v="16162"/>
    <n v="12063054"/>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s v="02 - AZUA"/>
    <n v="15337"/>
    <n v="15000690"/>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s v="06 - DUARTE"/>
    <n v="15338"/>
    <n v="19512371"/>
    <n v="0"/>
  </r>
  <r>
    <s v="2026"/>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s v="32 - SANTO DOMINGO"/>
    <n v="15339"/>
    <n v="21001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s v="15 - MONTE CRISTI"/>
    <n v="14546"/>
    <n v="1375500000"/>
    <n v="13528754.8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s v="20 - SAMANA"/>
    <n v="15340"/>
    <n v="385868624"/>
    <n v="74058387.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INFRAESTRUCTURAS DE PUENTES PARA MEJORAR LA RESILIENCIA CLIMÁTICA EN REPÚBLICA DOMINICANA."/>
    <s v="60 - CREDITO EXTERNO"/>
    <s v="29 - MONTE PLATA"/>
    <n v="16876"/>
    <n v="1230616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s v="25 - SANTIAGO"/>
    <n v="16303"/>
    <n v="262702285"/>
    <n v="17496734.42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s v="32 - SANTO DOMINGO"/>
    <n v="15347"/>
    <n v="113431505"/>
    <n v="22295012.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INFRAESTRUCTURAS DE PUENTES PARA MEJORAR LA RESILIENCIA CLIMÁTICA EN REPÚBLICA DOMINICANA."/>
    <s v="60 - CREDITO EXTERNO"/>
    <s v="29 - MONTE PLATA"/>
    <n v="16876"/>
    <n v="71686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PARACIÓN DE LOS CAMINOS VECINALES LA JAGUITA Y EL GORRO, MUNICIPIO TENARES, PROVINCIA HERMANAS MIRABAL"/>
    <s v="10 - FONDO GENERAL"/>
    <s v="19 - HERMANAS MIRABAL"/>
    <n v="16893"/>
    <n v="218696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s v="29 - MONTE PLATA"/>
    <n v="16395"/>
    <n v="1561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s v="05 - DAJABON"/>
    <n v="6131"/>
    <n v="11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s v="18 - PUERTO PLATA"/>
    <n v="16916"/>
    <n v="194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s v="04 - BARAHONA"/>
    <n v="15386"/>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s v="06 - DUARTE"/>
    <n v="16121"/>
    <n v="5740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s v="18 - PUERTO PLATA"/>
    <n v="16538"/>
    <n v="137000000"/>
    <n v="10443962.02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10 - FONDO GENERAL"/>
    <s v="26 - SANTIAGO RODRIGUEZ"/>
    <n v="16398"/>
    <n v="28829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s v="25 - SANTIAGO"/>
    <n v="16917"/>
    <n v="2339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s v="04 - BARAHONA"/>
    <n v="15387"/>
    <n v="85200000"/>
    <n v="22096357.43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INFRAESTRUCTURAS DE PUENTES PARA MEJORAR LA RESILIENCIA CLIMÁTICA EN REPÚBLICA DOMINICANA."/>
    <s v="60 - CREDITO EXTERNO"/>
    <s v="29 - MONTE PLATA"/>
    <n v="16876"/>
    <n v="91516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s v="99 - MULTIPROVINCIAL"/>
    <n v="14110"/>
    <n v="69792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s v="03 - BAHORUCO"/>
    <n v="15388"/>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MINO VECINAL BARRIO LOS FRANCESES-LOS ARTILES, MUNICIPIO MICHES, PROVINCIA EL SEIBO."/>
    <s v="10 - FONDO GENERAL"/>
    <s v="08 - EL SEIBO"/>
    <n v="16973"/>
    <n v="270855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s v="30 - HATO MAYOR"/>
    <n v="12720"/>
    <n v="155926763"/>
    <n v="134768455.6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s v="03 - BAHORUCO"/>
    <n v="15389"/>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INFRAESTRUCTURAS DE PUENTES PARA MEJORAR LA RESILIENCIA CLIMÁTICA EN REPÚBLICA DOMINICANA."/>
    <s v="60 - CREDITO EXTERNO"/>
    <s v="29 - MONTE PLATA"/>
    <n v="16876"/>
    <n v="5095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s v="14 - MARIA TRINIDAD SANCHEZ"/>
    <n v="14790"/>
    <n v="1460651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CAMINO VECINAL LA ISLA -AGUA CLARA, MUNICIPIO SANTA CRUZ DEL SEIBO, PROVINCIA EL SEIBO."/>
    <s v="10 - FONDO GENERAL"/>
    <s v="08 - EL SEIBO"/>
    <n v="16974"/>
    <n v="4943287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s v="29 - MONTE PLATA"/>
    <n v="16681"/>
    <n v="145282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s v="07 - ELIAS PINA"/>
    <n v="15390"/>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s v="29 - MONTE PLATA"/>
    <n v="16689"/>
    <n v="6842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s v="02 - AZUA"/>
    <n v="14293"/>
    <n v="100296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s v="14 - MARIA TRINIDAD SANCHEZ"/>
    <n v="16979"/>
    <n v="6741459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s v="07 - ELIAS PINA"/>
    <n v="15391"/>
    <n v="120386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s v="20 - SAMANA"/>
    <n v="16403"/>
    <n v="38102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s v="24 - SANCHEZ RAMIREZ"/>
    <n v="16981"/>
    <n v="1930674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s v="06 - DUARTE"/>
    <n v="2451"/>
    <n v="2923760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s v="29 - MONTE PLATA"/>
    <n v="13641"/>
    <n v="1583223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s v="05 - DAJABON"/>
    <n v="1539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INFRAESTRUCTURAS DE PUENTES PARA MEJORAR LA RESILIENCIA CLIMÁTICA EN REPÚBLICA DOMINICANA."/>
    <s v="60 - CREDITO EXTERNO"/>
    <s v="29 - MONTE PLATA"/>
    <n v="16876"/>
    <n v="707604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s v="16 - PEDERNALES"/>
    <n v="16370"/>
    <n v="1061727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s v="01 - DISTRITO NACIONAL"/>
    <n v="16365"/>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s v="20 - SAMANA"/>
    <n v="16404"/>
    <n v="191227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s v="32 - SANTO DOMINGO"/>
    <n v="16986"/>
    <n v="5455705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s v="08 - EL SEIBO"/>
    <n v="16709"/>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s v="14 - MARIA TRINIDAD SANCHEZ"/>
    <n v="153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s v="19 - HERMANAS MIRABAL"/>
    <n v="15013"/>
    <n v="17935269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INFRAESTRUCTURAS DE PUENTES PARA MEJORAR LA RESILIENCIA CLIMÁTICA EN REPÚBLICA DOMINICANA."/>
    <s v="60 - CREDITO EXTERNO"/>
    <s v="29 - MONTE PLATA"/>
    <n v="16876"/>
    <n v="56608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s v="30 - HATO MAYOR"/>
    <n v="16710"/>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s v="05 - DAJABON"/>
    <n v="15394"/>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2 - AZUA"/>
    <n v="15015"/>
    <n v="5057738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5 - DAJABON"/>
    <n v="15015"/>
    <n v="27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08 - EL SEIBO"/>
    <n v="15015"/>
    <n v="2325505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2 - LA ROMANA"/>
    <n v="15015"/>
    <n v="46730500"/>
    <n v="38513937.70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15 - MONTE CRISTI"/>
    <n v="15015"/>
    <n v="8604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3 - SAN PEDRO DE MACORIS"/>
    <n v="15015"/>
    <n v="39078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4 - SANCHEZ RAMIREZ"/>
    <n v="15015"/>
    <n v="439727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7 - VALVERDE"/>
    <n v="15015"/>
    <n v="415699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29 - MONTE PLATA"/>
    <n v="15015"/>
    <n v="291281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s v="99 - MULTIPROVINCIAL"/>
    <n v="15015"/>
    <n v="5128738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s v="01 - DISTRITO NACIONAL"/>
    <n v="16372"/>
    <n v="35269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s v="18 - PUERTO PLATA"/>
    <n v="16711"/>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s v="20 - SAMANA"/>
    <n v="15395"/>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INFRAESTRUCTURAS DE PUENTES PARA MEJORAR LA RESILIENCIA CLIMÁTICA EN REPÚBLICA DOMINICANA."/>
    <s v="60 - CREDITO EXTERNO"/>
    <s v="29 - MONTE PLATA"/>
    <n v="16876"/>
    <n v="8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s v="04 - BARAHONA"/>
    <n v="16407"/>
    <n v="156042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s v="13 - LA VEGA"/>
    <n v="14441"/>
    <n v="65889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s v="05 - DAJABON"/>
    <n v="15396"/>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s v="31 - SAN JOSE DE OCOA"/>
    <n v="16716"/>
    <n v="396095956"/>
    <n v="167110971.96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s v="20 - SAMANA"/>
    <n v="13946"/>
    <n v="5268462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INFRAESTRUCTURAS DE PUENTES PARA MEJORAR LA RESILIENCIA CLIMÁTICA EN REPÚBLICA DOMINICANA."/>
    <s v="60 - CREDITO EXTERNO"/>
    <s v="29 - MONTE PLATA"/>
    <n v="16876"/>
    <n v="17934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10 - FONDO GENERAL"/>
    <s v="32 - SANTO DOMINGO"/>
    <n v="14574"/>
    <n v="347842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20 - FONDOS CON DESTINO ESPECÍFICO"/>
    <s v="32 - SANTO DOMINGO"/>
    <n v="14574"/>
    <n v="143123897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MINO VECINAL GUACO-RIO CEDRO, MUNICIPIO MICHES, PROVINCIA EL SEIBO"/>
    <s v="10 - FONDO GENERAL"/>
    <s v="08 - EL SEIBO"/>
    <n v="16934"/>
    <n v="361575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s v="29 - MONTE PLATA"/>
    <n v="4178"/>
    <n v="757168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s v="30 - HATO MAYOR"/>
    <n v="16718"/>
    <n v="5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s v="05 - DAJABON"/>
    <n v="1539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INFRAESTRUCTURAS DE PUENTES PARA MEJORAR LA RESILIENCIA CLIMÁTICA EN REPÚBLICA DOMINICANA."/>
    <s v="60 - CREDITO EXTERNO"/>
    <s v="29 - MONTE PLATA"/>
    <n v="16876"/>
    <n v="38714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s v="30 - HATO MAYOR"/>
    <n v="16719"/>
    <n v="117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s v="30 - HATO MAYOR"/>
    <n v="15398"/>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INFRAESTRUCTURAS DE PUENTES PARA MEJORAR LA RESILIENCIA CLIMÁTICA EN REPÚBLICA DOMINICANA."/>
    <s v="60 - CREDITO EXTERNO"/>
    <s v="29 - MONTE PLATA"/>
    <n v="16876"/>
    <n v="289817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s v="18 - PUERTO PLATA"/>
    <n v="17005"/>
    <n v="783609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s v="30 - HATO MAYOR"/>
    <n v="16719"/>
    <n v="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s v="30 - HATO MAYOR"/>
    <n v="15401"/>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INFRAESTRUCTURAS DE PUENTES PARA MEJORAR LA RESILIENCIA CLIMÁTICA EN REPÚBLICA DOMINICANA."/>
    <s v="60 - CREDITO EXTERNO"/>
    <s v="29 - MONTE PLATA"/>
    <n v="16876"/>
    <n v="1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CAMINO VECINAL CRUCE TENARES-LOS CANETES-LOS CACAOS, MUNICIPIO TENARES, PROVINCIA HERMANAS MIRABAL"/>
    <s v="10 - FONDO GENERAL"/>
    <s v="19 - HERMANAS MIRABAL"/>
    <n v="17006"/>
    <n v="562948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s v="08 - EL SEIBO"/>
    <n v="16720"/>
    <n v="1025533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s v="15 - MONTE CRISTI"/>
    <n v="15402"/>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INFRAESTRUCTURAS DE PUENTES PARA MEJORAR LA RESILIENCIA CLIMÁTICA EN REPÚBLICA DOMINICANA."/>
    <s v="60 - CREDITO EXTERNO"/>
    <s v="29 - MONTE PLATA"/>
    <n v="16876"/>
    <n v="69268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s v="22 - SAN JUAN"/>
    <n v="15403"/>
    <n v="24000000"/>
    <n v="17968073.2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INFRAESTRUCTURAS DE PUENTES PARA MEJORAR LA RESILIENCIA CLIMÁTICA EN REPÚBLICA DOMINICANA."/>
    <s v="60 - CREDITO EXTERNO"/>
    <s v="29 - MONTE PLATA"/>
    <n v="16876"/>
    <n v="107117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s v="22 - SAN JUAN"/>
    <n v="15404"/>
    <n v="78000000"/>
    <n v="63993745.26999999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L CAMINO VECINAL MATA LARGA, MUNICIPIO SAN FRANCISCO DE MACORÍS, PROVINCIA DUARTE"/>
    <s v="10 - FONDO GENERAL"/>
    <s v="06 - DUARTE"/>
    <n v="17033"/>
    <n v="330773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INFRAESTRUCTURAS DE PUENTES PARA MEJORAR LA RESILIENCIA CLIMÁTICA EN REPÚBLICA DOMINICANA."/>
    <s v="60 - CREDITO EXTERNO"/>
    <s v="29 - MONTE PLATA"/>
    <n v="16876"/>
    <n v="78473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s v="15 - MONTE CRISTI"/>
    <n v="16724"/>
    <n v="34522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s v="25 - SANTIAGO"/>
    <n v="15405"/>
    <n v="6002253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INFRAESTRUCTURAS DE PUENTES PARA MEJORAR LA RESILIENCIA CLIMÁTICA EN REPÚBLICA DOMINICANA."/>
    <s v="60 - CREDITO EXTERNO"/>
    <s v="29 - MONTE PLATA"/>
    <n v="16876"/>
    <n v="42204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60 - CREDITO EXTERNO"/>
    <s v="32 - SANTO DOMINGO"/>
    <n v="17003"/>
    <n v="1327877267"/>
    <n v="379455910.04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s v="32 - SANTO DOMINGO"/>
    <n v="16725"/>
    <n v="3472990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s v="25 - SANTIAGO"/>
    <n v="15406"/>
    <n v="60000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INFRAESTRUCTURAS DE PUENTES PARA MEJORAR LA RESILIENCIA CLIMÁTICA EN REPÚBLICA DOMINICANA."/>
    <s v="60 - CREDITO EXTERNO"/>
    <s v="29 - MONTE PLATA"/>
    <n v="16876"/>
    <n v="55419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60 - CREDITO EXTERNO"/>
    <s v="01 - DISTRITO NACIONAL"/>
    <n v="17039"/>
    <n v="23986499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s v="25 - SANTIAGO"/>
    <n v="15407"/>
    <n v="90006640"/>
    <n v="4545931.16"/>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s v="25 - SANTIAGO"/>
    <n v="16728"/>
    <n v="7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INFRAESTRUCTURAS DE PUENTES PARA MEJORAR LA RESILIENCIA CLIMÁTICA EN REPÚBLICA DOMINICANA."/>
    <s v="60 - CREDITO EXTERNO"/>
    <s v="29 - MONTE PLATA"/>
    <n v="16876"/>
    <n v="862621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s v="17 - PERAVIA"/>
    <n v="12630"/>
    <n v="26177269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20 - FONDOS CON DESTINO ESPECÍFICO"/>
    <s v="17 - PERAVIA"/>
    <n v="12630"/>
    <n v="145408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s v="23 - SAN PEDRO DE MACORIS"/>
    <n v="12723"/>
    <n v="166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s v="09 - ESPAILLAT"/>
    <n v="16731"/>
    <n v="2994798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s v="19 - HERMANAS MIRABAL"/>
    <n v="15801"/>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s v="01 - DISTRITO NACIONAL"/>
    <n v="16547"/>
    <n v="128423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s v="18 - PUERTO PLATA"/>
    <n v="1579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INFRAESTRUCTURAS DE PUENTES PARA MEJORAR LA RESILIENCIA CLIMÁTICA EN REPÚBLICA DOMINICANA."/>
    <s v="60 - CREDITO EXTERNO"/>
    <s v="29 - MONTE PLATA"/>
    <n v="16876"/>
    <n v="588726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s v="18 - PUERTO PLATA"/>
    <n v="15802"/>
    <n v="3000033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INFRAESTRUCTURAS DE PUENTES PARA MEJORAR LA RESILIENCIA CLIMÁTICA EN REPÚBLICA DOMINICANA."/>
    <s v="60 - CREDITO EXTERNO"/>
    <s v="29 - MONTE PLATA"/>
    <n v="16876"/>
    <n v="38419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s v="18 - PUERTO PLATA"/>
    <n v="16775"/>
    <n v="108454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s v="06 - DUARTE"/>
    <n v="13837"/>
    <n v="659919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s v="09 - ESPAILLAT"/>
    <n v="15803"/>
    <n v="600099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INFRAESTRUCTURAS DE PUENTES PARA MEJORAR LA RESILIENCIA CLIMÁTICA EN REPÚBLICA DOMINICANA."/>
    <s v="60 - CREDITO EXTERNO"/>
    <s v="29 - MONTE PLATA"/>
    <n v="16876"/>
    <n v="636844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s v="17 - PERAVIA"/>
    <n v="16571"/>
    <n v="25518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s v="06 - DUARTE"/>
    <n v="16119"/>
    <n v="214624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s v="29 - MONTE PLATA"/>
    <n v="16127"/>
    <n v="388657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s v="09 - ESPAILLAT"/>
    <n v="15804"/>
    <n v="8400003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s v="25 - SANTIAGO"/>
    <n v="16586"/>
    <n v="1012462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INFRAESTRUCTURAS DE PUENTES PARA MEJORAR LA RESILIENCIA CLIMÁTICA EN REPÚBLICA DOMINICANA."/>
    <s v="60 - CREDITO EXTERNO"/>
    <s v="29 - MONTE PLATA"/>
    <n v="16876"/>
    <n v="538270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s v="04 - BARAHONA"/>
    <n v="1507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s v="16 - PEDERNALES"/>
    <n v="12631"/>
    <n v="1001596236"/>
    <n v="1266274339.7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s v="06 - DUARTE"/>
    <n v="15805"/>
    <n v="30010000"/>
    <n v="2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s v="06 - DUARTE"/>
    <n v="16147"/>
    <n v="37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s v="02 - AZUA"/>
    <n v="12628"/>
    <n v="3104313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s v="14 - MARIA TRINIDAD SANCHEZ"/>
    <n v="15104"/>
    <n v="3329670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s v="04 - BARAHONA"/>
    <n v="1507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s v="06 - DUARTE"/>
    <n v="15806"/>
    <n v="30000029"/>
    <n v="13883672.18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INFRAESTRUCTURAS DE PUENTES PARA MEJORAR LA RESILIENCIA CLIMÁTICA EN REPÚBLICA DOMINICANA."/>
    <s v="60 - CREDITO EXTERNO"/>
    <s v="29 - MONTE PLATA"/>
    <n v="16876"/>
    <n v="249530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s v="25 - SANTIAGO"/>
    <n v="15807"/>
    <n v="6000005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INFRAESTRUCTURAS DE PUENTES PARA MEJORAR LA RESILIENCIA CLIMÁTICA EN REPÚBLICA DOMINICANA."/>
    <s v="60 - CREDITO EXTERNO"/>
    <s v="29 - MONTE PLATA"/>
    <n v="16876"/>
    <n v="29968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s v="08 - EL SEIBO"/>
    <n v="16823"/>
    <n v="119333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s v="25 - SANTIAGO"/>
    <n v="15808"/>
    <n v="600010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s v="01 - DISTRITO NACIONAL"/>
    <n v="15074"/>
    <n v="445727328"/>
    <n v="150564484.68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s v="25 - SANTIAGO"/>
    <n v="15809"/>
    <n v="121740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INFRAESTRUCTURAS DE PUENTES PARA MEJORAR LA RESILIENCIA CLIMÁTICA EN REPÚBLICA DOMINICANA."/>
    <s v="60 - CREDITO EXTERNO"/>
    <s v="29 - MONTE PLATA"/>
    <n v="16876"/>
    <n v="170748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s v="05 - DAJABON"/>
    <n v="16444"/>
    <n v="55682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s v="14 - MARIA TRINIDAD SANCHEZ"/>
    <n v="1510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s v="14 - MARIA TRINIDAD SANCHEZ"/>
    <n v="15108"/>
    <n v="22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s v="26 - SANTIAGO RODRIGUEZ"/>
    <n v="15810"/>
    <n v="141825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INFRAESTRUCTURAS DE PUENTES PARA MEJORAR LA RESILIENCIA CLIMÁTICA EN REPÚBLICA DOMINICANA."/>
    <s v="60 - CREDITO EXTERNO"/>
    <s v="29 - MONTE PLATA"/>
    <n v="16876"/>
    <n v="28686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s v="25 - SANTIAGO"/>
    <n v="15811"/>
    <n v="3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INFRAESTRUCTURAS DE PUENTES PARA MEJORAR LA RESILIENCIA CLIMÁTICA EN REPÚBLICA DOMINICANA."/>
    <s v="60 - CREDITO EXTERNO"/>
    <s v="29 - MONTE PLATA"/>
    <n v="16876"/>
    <n v="5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s v="26 - SANTIAGO RODRIGUEZ"/>
    <n v="15812"/>
    <n v="60000367"/>
    <n v="5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INFRAESTRUCTURAS DE PUENTES PARA MEJORAR LA RESILIENCIA CLIMÁTICA EN REPÚBLICA DOMINICANA."/>
    <s v="60 - CREDITO EXTERNO"/>
    <s v="29 - MONTE PLATA"/>
    <n v="16876"/>
    <n v="13216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s v="31 - SAN JOSE DE OCOA"/>
    <n v="15813"/>
    <n v="24002794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INFRAESTRUCTURAS DE PUENTES PARA MEJORAR LA RESILIENCIA CLIMÁTICA EN REPÚBLICA DOMINICANA."/>
    <s v="60 - CREDITO EXTERNO"/>
    <s v="29 - MONTE PLATA"/>
    <n v="16876"/>
    <n v="18716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s v="02 - AZUA"/>
    <n v="15814"/>
    <n v="63001372"/>
    <n v="51310467.23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INFRAESTRUCTURAS DE PUENTES PARA MEJORAR LA RESILIENCIA CLIMÁTICA EN REPÚBLICA DOMINICANA."/>
    <s v="60 - CREDITO EXTERNO"/>
    <s v="29 - MONTE PLATA"/>
    <n v="16876"/>
    <n v="27565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s v="29 - MONTE PLATA"/>
    <n v="1430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s v="16 - PEDERNALES"/>
    <n v="15815"/>
    <n v="3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INFRAESTRUCTURAS DE PUENTES PARA MEJORAR LA RESILIENCIA CLIMÁTICA EN REPÚBLICA DOMINICANA."/>
    <s v="60 - CREDITO EXTERNO"/>
    <s v="29 - MONTE PLATA"/>
    <n v="16876"/>
    <n v="311346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s v="10 - INDEPENDENCIA"/>
    <n v="15816"/>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INFRAESTRUCTURAS DE PUENTES PARA MEJORAR LA RESILIENCIA CLIMÁTICA EN REPÚBLICA DOMINICANA."/>
    <s v="60 - CREDITO EXTERNO"/>
    <s v="29 - MONTE PLATA"/>
    <n v="16876"/>
    <n v="1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s v="06 - DUARTE"/>
    <n v="4795"/>
    <n v="19643382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s v="04 - BARAHONA"/>
    <n v="15028"/>
    <n v="12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s v="02 - AZUA"/>
    <n v="158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INFRAESTRUCTURAS DE PUENTES PARA MEJORAR LA RESILIENCIA CLIMÁTICA EN REPÚBLICA DOMINICANA."/>
    <s v="60 - CREDITO EXTERNO"/>
    <s v="29 - MONTE PLATA"/>
    <n v="16876"/>
    <n v="512305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s v="15 - MONTE CRISTI"/>
    <n v="14321"/>
    <n v="2444504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10 - FONDO GENERAL"/>
    <s v="02 - AZUA"/>
    <n v="603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s v="19 - HERMANAS MIRABAL"/>
    <n v="15029"/>
    <n v="4800000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s v="02 - AZUA"/>
    <n v="1581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INFRAESTRUCTURAS DE PUENTES PARA MEJORAR LA RESILIENCIA CLIMÁTICA EN REPÚBLICA DOMINICANA."/>
    <s v="60 - CREDITO EXTERNO"/>
    <s v="29 - MONTE PLATA"/>
    <n v="16876"/>
    <n v="1289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s v="16 - PEDERNALES"/>
    <n v="6527"/>
    <n v="3181687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s v="18 - PUERTO PLATA"/>
    <n v="15030"/>
    <n v="514734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s v="02 - AZUA"/>
    <n v="1581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INFRAESTRUCTURAS DE PUENTES PARA MEJORAR LA RESILIENCIA CLIMÁTICA EN REPÚBLICA DOMINICANA."/>
    <s v="60 - CREDITO EXTERNO"/>
    <s v="29 - MONTE PLATA"/>
    <n v="16876"/>
    <n v="445912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s v="30 - HATO MAYOR"/>
    <n v="12183"/>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s v="20 - SAMANA"/>
    <n v="16915"/>
    <n v="7155079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s v="27 - VALVERDE"/>
    <n v="15031"/>
    <n v="65000000"/>
    <n v="49922653.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s v="02 - AZUA"/>
    <n v="1582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INFRAESTRUCTURAS DE PUENTES PARA MEJORAR LA RESILIENCIA CLIMÁTICA EN REPÚBLICA DOMINICANA."/>
    <s v="60 - CREDITO EXTERNO"/>
    <s v="29 - MONTE PLATA"/>
    <n v="16876"/>
    <n v="162124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s v="13 - LA VEGA"/>
    <n v="16977"/>
    <n v="1023892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s v="04 - BARAHONA"/>
    <n v="12635"/>
    <n v="98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s v="04 - BARAHONA"/>
    <n v="1503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s v="02 - AZUA"/>
    <n v="15821"/>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INFRAESTRUCTURAS DE PUENTES PARA MEJORAR LA RESILIENCIA CLIMÁTICA EN REPÚBLICA DOMINICANA."/>
    <s v="60 - CREDITO EXTERNO"/>
    <s v="29 - MONTE PLATA"/>
    <n v="16876"/>
    <n v="7245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s v="22 - SAN JUAN"/>
    <n v="15822"/>
    <n v="48000000"/>
    <n v="32307194.14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s v="06 - DUARTE"/>
    <n v="6233"/>
    <n v="1085004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s v="07 - ELIAS PINA"/>
    <n v="12080"/>
    <n v="700000000"/>
    <n v="26598472.9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s v="04 - BARAHONA"/>
    <n v="15033"/>
    <n v="3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TRAMO CARRETERA SAN MARCOS ARRIBA - SAN MARCOS, MUNICIPIO PUERTO PLATA, PROVINCIA PUERTO PLATA."/>
    <s v="10 - FONDO GENERAL"/>
    <s v="18 - PUERTO PLATA"/>
    <n v="16984"/>
    <n v="5872223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s v="07 - ELIAS PINA"/>
    <n v="12092"/>
    <n v="155926163"/>
    <n v="16572399.53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s v="10 - INDEPENDENCIA"/>
    <n v="15034"/>
    <n v="92066727"/>
    <n v="59370641.2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s v="22 - SAN JUAN"/>
    <n v="15823"/>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INFRAESTRUCTURAS DE PUENTES PARA MEJORAR LA RESILIENCIA CLIMÁTICA EN REPÚBLICA DOMINICANA."/>
    <s v="60 - CREDITO EXTERNO"/>
    <s v="29 - MONTE PLATA"/>
    <n v="16876"/>
    <n v="1113463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s v="13 - LA VEGA"/>
    <n v="15932"/>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s v="18 - PUERTO PLATA"/>
    <n v="15035"/>
    <n v="163757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s v="06 - DUARTE"/>
    <n v="16119"/>
    <n v="4490186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CARRETERA LAS PAJAS - GUINEAL, MUNICIPIO SAN FRANCISCO DE MACORÍS, PROVINCIA DUARTE"/>
    <s v="10 - FONDO GENERAL"/>
    <s v="06 - DUARTE"/>
    <n v="17032"/>
    <n v="1650913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s v="29 - MONTE PLATA"/>
    <n v="15036"/>
    <n v="12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s v="28 - MONSENOR NOUEL"/>
    <n v="15933"/>
    <n v="30000000"/>
    <n v="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s v="20 - SAMANA"/>
    <n v="16122"/>
    <n v="82018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s v="29 - MONTE PLATA"/>
    <n v="16126"/>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CARRETERA RANCHETE- LOS TRES PASOS - LOS HIDALGOS, MUNICIPIO PUERTO PLATA, PROVINCIA PUERTO PLATA"/>
    <s v="10 - FONDO GENERAL"/>
    <s v="18 - PUERTO PLATA"/>
    <n v="16937"/>
    <n v="33065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s v="18 - PUERTO PLATA"/>
    <n v="15039"/>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s v="28 - MONSENOR NOUEL"/>
    <n v="15934"/>
    <n v="90000000"/>
    <n v="18168344.9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s v="21 - SAN CRISTOBAL"/>
    <n v="15053"/>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s v="23 - SAN PEDRO DE MACORIS"/>
    <n v="15935"/>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s v="29 - MONTE PLATA"/>
    <n v="16128"/>
    <n v="175219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s v="22 - SAN JUAN"/>
    <n v="16148"/>
    <n v="13314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s v="18 - PUERTO PLATA"/>
    <n v="15054"/>
    <n v="4586704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s v="13 - LA VEGA"/>
    <n v="159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s v="32 - SANTO DOMINGO"/>
    <n v="13633"/>
    <n v="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s v="11 - LA ALTAGRACIA"/>
    <n v="15055"/>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s v="23 - SAN PEDRO DE MACORIS"/>
    <n v="15937"/>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s v="30 - HATO MAYOR"/>
    <n v="16699"/>
    <n v="146398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s v="23 - SAN PEDRO DE MACORIS"/>
    <n v="15056"/>
    <n v="60000005"/>
    <n v="15592525.85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s v="24 - SANCHEZ RAMIREZ"/>
    <n v="15938"/>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s v="04 - BARAHONA"/>
    <n v="15057"/>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s v="29 - MONTE PLATA"/>
    <n v="15939"/>
    <n v="60000000"/>
    <n v="17418352.68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60 - CREDITO EXTERNO"/>
    <s v="32 - SANTO DOMINGO"/>
    <n v="14109"/>
    <n v="126120768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s v="21 - SAN CRISTOBAL"/>
    <n v="16702"/>
    <n v="3746245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s v="22 - SAN JUAN"/>
    <n v="1505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s v="29 - MONTE PLATA"/>
    <n v="15940"/>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s v="27 - VALVERDE"/>
    <n v="1505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s v="29 - MONTE PLATA"/>
    <n v="15941"/>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s v="24 - SANCHEZ RAMIREZ"/>
    <n v="15942"/>
    <n v="72000000"/>
    <n v="25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s v="09 - ESPAILLAT"/>
    <n v="15061"/>
    <n v="7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s v="17 - PERAVIA"/>
    <n v="15943"/>
    <n v="24000000"/>
    <n v="14562584.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s v="04 - BARAHONA"/>
    <n v="15062"/>
    <n v="24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s v="31 - SAN JOSE DE OCOA"/>
    <n v="15944"/>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s v="02 - AZUA"/>
    <n v="15063"/>
    <n v="90000000"/>
    <n v="68788533.45999999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s v="21 - SAN CRISTOBAL"/>
    <n v="15945"/>
    <n v="36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s v="21 - SAN CRISTOBAL"/>
    <n v="15946"/>
    <n v="36000000"/>
    <n v="24520057.8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s v="17 - PERAVIA"/>
    <n v="15065"/>
    <n v="168000000"/>
    <n v="93678698.10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s v="23 - SAN PEDRO DE MACORIS"/>
    <n v="15947"/>
    <n v="60000000"/>
    <n v="24685833.63000000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s v="01 - DISTRITO NACIONAL"/>
    <n v="15066"/>
    <n v="1182857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s v="21 - SAN CRISTOBAL"/>
    <n v="15948"/>
    <n v="270000000"/>
    <n v="103668679.24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s v="21 - SAN CRISTOBAL"/>
    <n v="15949"/>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s v="12 - LA ROMANA"/>
    <n v="15067"/>
    <n v="90000000"/>
    <n v="75403348.62000000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s v="12 - LA ROMANA"/>
    <n v="16081"/>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s v="27 - VALVERDE"/>
    <n v="15068"/>
    <n v="16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s v="13 - LA VEGA"/>
    <n v="15069"/>
    <n v="11999999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s v="18 - PUERTO PLATA"/>
    <n v="15070"/>
    <n v="3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s v="11 - LA ALTAGRACIA"/>
    <n v="16083"/>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s v="02 - AZUA"/>
    <n v="15071"/>
    <n v="92250000"/>
    <n v="3607815.63"/>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s v="08 - EL SEIBO"/>
    <n v="16084"/>
    <n v="676666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s v="04 - BARAHONA"/>
    <n v="15308"/>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s v="08 - EL SEIBO"/>
    <n v="16085"/>
    <n v="785637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s v="31 - SAN JOSE DE OCOA"/>
    <n v="1530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s v="21 - SAN CRISTOBAL"/>
    <n v="16086"/>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s v="21 - SAN CRISTOBAL"/>
    <n v="16787"/>
    <n v="1919626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s v="18 - PUERTO PLATA"/>
    <n v="5603"/>
    <n v="8054398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s v="21 - SAN CRISTOBAL"/>
    <n v="16087"/>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s v="09 - ESPAILLAT"/>
    <n v="15310"/>
    <n v="4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s v="08 - EL SEIBO"/>
    <n v="16335"/>
    <n v="506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s v="15 - MONTE CRISTI"/>
    <n v="15950"/>
    <n v="1559267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s v="24 - SANCHEZ RAMIREZ"/>
    <n v="16088"/>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s v="22 - SAN JUAN"/>
    <n v="15311"/>
    <n v="6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s v="04 - BARAHONA"/>
    <n v="16089"/>
    <n v="450936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s v="32 - SANTO DOMINGO"/>
    <n v="15312"/>
    <n v="120000000"/>
    <n v="77246833.64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s v="29 - MONTE PLATA"/>
    <n v="16124"/>
    <n v="23389014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s v="14 - MARIA TRINIDAD SANCHEZ"/>
    <n v="16090"/>
    <n v="1800691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s v="26 - SANTIAGO RODRIGUEZ"/>
    <n v="15313"/>
    <n v="18533019"/>
    <n v="10474064.2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s v="23 - SAN PEDRO DE MACORIS"/>
    <n v="15314"/>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s v="03 - BAHORUCO"/>
    <n v="16091"/>
    <n v="3003257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s v="06 - DUARTE"/>
    <n v="16145"/>
    <n v="215781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s v="29 - MONTE PLATA"/>
    <n v="15315"/>
    <n v="60000000"/>
    <n v="53349911.46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s v="03 - BAHORUCO"/>
    <n v="16092"/>
    <n v="1800000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s v="25 - SANTIAGO"/>
    <n v="16829"/>
    <n v="9188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s v="21 - SAN CRISTOBAL"/>
    <n v="15316"/>
    <n v="12000000"/>
    <n v="11111520.55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s v="07 - ELIAS PINA"/>
    <n v="1609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s v="08 - EL SEIBO"/>
    <n v="16830"/>
    <n v="1650339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s v="25 - SANTIAGO"/>
    <n v="15317"/>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s v="07 - ELIAS PINA"/>
    <n v="16094"/>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s v="15 - MONTE CRISTI"/>
    <n v="15318"/>
    <n v="42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s v="07 - ELIAS PINA"/>
    <n v="16095"/>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s v="15 - MONTE CRISTI"/>
    <n v="16096"/>
    <n v="36000187"/>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s v="32 - SANTO DOMINGO"/>
    <n v="15319"/>
    <n v="120000000"/>
    <n v="50249803.759999998"/>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s v="06 - DUARTE"/>
    <n v="16502"/>
    <n v="969070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s v="05 - DAJABON"/>
    <n v="15320"/>
    <n v="24000000"/>
    <n v="2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s v="06 - DUARTE"/>
    <n v="16097"/>
    <n v="12000031"/>
    <n v="1200003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s v="23 - SAN PEDRO DE MACORIS"/>
    <n v="16460"/>
    <n v="111042332"/>
    <n v="6328218.9900000002"/>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s v="01 - DISTRITO NACIONAL"/>
    <n v="15321"/>
    <n v="180000000"/>
    <n v="4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s v="06 - DUARTE"/>
    <n v="16098"/>
    <n v="60000000"/>
    <n v="59938026.78000000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s v="18 - PUERTO PLATA"/>
    <n v="1532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s v="18 - PUERTO PLATA"/>
    <n v="16099"/>
    <n v="60000125"/>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s v="32 - SANTO DOMINGO"/>
    <n v="15323"/>
    <n v="12000000"/>
    <n v="12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s v="06 - DUARTE"/>
    <n v="16100"/>
    <n v="90420651"/>
    <n v="90420651"/>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10 - FONDO GENERAL"/>
    <s v="25 - SANTIAGO"/>
    <n v="16305"/>
    <n v="3815047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s v="30 - HATO MAYOR"/>
    <n v="15324"/>
    <n v="180000000"/>
    <n v="27272735.3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s v="09 - ESPAILLAT"/>
    <n v="16101"/>
    <n v="50197826"/>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s v="13 - LA VEGA"/>
    <n v="16309"/>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s v="15 - MONTE CRISTI"/>
    <n v="16102"/>
    <n v="2400000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s v="19 - HERMANAS MIRABAL"/>
    <n v="15325"/>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s v="25 - SANTIAGO"/>
    <n v="16305"/>
    <n v="129582262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s v="15 - MONTE CRISTI"/>
    <n v="16322"/>
    <n v="1368915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s v="28 - MONSENOR NOUEL"/>
    <n v="15326"/>
    <n v="120000000"/>
    <n v="36589259.340000004"/>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s v="18 - PUERTO PLATA"/>
    <n v="16103"/>
    <n v="601169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s v="10 - INDEPENDENCIA"/>
    <n v="16104"/>
    <n v="18000000"/>
    <n v="13969955.69999999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s v="17 - PERAVIA"/>
    <n v="15327"/>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s v="06 - DUARTE"/>
    <n v="16321"/>
    <n v="383723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s v="09 - ESPAILLAT"/>
    <n v="16337"/>
    <n v="900000000"/>
    <n v="49315709.25"/>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s v="24 - SANCHEZ RAMIREZ"/>
    <n v="15328"/>
    <n v="10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s v="25 - SANTIAGO"/>
    <n v="16105"/>
    <n v="14406076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s v="10 - INDEPENDENCIA"/>
    <n v="15329"/>
    <n v="30000000"/>
    <n v="3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s v="10 - INDEPENDENCIA"/>
    <n v="16106"/>
    <n v="180934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s v="06 - DUARTE"/>
    <n v="16344"/>
    <n v="46052778"/>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s v="10 - INDEPENDENCIA"/>
    <n v="16107"/>
    <n v="3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s v="32 - SANTO DOMINGO"/>
    <n v="15330"/>
    <n v="84000000"/>
    <n v="84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s v="08 - EL SEIBO"/>
    <n v="16335"/>
    <n v="2387972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s v="11 - LA ALTAGRACIA"/>
    <n v="16773"/>
    <n v="1677603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s v="14 - MARIA TRINIDAD SANCHEZ"/>
    <n v="15331"/>
    <n v="1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s v="15 - MONTE CRISTI"/>
    <n v="16108"/>
    <n v="75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s v="32 - SANTO DOMINGO"/>
    <n v="16351"/>
    <n v="30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s v="03 - BAHORUCO"/>
    <n v="15332"/>
    <n v="2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s v="15 - MONTE CRISTI"/>
    <n v="16109"/>
    <n v="18000000"/>
    <n v="1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s v="11 - LA ALTAGRACIA"/>
    <n v="16786"/>
    <n v="8763014"/>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s v="25 - SANTIAGO"/>
    <n v="16376"/>
    <n v="2109783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s v="02 - AZUA"/>
    <n v="16110"/>
    <n v="6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s v="16 - PEDERNALES"/>
    <n v="15333"/>
    <n v="84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10 - FONDO GENERAL"/>
    <s v="28 - MONSENOR NOUEL"/>
    <n v="16983"/>
    <n v="246801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10 - FONDO GENERAL"/>
    <s v="03 - BAHORUCO"/>
    <n v="16417"/>
    <n v="7796338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s v="03 - BAHORUCO"/>
    <n v="16417"/>
    <n v="15353263"/>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s v="07 - ELIAS PINA"/>
    <n v="15334"/>
    <n v="18000059"/>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s v="29 - MONTE PLATA"/>
    <n v="16125"/>
    <n v="1482068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s v="13 - LA VEGA"/>
    <n v="15335"/>
    <n v="180000000"/>
    <n v="17731080.59"/>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s v="06 - DUARTE"/>
    <n v="16835"/>
    <n v="35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s v="06 - DUARTE"/>
    <n v="16136"/>
    <n v="59360662"/>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s v="06 - DUARTE"/>
    <n v="16874"/>
    <n v="125547191"/>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s v="20 - SAMANA"/>
    <n v="16163"/>
    <n v="12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s v="32 - SANTO DOMINGO"/>
    <n v="15336"/>
    <n v="60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s v="11 - LA ALTAGRACIA"/>
    <n v="16503"/>
    <n v="39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s v="14 - MARIA TRINIDAD SANCHEZ"/>
    <n v="16162"/>
    <n v="48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s v="02 - AZUA"/>
    <n v="15337"/>
    <n v="60000000"/>
    <n v="60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s v="06 - DUARTE"/>
    <n v="15338"/>
    <n v="78000000"/>
    <n v="51862933.799999997"/>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s v="07 - ELIAS PINA"/>
    <n v="14948"/>
    <n v="1000000"/>
    <n v="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s v="32 - SANTO DOMINGO"/>
    <n v="15339"/>
    <n v="84000000"/>
    <n v="28000000"/>
  </r>
  <r>
    <s v="2026"/>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s v="29 - MONTE PLATA"/>
    <n v="16294"/>
    <n v="30000002"/>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s v="99 - MULTIPROVINCIAL"/>
    <n v="13932"/>
    <n v="410215000"/>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s v="01 - DISTRITO NACIONAL"/>
    <n v="14279"/>
    <n v="45109788"/>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s v="01 - DISTRITO NACIONAL"/>
    <n v="17004"/>
    <n v="181782167"/>
    <n v="0"/>
  </r>
  <r>
    <s v="2026"/>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s v="21 - SAN CRISTOBAL"/>
    <n v="17010"/>
    <n v="5278281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s v="24 - SANCHEZ RAMIREZ"/>
    <n v="16383"/>
    <n v="150808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s v="31 - SAN JOSE DE OCOA"/>
    <n v="16394"/>
    <n v="215888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s v="31 - SAN JOSE DE OCOA"/>
    <n v="1649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s v="08 - EL SEIBO"/>
    <n v="16501"/>
    <n v="8976654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s v="01 - DISTRITO NACIONAL"/>
    <n v="16661"/>
    <n v="309044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s v="06 - DUARTE"/>
    <n v="16399"/>
    <n v="25006973"/>
    <n v="11060624.94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s v="24 - SANCHEZ RAMIREZ"/>
    <n v="16400"/>
    <n v="20652855"/>
    <n v="7262727.9900000002"/>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s v="29 - MONTE PLATA"/>
    <n v="16401"/>
    <n v="2219914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s v="21 - SAN CRISTOBAL"/>
    <n v="16402"/>
    <n v="54903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s v="08 - EL SEIBO"/>
    <n v="16706"/>
    <n v="78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s v="11 - LA ALTAGRACIA"/>
    <n v="16266"/>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s v="11 - LA ALTAGRACIA"/>
    <n v="16267"/>
    <n v="9105329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s v="21 - SAN CRISTOBAL"/>
    <n v="16390"/>
    <n v="2239044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s v="11 - LA ALTAGRACIA"/>
    <n v="1628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s v="24 - SANCHEZ RAMIREZ"/>
    <n v="16406"/>
    <n v="277391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s v="11 - LA ALTAGRACIA"/>
    <n v="16287"/>
    <n v="2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s v="01 - DISTRITO NACIONAL"/>
    <n v="16770"/>
    <n v="2472674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s v="11 - LA ALTAGRACIA"/>
    <n v="16288"/>
    <n v="3663528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s v="32 - SANTO DOMINGO"/>
    <n v="16408"/>
    <n v="17816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s v="32 - SANTO DOMINGO"/>
    <n v="16813"/>
    <n v="5332656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s v="31 - SAN JOSE DE OCOA"/>
    <n v="16412"/>
    <n v="298607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s v="28 - MONSENOR NOUEL"/>
    <n v="16293"/>
    <n v="9142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s v="01 - DISTRITO NACIONAL"/>
    <n v="16814"/>
    <n v="5041300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s v="32 - SANTO DOMINGO"/>
    <n v="16414"/>
    <n v="2582838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s v="11 - LA ALTAGRACIA"/>
    <n v="16721"/>
    <n v="10843271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s v="14 - MARIA TRINIDAD SANCHEZ"/>
    <n v="16722"/>
    <n v="609796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s v="31 - SAN JOSE DE OCOA"/>
    <n v="16685"/>
    <n v="6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s v="26 - SANTIAGO RODRIGUEZ"/>
    <n v="16541"/>
    <n v="59051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s v="20 - SAMANA"/>
    <n v="16782"/>
    <n v="10778488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s v="08 - EL SEIBO"/>
    <n v="16784"/>
    <n v="105643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s v="18 - PUERTO PLATA"/>
    <n v="16644"/>
    <n v="46227768"/>
    <n v="1000000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10 - FONDO GENERAL"/>
    <s v="17 - PERAVIA"/>
    <n v="16808"/>
    <n v="588311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s v="17 - PERAVIA"/>
    <n v="16808"/>
    <n v="1259666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s v="11 - LA ALTAGRACIA"/>
    <n v="16645"/>
    <n v="2252765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10 - FONDO GENERAL"/>
    <s v="13 - LA VEGA"/>
    <n v="16811"/>
    <n v="95358654"/>
    <n v="87358654"/>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s v="23 - SAN PEDRO DE MACORIS"/>
    <n v="16200"/>
    <n v="7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s v="03 - BAHORUCO"/>
    <n v="16810"/>
    <n v="2100424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s v="06 - DUARTE"/>
    <n v="16201"/>
    <n v="564588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s v="21 - SAN CRISTOBAL"/>
    <n v="16380"/>
    <n v="1738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s v="32 - SANTO DOMINGO"/>
    <n v="16441"/>
    <n v="11582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s v="13 - LA VEGA"/>
    <n v="16203"/>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s v="24 - SANCHEZ RAMIREZ"/>
    <n v="16825"/>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s v="29 - MONTE PLATA"/>
    <n v="16204"/>
    <n v="2334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s v="13 - LA VEGA"/>
    <n v="16206"/>
    <n v="766869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s v="01 - DISTRITO NACIONAL"/>
    <n v="16831"/>
    <n v="1901730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s v="25 - SANTIAGO"/>
    <n v="16474"/>
    <n v="2208936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s v="31 - SAN JOSE DE OCOA"/>
    <n v="1620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10 - FONDO GENERAL"/>
    <s v="24 - SANCHEZ RAMIREZ"/>
    <n v="16832"/>
    <n v="779633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s v="29 - MONTE PLATA"/>
    <n v="16495"/>
    <n v="37429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s v="13 - LA VEGA"/>
    <n v="16211"/>
    <n v="225449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s v="13 - LA VEGA"/>
    <n v="16213"/>
    <n v="39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s v="31 - SAN JOSE DE OCOA"/>
    <n v="16585"/>
    <n v="79683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s v="02 - AZUA"/>
    <n v="16214"/>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s v="18 - PUERTO PLATA"/>
    <n v="16589"/>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s v="19 - HERMANAS MIRABAL"/>
    <n v="16215"/>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s v="18 - PUERTO PLATA"/>
    <n v="16642"/>
    <n v="37514624"/>
    <n v="10222826.369999999"/>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s v="11 - LA ALTAGRACIA"/>
    <n v="16217"/>
    <n v="2240117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s v="11 - LA ALTAGRACIA"/>
    <n v="16219"/>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s v="04 - BARAHONA"/>
    <n v="16643"/>
    <n v="5608787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s v="23 - SAN PEDRO DE MACORIS"/>
    <n v="16220"/>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s v="32 - SANTO DOMINGO"/>
    <n v="16660"/>
    <n v="5332370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s v="32 - SANTO DOMINGO"/>
    <n v="16708"/>
    <n v="760747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s v="29 - MONTE PLATA"/>
    <n v="16221"/>
    <n v="9775701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s v="21 - SAN CRISTOBAL"/>
    <n v="16668"/>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s v="06 - DUARTE"/>
    <n v="16222"/>
    <n v="37540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s v="04 - BARAHONA"/>
    <n v="16223"/>
    <n v="4500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s v="04 - BARAHONA"/>
    <n v="16224"/>
    <n v="41143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10 - FONDO GENERAL"/>
    <s v="31 - SAN JOSE DE OCOA"/>
    <n v="16225"/>
    <n v="587459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s v="21 - SAN CRISTOBAL"/>
    <n v="16676"/>
    <n v="928863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s v="04 - BARAHONA"/>
    <n v="16226"/>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s v="04 - BARAHONA"/>
    <n v="16228"/>
    <n v="168427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s v="04 - BARAHONA"/>
    <n v="16682"/>
    <n v="2059404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s v="23 - SAN PEDRO DE MACORIS"/>
    <n v="16229"/>
    <n v="1058712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s v="06 - DUARTE"/>
    <n v="16230"/>
    <n v="5012129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s v="32 - SANTO DOMINGO"/>
    <n v="16686"/>
    <n v="10744174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s v="06 - DUARTE"/>
    <n v="16231"/>
    <n v="11597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s v="29 - MONTE PLATA"/>
    <n v="16690"/>
    <n v="4135337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s v="13 - LA VEGA"/>
    <n v="16232"/>
    <n v="186920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s v="19 - HERMANAS MIRABAL"/>
    <n v="16233"/>
    <n v="1466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10 - FONDO GENERAL"/>
    <s v="09 - ESPAILLAT"/>
    <n v="16209"/>
    <n v="438664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s v="08 - EL SEIBO"/>
    <n v="16210"/>
    <n v="9239151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s v="23 - SAN PEDRO DE MACORIS"/>
    <n v="16227"/>
    <n v="2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s v="03 - BAHORUCO"/>
    <n v="16703"/>
    <n v="34836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s v="03 - BAHORUCO"/>
    <n v="16705"/>
    <n v="1033857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s v="19 - HERMANAS MIRABAL"/>
    <n v="16237"/>
    <n v="763200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s v="29 - MONTE PLATA"/>
    <n v="16250"/>
    <n v="7012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s v="08 - EL SEIBO"/>
    <n v="16256"/>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s v="08 - EL SEIBO"/>
    <n v="16257"/>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s v="13 - LA VEGA"/>
    <n v="16239"/>
    <n v="155489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s v="13 - LA VEGA"/>
    <n v="16240"/>
    <n v="64929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s v="03 - BAHORUCO"/>
    <n v="16717"/>
    <n v="5675795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s v="11 - LA ALTAGRACIA"/>
    <n v="16258"/>
    <n v="195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s v="06 - DUARTE"/>
    <n v="16241"/>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s v="08 - EL SEIBO"/>
    <n v="1625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s v="18 - PUERTO PLATA"/>
    <n v="16242"/>
    <n v="93530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s v="29 - MONTE PLATA"/>
    <n v="16260"/>
    <n v="78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s v="18 - PUERTO PLATA"/>
    <n v="16243"/>
    <n v="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s v="14 - MARIA TRINIDAD SANCHEZ"/>
    <n v="16268"/>
    <n v="702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s v="06 - DUARTE"/>
    <n v="16244"/>
    <n v="280603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s v="14 - MARIA TRINIDAD SANCHEZ"/>
    <n v="16269"/>
    <n v="234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s v="19 - HERMANAS MIRABAL"/>
    <n v="16245"/>
    <n v="1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s v="29 - MONTE PLATA"/>
    <n v="16271"/>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s v="11 - LA ALTAGRACIA"/>
    <n v="16248"/>
    <n v="785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s v="29 - MONTE PLATA"/>
    <n v="16272"/>
    <n v="11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s v="13 - LA VEGA"/>
    <n v="16251"/>
    <n v="1123103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s v="29 - MONTE PLATA"/>
    <n v="16273"/>
    <n v="50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s v="13 - LA VEGA"/>
    <n v="16252"/>
    <n v="62195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s v="29 - MONTE PLATA"/>
    <n v="16277"/>
    <n v="6030745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s v="19 - HERMANAS MIRABAL"/>
    <n v="16253"/>
    <n v="95382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s v="29 - MONTE PLATA"/>
    <n v="16778"/>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s v="13 - LA VEGA"/>
    <n v="16254"/>
    <n v="777445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s v="29 - MONTE PLATA"/>
    <n v="16283"/>
    <n v="65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s v="05 - DAJABON"/>
    <n v="16781"/>
    <n v="3949349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s v="19 - HERMANAS MIRABAL"/>
    <n v="16255"/>
    <n v="1019376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s v="31 - SAN JOSE DE OCOA"/>
    <n v="16812"/>
    <n v="4611965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s v="08 - EL SEIBO"/>
    <n v="16263"/>
    <n v="4832286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s v="29 - MONTE PLATA"/>
    <n v="16264"/>
    <n v="9237178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s v="08 - EL SEIBO"/>
    <n v="16265"/>
    <n v="300394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s v="11 - LA ALTAGRACIA"/>
    <n v="16274"/>
    <n v="15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10 - FONDO GENERAL"/>
    <s v="06 - DUARTE"/>
    <n v="16826"/>
    <n v="4243116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s v="29 - MONTE PLATA"/>
    <n v="16275"/>
    <n v="10665535"/>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s v="30 - HATO MAYOR"/>
    <n v="16278"/>
    <n v="30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s v="13 - LA VEGA"/>
    <n v="16281"/>
    <n v="15662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s v="14 - MARIA TRINIDAD SANCHEZ"/>
    <n v="16212"/>
    <n v="919206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s v="19 - HERMANAS MIRABAL"/>
    <n v="16289"/>
    <n v="8111268"/>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s v="13 - LA VEGA"/>
    <n v="16216"/>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s v="24 - SANCHEZ RAMIREZ"/>
    <n v="16290"/>
    <n v="3503523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s v="08 - EL SEIBO"/>
    <n v="16246"/>
    <n v="67851384"/>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s v="30 - HATO MAYOR"/>
    <n v="16292"/>
    <n v="22303876"/>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s v="08 - EL SEIBO"/>
    <n v="16276"/>
    <n v="5457436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s v="28 - MONSENOR NOUEL"/>
    <n v="16293"/>
    <n v="4600977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s v="29 - MONTE PLATA"/>
    <n v="16280"/>
    <n v="3898169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s v="08 - EL SEIBO"/>
    <n v="16296"/>
    <n v="116616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s v="29 - MONTE PLATA"/>
    <n v="16291"/>
    <n v="4677802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s v="29 - MONTE PLATA"/>
    <n v="16280"/>
    <n v="7458987"/>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s v="06 - DUARTE"/>
    <n v="16247"/>
    <n v="10356939"/>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s v="14 - MARIA TRINIDAD SANCHEZ"/>
    <n v="16381"/>
    <n v="3864732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s v="31 - SAN JOSE DE OCOA"/>
    <n v="16382"/>
    <n v="62096181"/>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s v="11 - LA ALTAGRACIA"/>
    <n v="16386"/>
    <n v="1949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s v="12 - LA ROMANA"/>
    <n v="16704"/>
    <n v="8162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s v="24 - SANCHEZ RAMIREZ"/>
    <n v="16807"/>
    <n v="15600000"/>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s v="06 - DUARTE"/>
    <n v="16418"/>
    <n v="12246282"/>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s v="28 - MONSENOR NOUEL"/>
    <n v="16293"/>
    <n v="23664443"/>
    <n v="0"/>
  </r>
  <r>
    <s v="2026"/>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s v="31 - SAN JOSE DE OCOA"/>
    <n v="16389"/>
    <n v="38040987"/>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s v="11 - LA ALTAGRACIA"/>
    <n v="16936"/>
    <n v="11735108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s v="21 - SAN CRISTOBAL"/>
    <n v="16891"/>
    <n v="38981691"/>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s v="32 - SANTO DOMINGO"/>
    <n v="16890"/>
    <n v="2124916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s v="29 - MONTE PLATA"/>
    <n v="16975"/>
    <n v="15630630"/>
    <n v="0"/>
  </r>
  <r>
    <s v="2026"/>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s v="29 - MONTE PLATA"/>
    <n v="16976"/>
    <n v="21767853"/>
    <n v="0"/>
  </r>
  <r>
    <s v="2026"/>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s v="22 - SAN JUAN"/>
    <n v="16737"/>
    <n v="138751321"/>
    <n v="0"/>
  </r>
  <r>
    <s v="2026"/>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s v="10 - INDEPENDENCIA"/>
    <n v="16777"/>
    <n v="44525856"/>
    <n v="0"/>
  </r>
  <r>
    <s v="2026"/>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s v="99 - MULTIPROVINCIAL"/>
    <n v="14112"/>
    <n v="276243408"/>
    <n v="0"/>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s v="31 - SAN JOSE DE OCOA"/>
    <n v="16159"/>
    <n v="2323954"/>
    <n v="3183638.05"/>
  </r>
  <r>
    <s v="2026"/>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s v="25 - SANTIAGO"/>
    <n v="16311"/>
    <n v="21544723"/>
    <n v="2448458.0699999998"/>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s v="32 - SANTO DOMINGO"/>
    <n v="14558"/>
    <n v="8998560"/>
    <n v="2400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50 - CRÉDITO INTERNO"/>
    <s v="32 - SANTO DOMINGO"/>
    <n v="14558"/>
    <n v="61753510"/>
    <n v="9283800"/>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s v="32 - SANTO DOMINGO"/>
    <n v="14558"/>
    <n v="14247930"/>
    <n v="36696"/>
  </r>
  <r>
    <s v="2026"/>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50 - CRÉDITO INTERNO"/>
    <s v="32 - SANTO DOMINGO"/>
    <n v="14558"/>
    <n v="0"/>
    <n v="1433572.47"/>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s v="32 - SANTO DOMINGO"/>
    <n v="14054"/>
    <n v="10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50 - CRÉDITO INTERNO"/>
    <s v="32 - SANTO DOMINGO"/>
    <n v="14558"/>
    <n v="12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s v="32 - SANTO DOMINGO"/>
    <n v="14558"/>
    <n v="115000000"/>
    <n v="0"/>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s v="32 - SANTO DOMINGO"/>
    <n v="15024"/>
    <n v="150000000"/>
    <n v="6154325.9000000004"/>
  </r>
  <r>
    <s v="2026"/>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s v="01 - DISTRITO NACIONAL"/>
    <n v="15025"/>
    <n v="100000000"/>
    <n v="0"/>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99 - MULTIPROVINCIAL"/>
    <s v="(blank)"/>
    <n v="30000000"/>
    <n v="1035226.02"/>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s v="32 - SANTO DOMINGO"/>
    <n v="14054"/>
    <n v="40000000"/>
    <n v="29479613.209999997"/>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s v="32 - SANTO DOMINGO"/>
    <n v="14558"/>
    <n v="676753510"/>
    <n v="114203638.9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50 - CRÉDITO INTERNO"/>
    <s v="32 - SANTO DOMINGO"/>
    <n v="14558"/>
    <n v="1113246490"/>
    <n v="248301909.63000003"/>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s v="32 - SANTO DOMINGO"/>
    <n v="14558"/>
    <n v="950000000"/>
    <n v="16318840.74"/>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s v="32 - SANTO DOMINGO"/>
    <n v="15024"/>
    <n v="951000000"/>
    <n v="38485974.030000001"/>
  </r>
  <r>
    <s v="2026"/>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s v="01 - DISTRITO NACIONAL"/>
    <n v="15025"/>
    <n v="1500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17 - PERAVIA"/>
    <s v="(blank)"/>
    <n v="1052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17 - PERAVIA"/>
    <s v="(blank)"/>
    <n v="117586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17 - PERAVIA"/>
    <s v="(blank)"/>
    <n v="50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S"/>
    <s v="00 - N/A"/>
    <s v="10 - FONDO GENERAL"/>
    <s v="17 - PERAVIA"/>
    <s v="(blank)"/>
    <n v="136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17 - PERAVIA"/>
    <s v="(blank)"/>
    <n v="85000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17 - PERAVIA"/>
    <s v="(blank)"/>
    <n v="2439999"/>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17 - PERAVIA"/>
    <s v="(blank)"/>
    <n v="45010"/>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17 - PERAVIA"/>
    <s v="(blank)"/>
    <n v="438798"/>
    <n v="0"/>
  </r>
  <r>
    <s v="2026"/>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17 - PERAVIA"/>
    <s v="(blank)"/>
    <n v="847599"/>
    <n v="0"/>
  </r>
  <r>
    <s v="2026"/>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s v="01 - DISTRITO NACIONAL"/>
    <n v="13855"/>
    <n v="463506478"/>
    <n v="0"/>
  </r>
  <r>
    <s v="2026"/>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s v="01 - DISTRITO NACIONAL"/>
    <n v="13855"/>
    <n v="412193337"/>
    <n v="0"/>
  </r>
  <r>
    <s v="2026"/>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s v="99 - MULTIPROVINCIAL"/>
    <n v="16993"/>
    <n v="30000000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s v="18 - PUERTO PLATA"/>
    <n v="16140"/>
    <n v="592620"/>
    <n v="0"/>
  </r>
  <r>
    <s v="2026"/>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s v="18 - PUERTO PLATA"/>
    <n v="16140"/>
    <n v="2724844"/>
    <n v="0"/>
  </r>
  <r>
    <s v="2026"/>
    <x v="0"/>
    <x v="0"/>
    <x v="1"/>
    <x v="6"/>
    <s v="2 - Poder Ejecutivo"/>
    <s v="0213 - MINISTERIO DE TURISMO"/>
    <s v="0002 - COMITE EJECUTOR DE INFRAESTRUCTA EN ZONAS TURISTICAS (CEIZTUR)"/>
    <s v="1 - SERVICIOS  GENERALES"/>
    <s v="1.4 - Justicia, orden público y seguridad"/>
    <s v="1.4.01 - Servicios de seguridad interior"/>
    <s v="2.7 - OBRAS"/>
    <s v="2.7.2 - INFRAESTRUCTURA"/>
    <s v="S"/>
    <s v="83 - CONSTRUCCIÓN DESTACAMENTO POLITUR EL LIMÓN, DISTRITO MUNICIPAL EL LIMÓN, PROVINCIA SAMANÁ."/>
    <s v="20 - FONDOS CON DESTINO ESPECÍFICO"/>
    <s v="20 - SAMANA"/>
    <n v="17082"/>
    <n v="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s v="18 - PUERTO PLATA"/>
    <n v="16158"/>
    <n v="52381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s v="13 - LA VEGA"/>
    <n v="16150"/>
    <n v="274742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s v="01 - DISTRITO NACIONAL"/>
    <n v="16325"/>
    <n v="528591"/>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s v="18 - PUERTO PLATA"/>
    <n v="16375"/>
    <n v="406837"/>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s v="12 - LA ROMANA"/>
    <n v="16506"/>
    <n v="1651160"/>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s v="01 - DISTRITO NACIONAL"/>
    <n v="16641"/>
    <n v="6179022"/>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s v="18 - PUERTO PLATA"/>
    <n v="16768"/>
    <n v="28229"/>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s v="13 - LA VEGA"/>
    <n v="16881"/>
    <n v="58438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s v="11 - LA ALTAGRACIA"/>
    <n v="17024"/>
    <n v="147214"/>
    <n v="0"/>
  </r>
  <r>
    <s v="2026"/>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s v="11 - LA ALTAGRACIA"/>
    <n v="16141"/>
    <n v="32777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s v="18 - PUERTO PLATA"/>
    <n v="16158"/>
    <n v="77995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s v="13 - LA VEGA"/>
    <n v="16150"/>
    <n v="7285034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s v="01 - DISTRITO NACIONAL"/>
    <n v="16325"/>
    <n v="408912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s v="18 - PUERTO PLATA"/>
    <n v="16375"/>
    <n v="20697475"/>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s v="12 - LA ROMANA"/>
    <n v="16506"/>
    <n v="20886884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s v="01 - DISTRITO NACIONAL"/>
    <n v="16641"/>
    <n v="358728187"/>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s v="18 - PUERTO PLATA"/>
    <n v="16768"/>
    <n v="3765796"/>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s v="13 - LA VEGA"/>
    <n v="16881"/>
    <n v="77955970"/>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s v="11 - LA ALTAGRACIA"/>
    <n v="17024"/>
    <n v="11221902"/>
    <n v="0"/>
  </r>
  <r>
    <s v="2026"/>
    <x v="0"/>
    <x v="0"/>
    <x v="1"/>
    <x v="6"/>
    <s v="2 - Poder Ejecutivo"/>
    <s v="0213 - MINISTERIO DE TURISMO"/>
    <s v="0002 - COMITE EJECUTOR DE INFRAESTRUCTA EN ZONAS TURISTICAS (CEIZTUR)"/>
    <s v="2 - SERVICIOS ECONÓMICOS"/>
    <s v="2.6 - Transporte"/>
    <s v="2.6.01 - Transporte por carretera"/>
    <s v="2.7 - OBRAS"/>
    <s v="2.7.2 - INFRAESTRUCTURA"/>
    <s v="S"/>
    <s v="81 - RECONSTRUCCIÓN DEL CAMINO DE ACCESO A PLAYA UVERO ALTO DESDE EL DISTRITO MUNICIPAL LAS LAGUNAS DE NISIBON, PROVINCIA LA ALTAGRACIA"/>
    <s v="20 - FONDOS CON DESTINO ESPECÍFICO"/>
    <s v="11 - LA ALTAGRACIA"/>
    <n v="17069"/>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s v="20 - SAMANA"/>
    <n v="15131"/>
    <n v="3787716"/>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s v="21 - SAN CRISTOBAL"/>
    <n v="15452"/>
    <n v="471114"/>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s v="11 - LA ALTAGRACIA"/>
    <n v="16070"/>
    <n v="20834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s v="20 - SAMANA"/>
    <n v="16076"/>
    <n v="22307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s v="32 - SANTO DOMINGO"/>
    <n v="16114"/>
    <n v="1238635"/>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s v="08 - EL SEIBO"/>
    <n v="16326"/>
    <n v="450529"/>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s v="04 - BARAHONA"/>
    <n v="16373"/>
    <n v="978601"/>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s v="20 - SAMANA"/>
    <n v="16694"/>
    <n v="632678"/>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s v="18 - PUERTO PLATA"/>
    <n v="16970"/>
    <n v="0"/>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s v="32 - SANTO DOMINGO"/>
    <n v="17027"/>
    <n v="37682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s v="29 - MONTE PLATA"/>
    <n v="17029"/>
    <n v="225307"/>
    <n v="0"/>
  </r>
  <r>
    <s v="2026"/>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99 - MULTIPROVINCIAL"/>
    <s v="(blank)"/>
    <n v="245000000"/>
    <n v="1965754.98"/>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s v="20 - SAMANA"/>
    <n v="15131"/>
    <n v="2236327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s v="21 - SAN CRISTOBAL"/>
    <n v="15452"/>
    <n v="440012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s v="07 - ELIAS PINA"/>
    <n v="15499"/>
    <n v="1288795"/>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s v="11 - LA ALTAGRACIA"/>
    <n v="16070"/>
    <n v="2364342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s v="20 - SAMANA"/>
    <n v="16076"/>
    <n v="97455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s v="32 - SANTO DOMINGO"/>
    <n v="16114"/>
    <n v="7728623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s v="08 - EL SEIBO"/>
    <n v="16132"/>
    <n v="1972000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s v="08 - EL SEIBO"/>
    <n v="16326"/>
    <n v="194923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s v="04 - BARAHONA"/>
    <n v="16373"/>
    <n v="6955424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s v="20 - SAMANA"/>
    <n v="16410"/>
    <n v="6581634"/>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s v="23 - SAN PEDRO DE MACORIS"/>
    <n v="16415"/>
    <n v="7068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s v="20 - SAMANA"/>
    <n v="16694"/>
    <n v="44282856"/>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s v="01 - DISTRITO NACIONAL"/>
    <n v="16841"/>
    <n v="1291061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s v="17 - PERAVIA"/>
    <n v="16852"/>
    <n v="998482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s v="14 - MARIA TRINIDAD SANCHEZ"/>
    <n v="16845"/>
    <n v="8199987"/>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s v="18 - PUERTO PLATA"/>
    <n v="16970"/>
    <n v="5540504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s v="21 - SAN CRISTOBAL"/>
    <n v="16971"/>
    <n v="300683"/>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s v="32 - SANTO DOMINGO"/>
    <n v="17027"/>
    <n v="37980761"/>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s v="29 - MONTE PLATA"/>
    <n v="17029"/>
    <n v="17681079"/>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6 - MEJORAMIENTO ENTORNO DEL BALNEARIO LAS MARIAS, MUNICIPIO DE NEYBA, PROVINCIA BAHORUCO."/>
    <s v="20 - FONDOS CON DESTINO ESPECÍFICO"/>
    <s v="03 - BAHORUCO"/>
    <n v="17146"/>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2 - CONSTRUCCIÓN BOULEVARD TURÍSTICO MUNICIPIOS EL PEÑON Y FUNDACIÓN, PROVINCIA DE BARAHONA."/>
    <s v="20 - FONDOS CON DESTINO ESPECÍFICO"/>
    <s v="04 - BARAHONA"/>
    <n v="17081"/>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s v="21 - SAN CRISTOBAL"/>
    <n v="163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4 - RECONSTRUCCIÓN DE PARQUE PLAZA DE LOS MARTIRES (LOS PALITOS), MUNICIPIO DE SALCEDO, PROVINCIA HERMANAS MIRABAL."/>
    <s v="20 - FONDOS CON DESTINO ESPECÍFICO"/>
    <s v="19 - HERMANAS MIRABAL"/>
    <n v="17127"/>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5 - CONSTRUCCIÓN DE PARADORES FOTOGRÁFICOS: LAS CIÉNEGAS, EL NUEVO CURRO, LAS CLAVELLINAS Y GUAYABAL, PROVINCIA AZUA."/>
    <s v="20 - FONDOS CON DESTINO ESPECÍFICO"/>
    <s v="02 - AZUA"/>
    <n v="17129"/>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s v="23 - SAN PEDRO DE MACORIS"/>
    <n v="17043"/>
    <n v="0"/>
    <n v="0"/>
  </r>
  <r>
    <s v="2026"/>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s v="12 - LA ROMANA"/>
    <n v="16169"/>
    <n v="0"/>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s v="23 - SAN PEDRO DE MACORIS"/>
    <n v="16115"/>
    <n v="20292"/>
    <n v="0"/>
  </r>
  <r>
    <s v="2026"/>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s v="23 - SAN PEDRO DE MACORIS"/>
    <n v="16115"/>
    <n v="13415689"/>
    <n v="0"/>
  </r>
  <r>
    <s v="2026"/>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s v="18 - PUERTO PLATA"/>
    <n v="15345"/>
    <n v="588510"/>
    <n v="0"/>
  </r>
  <r>
    <s v="2026"/>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s v="18 - PUERTO PLATA"/>
    <n v="15345"/>
    <n v="21224719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s v="32 - SANTO DOMINGO"/>
    <n v="15092"/>
    <n v="100000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s v="21 - SAN CRISTOBAL"/>
    <n v="16135"/>
    <n v="30088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s v="16 - PEDERNALES"/>
    <n v="16588"/>
    <n v="405444"/>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s v="11 - LA ALTAGRACIA"/>
    <n v="17015"/>
    <n v="99401"/>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s v="32 - SANTO DOMINGO"/>
    <n v="15092"/>
    <n v="128969515"/>
    <n v="9132769.0700000003"/>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s v="21 - SAN CRISTOBAL"/>
    <n v="16135"/>
    <n v="0"/>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s v="20 - SAMANA"/>
    <n v="16539"/>
    <n v="2644226"/>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s v="16 - PEDERNALES"/>
    <n v="16588"/>
    <n v="204721975"/>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s v="11 - LA ALTAGRACIA"/>
    <n v="17015"/>
    <n v="3315019"/>
    <n v="0"/>
  </r>
  <r>
    <s v="2026"/>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s v="13 - LA VEGA"/>
    <n v="16990"/>
    <n v="0"/>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s v="20 - SAMANA"/>
    <n v="16317"/>
    <n v="133529"/>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s v="32 - SANTO DOMINGO"/>
    <n v="17026"/>
    <n v="409096"/>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s v="20 - SAMANA"/>
    <n v="16317"/>
    <n v="1797658"/>
    <n v="0"/>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s v="29 - MONTE PLATA"/>
    <n v="16409"/>
    <n v="11788086"/>
    <n v="8564710.0800000001"/>
  </r>
  <r>
    <s v="2026"/>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s v="32 - SANTO DOMINGO"/>
    <n v="17026"/>
    <n v="2662131"/>
    <n v="0"/>
  </r>
  <r>
    <s v="2026"/>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s v="21 - SAN CRISTOBAL"/>
    <n v="16989"/>
    <n v="10255426"/>
    <n v="0"/>
  </r>
  <r>
    <s v="2026"/>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99 - MULTIPROVINCIAL"/>
    <s v="(blank)"/>
    <n v="876443"/>
    <n v="0"/>
  </r>
  <r>
    <s v="2026"/>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99 - MULTIPROVINCIAL"/>
    <s v="(blank)"/>
    <n v="200000"/>
    <n v="0"/>
  </r>
  <r>
    <s v="2026"/>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20 - FONDOS CON DESTINO ESPECÍFICO"/>
    <s v="99 - MULTIPROVINCIAL"/>
    <s v="(blank)"/>
    <n v="325200000"/>
    <n v="0"/>
  </r>
  <r>
    <s v="2026"/>
    <x v="0"/>
    <x v="0"/>
    <x v="1"/>
    <x v="6"/>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2 - INFRAESTRUCTURA"/>
    <s v="N"/>
    <s v="00 - N/A"/>
    <s v="20 - FONDOS CON DESTINO ESPECÍFICO"/>
    <s v="99 - MULTIPROVINCIAL"/>
    <s v="(blank)"/>
    <n v="12000000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S"/>
    <s v="01 - GESTION  INTEGRAL DE RESIDUOS SOLIDOS EN EL VERTEDERO DE DUQUESA , PROVINCIA SANTO DOMINGO"/>
    <s v="60 - CREDITO EXTERNO"/>
    <s v="32 - SANTO DOMINGO"/>
    <n v="16580"/>
    <n v="137014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1 - SERVICIOS BÁSICOS"/>
    <s v="S"/>
    <s v="01 - GESTION  INTEGRAL DE RESIDUOS SOLIDOS EN EL VERTEDERO DE DUQUESA , PROVINCIA SANTO DOMINGO"/>
    <s v="60 - CREDITO EXTERNO"/>
    <s v="32 - SANTO DOMINGO"/>
    <n v="16580"/>
    <n v="102794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s v="32 - SANTO DOMINGO"/>
    <n v="16580"/>
    <n v="12733991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s v="32 - SANTO DOMINGO"/>
    <n v="16580"/>
    <n v="29671672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S"/>
    <s v="01 - GESTION  INTEGRAL DE RESIDUOS SOLIDOS EN EL VERTEDERO DE DUQUESA , PROVINCIA SANTO DOMINGO"/>
    <s v="60 - CREDITO EXTERNO"/>
    <s v="32 - SANTO DOMINGO"/>
    <n v="16580"/>
    <n v="824836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s v="32 - SANTO DOMINGO"/>
    <n v="16580"/>
    <n v="321606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s v="32 - SANTO DOMINGO"/>
    <n v="16580"/>
    <n v="16647474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3 - CONSTRUCCIONES EN BIENES CONCESIONADOS"/>
    <s v="S"/>
    <s v="01 - GESTION  INTEGRAL DE RESIDUOS SOLIDOS EN EL VERTEDERO DE DUQUESA , PROVINCIA SANTO DOMINGO"/>
    <s v="60 - CREDITO EXTERNO"/>
    <s v="32 - SANTO DOMINGO"/>
    <n v="16580"/>
    <n v="152089385"/>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s v="06 - DUARTE"/>
    <n v="15003"/>
    <n v="691658"/>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s v="06 - DUARTE"/>
    <n v="15003"/>
    <n v="89741096"/>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s v="06 - DUARTE"/>
    <n v="15003"/>
    <n v="1523827"/>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s v="06 - DUARTE"/>
    <n v="15003"/>
    <n v="2859333"/>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s v="06 - DUARTE"/>
    <n v="15003"/>
    <n v="2113930"/>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s v="31 - SAN JOSE DE OCOA"/>
    <n v="13852"/>
    <n v="10000000"/>
    <n v="164000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s v="31 - SAN JOSE DE OCOA"/>
    <n v="13852"/>
    <n v="3201401"/>
    <n v="0"/>
  </r>
  <r>
    <s v="2026"/>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99 - MULTIPROVINCIAL"/>
    <s v="(blank)"/>
    <n v="33199103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60 - CREDITO EXTERNO"/>
    <s v="02 - AZUA"/>
    <n v="13928"/>
    <n v="347931755"/>
    <n v="40386566.670000002"/>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60 - CREDITO EXTERNO"/>
    <s v="02 - AZUA"/>
    <n v="13928"/>
    <n v="22984803"/>
    <n v="236950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60 - CREDITO EXTERNO"/>
    <s v="02 - AZUA"/>
    <n v="13928"/>
    <n v="23217372"/>
    <n v="4836862.600000000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60 - CREDITO EXTERNO"/>
    <s v="02 - AZUA"/>
    <n v="13928"/>
    <n v="8056923"/>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60 - CREDITO EXTERNO"/>
    <s v="02 - AZUA"/>
    <n v="13928"/>
    <n v="785716"/>
    <n v="885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60 - CREDITO EXTERNO"/>
    <s v="02 - AZUA"/>
    <n v="13928"/>
    <n v="6000000"/>
    <n v="27709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60 - CREDITO EXTERNO"/>
    <s v="02 - AZUA"/>
    <n v="13928"/>
    <n v="88674574"/>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60 - CREDITO EXTERNO"/>
    <s v="02 - AZUA"/>
    <n v="13928"/>
    <n v="6521706"/>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60 - CREDITO EXTERNO"/>
    <s v="02 - AZUA"/>
    <n v="13928"/>
    <n v="445686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60 - CREDITO EXTERNO"/>
    <s v="02 - AZUA"/>
    <n v="13928"/>
    <n v="12985716"/>
    <n v="370832.59"/>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60 - CREDITO EXTERNO"/>
    <s v="02 - AZUA"/>
    <n v="13928"/>
    <n v="7503369"/>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60 - CREDITO EXTERNO"/>
    <s v="02 - AZUA"/>
    <n v="13928"/>
    <n v="3128574"/>
    <n v="980694.68"/>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60 - CREDITO EXTERNO"/>
    <s v="02 - AZUA"/>
    <n v="13928"/>
    <n v="342860"/>
    <n v="33002.93999999999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60 - CREDITO EXTERNO"/>
    <s v="02 - AZUA"/>
    <n v="13928"/>
    <n v="23571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60 - CREDITO EXTERNO"/>
    <s v="02 - AZUA"/>
    <n v="13928"/>
    <n v="0"/>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60 - CREDITO EXTERNO"/>
    <s v="02 - AZUA"/>
    <n v="13928"/>
    <n v="7221427"/>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60 - CREDITO EXTERNO"/>
    <s v="02 - AZUA"/>
    <n v="13928"/>
    <n v="864285"/>
    <n v="0"/>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60 - CREDITO EXTERNO"/>
    <s v="02 - AZUA"/>
    <n v="13928"/>
    <n v="250721473"/>
    <n v="704825"/>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60 - CREDITO EXTERNO"/>
    <s v="02 - AZUA"/>
    <n v="13928"/>
    <n v="2807139"/>
    <n v="2273000.96"/>
  </r>
  <r>
    <s v="2026"/>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60 - CREDITO EXTERNO"/>
    <s v="02 - AZUA"/>
    <n v="13928"/>
    <n v="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S"/>
    <s v="00 - N/A"/>
    <s v="60 - CREDITO EXTERNO"/>
    <s v="99 - MULTIPROVINCIAL"/>
    <s v="(blank)"/>
    <n v="3713107"/>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S"/>
    <s v="00 - N/A"/>
    <s v="60 - CREDITO EXTERNO"/>
    <s v="99 - MULTIPROVINCIAL"/>
    <s v="(blank)"/>
    <n v="3565539"/>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S"/>
    <s v="00 - N/A"/>
    <s v="60 - CREDITO EXTERNO"/>
    <s v="99 - MULTIPROVINCIAL"/>
    <s v="(blank)"/>
    <n v="2139321"/>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99 - MULTIPROVINCIAL"/>
    <s v="(blank)"/>
    <n v="32004344"/>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S"/>
    <s v="00 - N/A"/>
    <s v="60 - CREDITO EXTERNO"/>
    <s v="99 - MULTIPROVINCIAL"/>
    <s v="(blank)"/>
    <n v="781324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S"/>
    <s v="00 - N/A"/>
    <s v="60 - CREDITO EXTERNO"/>
    <s v="99 - MULTIPROVINCIAL"/>
    <s v="(blank)"/>
    <n v="2515598"/>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99 - MULTIPROVINCIAL"/>
    <s v="(blank)"/>
    <n v="2953397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99 - MULTIPROVINCIAL"/>
    <s v="(blank)"/>
    <n v="124550316"/>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99 - MULTIPROVINCIAL"/>
    <s v="(blank)"/>
    <n v="5047362"/>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S"/>
    <s v="00 - N/A"/>
    <s v="60 - CREDITO EXTERNO"/>
    <s v="99 - MULTIPROVINCIAL"/>
    <s v="(blank)"/>
    <n v="1000000"/>
    <n v="0"/>
  </r>
  <r>
    <s v="2026"/>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99 - MULTIPROVINCIAL"/>
    <s v="(blank)"/>
    <n v="3093638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s v="99 - MULTIPROVINCIAL"/>
    <n v="13434"/>
    <n v="262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s v="99 - MULTIPROVINCIAL"/>
    <n v="13916"/>
    <n v="2751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s v="99 - MULTIPROVINCIAL"/>
    <n v="13434"/>
    <n v="30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s v="99 - MULTIPROVINCIAL"/>
    <n v="13916"/>
    <n v="3275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s v="99 - MULTIPROVINCIAL"/>
    <n v="13434"/>
    <n v="49125000"/>
    <n v="0"/>
  </r>
  <r>
    <s v="2026"/>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s v="99 - MULTIPROVINCIAL"/>
    <n v="13916"/>
    <n v="556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s v="99 - MULTIPROVINCIAL"/>
    <n v="13434"/>
    <n v="75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s v="99 - MULTIPROVINCIAL"/>
    <n v="13916"/>
    <n v="22925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s v="99 - MULTIPROVINCIAL"/>
    <n v="13434"/>
    <n v="1310000"/>
    <n v="0"/>
  </r>
  <r>
    <s v="2026"/>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s v="99 - MULTIPROVINCIAL"/>
    <n v="13916"/>
    <n v="32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s v="99 - MULTIPROVINCIAL"/>
    <n v="13434"/>
    <n v="734477500"/>
    <n v="0"/>
  </r>
  <r>
    <s v="2026"/>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s v="99 - MULTIPROVINCIAL"/>
    <n v="13916"/>
    <n v="1597456654"/>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1 - CONSTRUCCIÓN LABORATORIO DE CALIBRACIONES DOSIMÉTRICAS PARA LA PROTECCIÓN RADIOLÓGICA, DISTRITO NACIONAL."/>
    <s v="10 - FONDO GENERAL"/>
    <s v="99 - MULTIPROVINCIAL"/>
    <n v="16657"/>
    <n v="1923297"/>
    <n v="0"/>
  </r>
  <r>
    <s v="2026"/>
    <x v="0"/>
    <x v="0"/>
    <x v="1"/>
    <x v="6"/>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S"/>
    <s v="01 - CONSTRUCCIÓN LABORATORIO DE CALIBRACIONES DOSIMÉTRICAS PARA LA PROTECCIÓN RADIOLÓGICA, DISTRITO NACIONAL."/>
    <s v="10 - FONDO GENERAL"/>
    <s v="99 - MULTIPROVINCIAL"/>
    <n v="16657"/>
    <n v="0"/>
    <n v="0"/>
  </r>
  <r>
    <s v="2026"/>
    <x v="0"/>
    <x v="0"/>
    <x v="1"/>
    <x v="6"/>
    <s v="2 - Poder Ejecutivo"/>
    <s v="0222 - MINISTERIO DE ENERGIA Y MINAS"/>
    <s v="0001 - MINISTERIO DE ENERGIA Y MINAS"/>
    <s v="2 - SERVICIOS ECONÓMICOS"/>
    <s v="2.4 - Energía y combustible"/>
    <s v="2.4.08 - Energía eléctrica de fuentes nucleares"/>
    <s v="2.7 - OBRAS"/>
    <s v="2.7.2 - INFRAESTRUCTURA"/>
    <s v="S"/>
    <s v="01 - CONSTRUCCIÓN LABORATORIO DE CALIBRACIONES DOSIMÉTRICAS PARA LA PROTECCIÓN RADIOLÓGICA, DISTRITO NACIONAL."/>
    <s v="10 - FONDO GENERAL"/>
    <s v="99 - MULTIPROVINCIAL"/>
    <n v="16657"/>
    <n v="8000000"/>
    <n v="0"/>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99 - MULTIPROVINCIAL"/>
    <s v="(blank)"/>
    <n v="0"/>
    <n v="2018651.16"/>
  </r>
  <r>
    <s v="2026"/>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99 - MULTIPROVINCIAL"/>
    <s v="(blank)"/>
    <n v="138272643"/>
    <n v="11511.49"/>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s v="16 - PEDERNALES"/>
    <n v="16726"/>
    <n v="13314000"/>
    <n v="3006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s v="16 - PEDERNALES"/>
    <n v="16726"/>
    <n v="0"/>
    <n v="214000"/>
  </r>
  <r>
    <s v="2026"/>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s v="16 - PEDERNALES"/>
    <n v="16726"/>
    <n v="2321880"/>
    <n v="449429.5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s v="16 - PEDERNALES"/>
    <n v="16726"/>
    <n v="1976670"/>
    <n v="94286.420000000013"/>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s v="16 - PEDERNALES"/>
    <n v="16726"/>
    <n v="12387450"/>
    <n v="3586794.07"/>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s v="16 - PEDERNALES"/>
    <n v="16726"/>
    <n v="100965347"/>
    <n v="5508557.4199999999"/>
  </r>
  <r>
    <s v="2026"/>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s v="16 - PEDERNALES"/>
    <n v="16726"/>
    <n v="0"/>
    <n v="17110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s v="01 - DISTRITO NACIONAL"/>
    <n v="14749"/>
    <n v="500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10 - FONDO GENERAL"/>
    <s v="01 - DISTRITO NACIONAL"/>
    <n v="14749"/>
    <n v="5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s v="01 - DISTRITO NACIONAL"/>
    <n v="14749"/>
    <n v="1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10 - FONDO GENERAL"/>
    <s v="01 - DISTRITO NACIONAL"/>
    <n v="14749"/>
    <n v="200000"/>
    <n v="0"/>
  </r>
  <r>
    <s v="2026"/>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10 - FONDO GENERAL"/>
    <s v="01 - DISTRITO NACIONAL"/>
    <n v="14749"/>
    <n v="1261000"/>
    <n v="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s v="99 - MULTIPROVINCIAL"/>
    <n v="14640"/>
    <n v="0"/>
    <n v="608000"/>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s v="99 - MULTIPROVINCIAL"/>
    <n v="14640"/>
    <n v="0"/>
    <n v="94179.200000000012"/>
  </r>
  <r>
    <s v="2026"/>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2 - INFRAESTRUCTURA"/>
    <s v="S"/>
    <s v="03 - CONSTRUCCIÓN DEL CENTRO DE RETENCIÓN VEHICULAR DE LA DIGESETT, PROVINCIA SANTO DOMINGO"/>
    <s v="10 - FONDO GENERAL"/>
    <s v="99 - MULTIPROVINCIAL"/>
    <n v="14640"/>
    <n v="0"/>
    <n v="50279597.5"/>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s v="99 - MULTIPROVINCIAL"/>
    <n v="14063"/>
    <n v="0"/>
    <n v="6690833.3499999996"/>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s v="99 - MULTIPROVINCIAL"/>
    <n v="14063"/>
    <n v="0"/>
    <n v="4457500"/>
  </r>
  <r>
    <s v="2026"/>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s v="99 - MULTIPROVINCIAL"/>
    <n v="14063"/>
    <n v="0"/>
    <n v="1019820.88"/>
  </r>
  <r>
    <s v="2026"/>
    <x v="0"/>
    <x v="0"/>
    <x v="1"/>
    <x v="6"/>
    <s v="2 - Poder Ejecutivo"/>
    <s v="0223 - MINISTERIO DE LA VIVIENDA, HABITAT Y EDIFICACIONES (MIVHED)"/>
    <s v="0001 - MINISTERIO DE LA VIVIENDA, HABITAT Y EDIFICACIONES (MIVHED)"/>
    <s v="2 - SERVICIOS ECONÓMICOS"/>
    <s v="2.6 - Transporte"/>
    <s v="2.6.99 - Planificación, gestión y supervisión del transporte"/>
    <s v="2.7 - OBRAS"/>
    <s v="2.7.2 - INFRAESTRUCTURA"/>
    <s v="S"/>
    <s v="16 - CONSTRUCCIÓN DEL EDIFICIO DE PARQUEOS DE LA DIRECCIÓN GENERAL DE IMPUESTOS INTERNOS (DGII), SECTOR GAZCUE, DISTRITO NACIONAL"/>
    <s v="10 - FONDO GENERAL"/>
    <s v="01 - DISTRITO NACIONAL"/>
    <n v="16142"/>
    <n v="2622197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s v="32 - SANTO DOMINGO"/>
    <n v="14649"/>
    <n v="13200000"/>
    <n v="11636361.030000001"/>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s v="32 - SANTO DOMINGO"/>
    <n v="14649"/>
    <n v="23650000"/>
    <n v="1711818.02"/>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s v="32 - SANTO DOMINGO"/>
    <n v="14649"/>
    <n v="136894498"/>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s v="32 - SANTO DOMINGO"/>
    <n v="14649"/>
    <n v="16500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10 - FONDO GENERAL"/>
    <s v="32 - SANTO DOMINGO"/>
    <n v="14649"/>
    <n v="0"/>
    <n v="230336"/>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s v="32 - SANTO DOMINGO"/>
    <n v="14649"/>
    <n v="214789443"/>
    <n v="431999.17"/>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s v="32 - SANTO DOMINGO"/>
    <n v="14649"/>
    <n v="881782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s v="32 - SANTO DOMINGO"/>
    <n v="14649"/>
    <n v="159899900"/>
    <n v="0"/>
  </r>
  <r>
    <s v="2026"/>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9 - CONSTRUCCIÓN DE 354 VIVIENDAS E INFRAESTRUCTURAS URBANAS RESILIENTES PARA LA COMUNIDAD BARRIO AZUL EN URBANIZACIÓN CORDERO TEJADA, SAN FRANCISCO DE MACORÍS, PROVINCIA DUARTE"/>
    <s v="60 - CREDITO EXTERNO"/>
    <s v="06 - DUARTE"/>
    <n v="14615"/>
    <n v="158188750"/>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04 - CONSTRUCCIÓN OBRAS COMPLEMENTARIAS PARA EL DESARROLLO COMUNITARIO DEL CENTRO POBLADO MONTEGRANDE, PROVINCIA BARAHONA"/>
    <s v="10 - FONDO GENERAL"/>
    <s v="04 - BARAHONA"/>
    <n v="14670"/>
    <n v="4027292"/>
    <n v="0"/>
  </r>
  <r>
    <s v="2026"/>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s v="01 - DISTRITO NACIONAL"/>
    <n v="17040"/>
    <n v="6000000"/>
    <n v="0"/>
  </r>
  <r>
    <s v="2026"/>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s v="21 - SAN CRISTOBAL"/>
    <n v="14692"/>
    <n v="48010142"/>
    <n v="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s v="06 - DUARTE"/>
    <n v="13656"/>
    <n v="0"/>
    <n v="2620000"/>
  </r>
  <r>
    <s v="2026"/>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s v="06 - DUARTE"/>
    <n v="13656"/>
    <n v="0"/>
    <n v="396273.23"/>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s v="32 - SANTO DOMINGO"/>
    <n v="16788"/>
    <n v="49727347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s v="01 - DISTRITO NACIONAL"/>
    <n v="16785"/>
    <n v="4000000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9 - REPARACIÓN DE 12 INSTALACIONES DEPORTIVAS DEL CENTRO OLÍMPICO JUAN PABLO DUARTE, DISTRITO NACIONAL"/>
    <s v="10 - FONDO GENERAL"/>
    <s v="01 - DISTRITO NACIONAL"/>
    <n v="16789"/>
    <n v="9683170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s v="32 - SANTO DOMINGO"/>
    <n v="16149"/>
    <n v="1571781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s v="01 - DISTRITO NACIONAL"/>
    <n v="16700"/>
    <n v="12862214"/>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s v="01 - DISTRITO NACIONAL"/>
    <n v="16785"/>
    <n v="0"/>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s v="01 - DISTRITO NACIONAL"/>
    <n v="16789"/>
    <n v="171437999"/>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s v="32 - SANTO DOMINGO"/>
    <n v="16999"/>
    <n v="19475446"/>
    <n v="41383888.969999999"/>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s v="28 - MONSENOR NOUEL"/>
    <n v="14349"/>
    <n v="32037047"/>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s v="01 - DISTRITO NACIONAL"/>
    <n v="15148"/>
    <n v="1751736"/>
    <n v="0"/>
  </r>
  <r>
    <s v="2026"/>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s v="01 - DISTRITO NACIONAL"/>
    <n v="15200"/>
    <n v="1751736"/>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99 - MULTIPROVINCIAL"/>
    <s v="(blank)"/>
    <n v="23000000"/>
    <n v="0"/>
  </r>
  <r>
    <s v="2026"/>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20 - FONDOS CON DESTINO ESPECÍFICO"/>
    <s v="99 - MULTIPROVINCIAL"/>
    <s v="(blank)"/>
    <n v="10230919"/>
    <n v="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99 - MULTIPROVINCIAL"/>
    <s v="(blank)"/>
    <n v="5000000"/>
    <n v="833332"/>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3000000"/>
    <n v="50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99 - MULTIPROVINCIAL"/>
    <s v="(blank)"/>
    <n v="250000"/>
    <n v="41666"/>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9500000"/>
    <n v="1583334"/>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99 - MULTIPROVINCIAL"/>
    <s v="(blank)"/>
    <n v="35100000"/>
    <n v="5850000"/>
  </r>
  <r>
    <s v="2026"/>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99 - MULTIPROVINCIAL"/>
    <s v="(blank)"/>
    <n v="1500000"/>
    <n v="250000"/>
  </r>
  <r>
    <s v="2026"/>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99 - MULTIPROVINCIAL"/>
    <s v="(blank)"/>
    <n v="7700000"/>
    <n v="1283334"/>
  </r>
  <r>
    <s v="2026"/>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99 - MULTIPROVINCIAL"/>
    <s v="(blank)"/>
    <n v="116500000"/>
    <n v="19183334"/>
  </r>
  <r>
    <s v="2026"/>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99 - MULTIPROVINCIAL"/>
    <s v="(blank)"/>
    <n v="5455200"/>
    <n v="909198.33"/>
  </r>
  <r>
    <s v="2026"/>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99 - MULTIPROVINCIAL"/>
    <s v="(blank)"/>
    <n v="15500000"/>
    <n v="2583334"/>
  </r>
  <r>
    <s v="2026"/>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99 - MULTIPROVINCIAL"/>
    <s v="(blank)"/>
    <n v="28100000"/>
    <n v="4683332.33"/>
  </r>
  <r>
    <s v="2026"/>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99 - MULTIPROVINCIAL"/>
    <s v="(blank)"/>
    <n v="750000"/>
    <n v="1250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99 - MULTIPROVINCIAL"/>
    <s v="(blank)"/>
    <n v="9100000"/>
    <n v="29197.919999999998"/>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0"/>
    <n v="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200000"/>
    <n v="30500"/>
  </r>
  <r>
    <s v="2026"/>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251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24616"/>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065801"/>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3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352804"/>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47500"/>
    <n v="0"/>
  </r>
  <r>
    <s v="2026"/>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1 - MOBILIARIO Y EQUIPO"/>
    <s v="S"/>
    <s v="00 - N/A"/>
    <s v="70 - DONACION EXTERNA"/>
    <s v="99 - MULTIPROVINCIAL"/>
    <s v="(blank)"/>
    <n v="2000000"/>
    <n v="0"/>
  </r>
  <r>
    <s v="2026"/>
    <x v="0"/>
    <x v="0"/>
    <x v="1"/>
    <x v="7"/>
    <s v="2 - Poder Ejecutivo"/>
    <s v="0201 - PRESIDENCIA DE LA REPÚBLICA"/>
    <s v="0001 - GABINETE SOCIAL DE LA PRESIDENCIA"/>
    <s v="3 - PROTECCIÓN DEL MEDIO AMBIENTE"/>
    <s v="3.3 - Cambio Climático"/>
    <s v="3.3.06 - Respuesta y recuperación de desastres climáticos"/>
    <s v="2.6 - BIENES MUEBLES, INMUEBLES E INTANGIBLES"/>
    <s v="2.6.8 - BIENES INTANGIBLES"/>
    <s v="S"/>
    <s v="00 - N/A"/>
    <s v="70 - DONACION EXTERNA"/>
    <s v="99 - MULTIPROVINCIAL"/>
    <s v="(blank)"/>
    <n v="9858507"/>
    <n v="0"/>
  </r>
  <r>
    <s v="2026"/>
    <x v="0"/>
    <x v="0"/>
    <x v="1"/>
    <x v="7"/>
    <s v="2 - Poder Ejecutivo"/>
    <s v="0201 - PRESIDENCIA DE LA REPÚBLICA"/>
    <s v="0001 - GABINETE SOCIAL DE LA PRESIDENCIA"/>
    <s v="3 - PROTECCIÓN DEL MEDIO AMBIENTE"/>
    <s v="3.3 - Cambio Climático"/>
    <s v="3.3.06 - Respuesta y recuperación de desastres climáticos"/>
    <s v="2.7 - OBRAS"/>
    <s v="2.7.1 - OBRAS EN EDIFICACIONES"/>
    <s v="S"/>
    <s v="00 - N/A"/>
    <s v="70 - DONACION EXTERNA"/>
    <s v="99 - MULTIPROVINCIAL"/>
    <s v="(blank)"/>
    <n v="30115000"/>
    <n v="0"/>
  </r>
  <r>
    <s v="2026"/>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99 - MULTIPROVINCIAL"/>
    <s v="(blank)"/>
    <n v="16718900"/>
    <n v="0"/>
  </r>
  <r>
    <s v="2026"/>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99 - MULTIPROVINCIAL"/>
    <s v="(blank)"/>
    <n v="374000"/>
    <n v="0"/>
  </r>
  <r>
    <s v="2026"/>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99 - MULTIPROVINCIAL"/>
    <s v="(blank)"/>
    <n v="750000"/>
    <n v="0"/>
  </r>
  <r>
    <s v="2026"/>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99 - MULTIPROVINCIAL"/>
    <s v="(blank)"/>
    <n v="59000"/>
    <n v="0"/>
  </r>
  <r>
    <s v="2026"/>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99 - MULTIPROVINCIAL"/>
    <s v="(blank)"/>
    <n v="4408750"/>
    <n v="0"/>
  </r>
  <r>
    <s v="2026"/>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99 - MULTIPROVINCIAL"/>
    <s v="(blank)"/>
    <n v="23440692"/>
    <n v="0"/>
  </r>
  <r>
    <s v="2026"/>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2412920"/>
    <n v="0"/>
  </r>
  <r>
    <s v="2026"/>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99 - MULTIPROVINCIAL"/>
    <s v="(blank)"/>
    <n v="150200"/>
    <n v="0"/>
  </r>
  <r>
    <s v="2026"/>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99 - MULTIPROVINCIAL"/>
    <s v="(blank)"/>
    <n v="6004500"/>
    <n v="0"/>
  </r>
  <r>
    <s v="2026"/>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99 - MULTIPROVINCIAL"/>
    <s v="(blank)"/>
    <n v="7142749"/>
    <n v="0"/>
  </r>
  <r>
    <s v="2026"/>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99 - MULTIPROVINCIAL"/>
    <s v="(blank)"/>
    <n v="285000"/>
    <n v="0"/>
  </r>
  <r>
    <s v="2026"/>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99 - MULTIPROVINCIAL"/>
    <s v="(blank)"/>
    <n v="60000"/>
    <n v="0"/>
  </r>
  <r>
    <s v="2026"/>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99 - MULTIPROVINCIAL"/>
    <s v="(blank)"/>
    <n v="97500"/>
    <n v="0"/>
  </r>
  <r>
    <s v="2026"/>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99 - MULTIPROVINCIAL"/>
    <s v="(blank)"/>
    <n v="537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25 - SANTIAGO"/>
    <s v="(blank)"/>
    <n v="33115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32 - SANTO DOMINGO"/>
    <s v="(blank)"/>
    <n v="1892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99 - MULTIPROVINCIAL"/>
    <s v="(blank)"/>
    <n v="2004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25 - SANTIAGO"/>
    <s v="(blank)"/>
    <n v="50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32 - SANTO DOMINGO"/>
    <s v="(blank)"/>
    <n v="213000"/>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99 - MULTIPROVINCIAL"/>
    <s v="(blank)"/>
    <n v="2723822"/>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25 - SANTIAGO"/>
    <s v="(blank)"/>
    <n v="2572548"/>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32 - SANTO DOMINGO"/>
    <s v="(blank)"/>
    <n v="330967"/>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99 - MULTIPROVINCIAL"/>
    <s v="(blank)"/>
    <n v="9186"/>
    <n v="0"/>
  </r>
  <r>
    <s v="2026"/>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32 - SANTO DOMINGO"/>
    <s v="(blank)"/>
    <n v="28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5375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60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99 - MULTIPROVINCIAL"/>
    <s v="(blank)"/>
    <n v="5390000"/>
    <n v="0"/>
  </r>
  <r>
    <s v="2026"/>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70 - DONACION EXTERNA"/>
    <s v="99 - MULTIPROVINCIAL"/>
    <s v="(blank)"/>
    <n v="18743374"/>
    <n v="0"/>
  </r>
  <r>
    <s v="2026"/>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99 - MULTIPROVINCIAL"/>
    <s v="(blank)"/>
    <n v="650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1 - MOBILIARIO Y EQUIPO"/>
    <s v="S"/>
    <s v="00 - N/A"/>
    <s v="60 - CREDITO EXTERNO"/>
    <s v="99 - MULTIPROVINCIAL"/>
    <s v="(blank)"/>
    <n v="6520107"/>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2 - MOBILIARIO Y EQUIPO DE AUDIO, AUDIOVISUAL, RECREATIVO Y EDUCACIONAL"/>
    <s v="S"/>
    <s v="00 - N/A"/>
    <s v="60 - CREDITO EXTERNO"/>
    <s v="99 - MULTIPROVINCIAL"/>
    <s v="(blank)"/>
    <n v="14522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3 - EQUIPO E INSTRUMENTAL, CIENTÍFICO Y LABORATORIO"/>
    <s v="S"/>
    <s v="00 - N/A"/>
    <s v="60 - CREDITO EXTERNO"/>
    <s v="99 - MULTIPROVINCIAL"/>
    <s v="(blank)"/>
    <n v="1965000"/>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4 - VEHÍCULOS Y EQUIPO DE TRANSPORTE, TRACCIÓN Y ELEVACIÓN"/>
    <s v="S"/>
    <s v="00 - N/A"/>
    <s v="60 - CREDITO EXTERNO"/>
    <s v="99 - MULTIPROVINCIAL"/>
    <s v="(blank)"/>
    <n v="665061"/>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5 - MAQUINARIA, OTROS EQUIPOS Y HERRAMIENTAS"/>
    <s v="S"/>
    <s v="00 - N/A"/>
    <s v="60 - CREDITO EXTERNO"/>
    <s v="99 - MULTIPROVINCIAL"/>
    <s v="(blank)"/>
    <n v="716406"/>
    <n v="0"/>
  </r>
  <r>
    <s v="2026"/>
    <x v="0"/>
    <x v="0"/>
    <x v="1"/>
    <x v="7"/>
    <s v="2 - Poder Ejecutivo"/>
    <s v="0201 - PRESIDENCIA DE LA REPÚBLICA"/>
    <s v="0001 - MINISTERIO DE LA PRESIDENCIA"/>
    <s v="3 - PROTECCIÓN DEL MEDIO AMBIENTE"/>
    <s v="3.3 - Cambio Climático"/>
    <s v="3.3.05 - Reducción del riesgo de desastres climáticos"/>
    <s v="2.6 - BIENES MUEBLES, INMUEBLES E INTANGIBLES"/>
    <s v="2.6.8 - BIENES INTANGIBLES"/>
    <s v="S"/>
    <s v="00 - N/A"/>
    <s v="60 - CREDITO EXTERNO"/>
    <s v="99 - MULTIPROVINCIAL"/>
    <s v="(blank)"/>
    <n v="6191450"/>
    <n v="0"/>
  </r>
  <r>
    <s v="2026"/>
    <x v="0"/>
    <x v="0"/>
    <x v="1"/>
    <x v="7"/>
    <s v="2 - Poder Ejecutivo"/>
    <s v="0201 - PRESIDENCIA DE LA REPÚBLICA"/>
    <s v="0001 - MINISTERIO DE LA PRESIDENCIA"/>
    <s v="4 - SERVICIOS SOCIALES"/>
    <s v="4.1 - Vivienda y servicios comunitarios"/>
    <s v="4.1.02 - Desarrollo comunitario"/>
    <s v="2.6 - BIENES MUEBLES, INMUEBLES E INTANGIBLES"/>
    <s v="2.6.1 - MOBILIARIO Y EQUIPO"/>
    <s v="S"/>
    <s v="00 - N/A"/>
    <s v="10 - FONDO GENERAL"/>
    <s v="99 - MULTIPROVINCIAL"/>
    <s v="(blank)"/>
    <n v="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740000"/>
    <n v="1484219.74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57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385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4940000"/>
    <n v="1321240.7999999998"/>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70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99 - MULTIPROVINCIAL"/>
    <s v="(blank)"/>
    <n v="5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99 - MULTIPROVINCIAL"/>
    <s v="(blank)"/>
    <n v="16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99 - MULTIPROVINCIAL"/>
    <s v="(blank)"/>
    <n v="2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99 - MULTIPROVINCIAL"/>
    <s v="(blank)"/>
    <n v="1000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99 - MULTIPROVINCIAL"/>
    <s v="(blank)"/>
    <n v="325000"/>
    <n v="57536.800000000003"/>
  </r>
  <r>
    <s v="2026"/>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99 - MULTIPROVINCIAL"/>
    <s v="(blank)"/>
    <n v="25000"/>
    <n v="0"/>
  </r>
  <r>
    <s v="2026"/>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99 - MULTIPROVINCIAL"/>
    <s v="(blank)"/>
    <n v="20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99 - MULTIPROVINCIAL"/>
    <s v="(blank)"/>
    <n v="30331284"/>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99 - MULTIPROVINCIAL"/>
    <s v="(blank)"/>
    <n v="3487026"/>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99 - MULTIPROVINCIAL"/>
    <s v="(blank)"/>
    <n v="152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99 - MULTIPROVINCIAL"/>
    <s v="(blank)"/>
    <n v="80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99 - MULTIPROVINCIAL"/>
    <s v="(blank)"/>
    <n v="1710129"/>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99 - MULTIPROVINCIAL"/>
    <s v="(blank)"/>
    <n v="249000"/>
    <n v="0"/>
  </r>
  <r>
    <s v="2026"/>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99 - MULTIPROVINCIAL"/>
    <s v="(blank)"/>
    <n v="97238"/>
    <n v="0"/>
  </r>
  <r>
    <s v="2026"/>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99 - MULTIPROVINCIAL"/>
    <s v="(blank)"/>
    <n v="9424881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99 - MULTIPROVINCIAL"/>
    <s v="(blank)"/>
    <n v="21389332"/>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99 - MULTIPROVINCIAL"/>
    <s v="(blank)"/>
    <n v="65179191"/>
    <n v="0"/>
  </r>
  <r>
    <s v="2026"/>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s v="15 - MONTE CRISTI"/>
    <n v="14624"/>
    <n v="752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99 - MULTIPROVINCIAL"/>
    <s v="(blank)"/>
    <n v="13000000"/>
    <n v="0"/>
  </r>
  <r>
    <s v="2026"/>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s v="15 - MONTE CRISTI"/>
    <n v="14624"/>
    <n v="100000"/>
    <n v="0"/>
  </r>
  <r>
    <s v="2026"/>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99 - MULTIPROVINCIAL"/>
    <s v="(blank)"/>
    <n v="600000"/>
    <n v="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99 - MULTIPROVINCIAL"/>
    <s v="(blank)"/>
    <n v="166500000"/>
    <n v="331264080"/>
  </r>
  <r>
    <s v="2026"/>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s v="15 - MONTE CRISTI"/>
    <n v="14624"/>
    <n v="3920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99 - MULTIPROVINCIAL"/>
    <s v="(blank)"/>
    <n v="402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99 - MULTIPROVINCIAL"/>
    <s v="(blank)"/>
    <n v="80500000"/>
    <n v="0"/>
  </r>
  <r>
    <s v="2026"/>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s v="15 - MONTE CRISTI"/>
    <n v="14624"/>
    <n v="23845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99 - MULTIPROVINCIAL"/>
    <s v="(blank)"/>
    <n v="20000"/>
    <n v="0"/>
  </r>
  <r>
    <s v="2026"/>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99 - MULTIPROVINCIAL"/>
    <s v="(blank)"/>
    <n v="7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99 - MULTIPROVINCIAL"/>
    <s v="(blank)"/>
    <n v="5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99 - MULTIPROVINCIAL"/>
    <s v="(blank)"/>
    <n v="20000000"/>
    <n v="0"/>
  </r>
  <r>
    <s v="2026"/>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s v="15 - MONTE CRISTI"/>
    <n v="14624"/>
    <n v="8000000"/>
    <n v="326632.03999999998"/>
  </r>
  <r>
    <s v="2026"/>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99 - MULTIPROVINCIAL"/>
    <s v="(blank)"/>
    <n v="114485534"/>
    <n v="0"/>
  </r>
  <r>
    <s v="2026"/>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s v="15 - MONTE CRISTI"/>
    <n v="14624"/>
    <n v="5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00000"/>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21358"/>
    <n v="0"/>
  </r>
  <r>
    <s v="2026"/>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35000"/>
    <n v="0"/>
  </r>
  <r>
    <s v="2026"/>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420000"/>
    <n v="0"/>
  </r>
  <r>
    <s v="2026"/>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4 - RECUPERACION DEL MARGEN OCCIDENTAL DEL RÍO OZAMA EN EL BARRIO DE GUALEY, DISTRITO NACIONAL"/>
    <s v="10 - FONDO GENERAL"/>
    <s v="01 - DISTRITO NACIONAL"/>
    <n v="16878"/>
    <n v="75000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71200"/>
    <n v="0"/>
  </r>
  <r>
    <s v="2026"/>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8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4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00000"/>
    <n v="0"/>
  </r>
  <r>
    <s v="2026"/>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99 - MULTIPROVINCIAL"/>
    <s v="(blank)"/>
    <n v="300000000"/>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s v="01 - DISTRITO NACIONAL"/>
    <n v="14541"/>
    <n v="7380820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s v="04 - BARAHONA"/>
    <n v="14577"/>
    <n v="9096288"/>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s v="14 - MARIA TRINIDAD SANCHEZ"/>
    <n v="16137"/>
    <n v="91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s v="14 - MARIA TRINIDAD SANCHEZ"/>
    <n v="16139"/>
    <n v="8649755"/>
    <n v="0"/>
  </r>
  <r>
    <s v="2026"/>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s v="32 - SANTO DOMINGO"/>
    <n v="14542"/>
    <n v="0"/>
    <n v="0"/>
  </r>
  <r>
    <s v="2026"/>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s v="06 - DUARTE"/>
    <n v="14586"/>
    <n v="0"/>
    <n v="0"/>
  </r>
  <r>
    <s v="2026"/>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s v="22 - SAN JUAN"/>
    <n v="14500"/>
    <n v="13846610"/>
    <n v="0"/>
  </r>
  <r>
    <s v="2026"/>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s v="25 - SANTIAGO"/>
    <n v="15027"/>
    <n v="38000000"/>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s v="04 - BARAHONA"/>
    <n v="14645"/>
    <n v="3682660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s v="17 - PERAVIA"/>
    <n v="14545"/>
    <n v="4319869"/>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s v="28 - MONSENOR NOUEL"/>
    <n v="14924"/>
    <n v="11741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s v="32 - SANTO DOMINGO"/>
    <n v="15144"/>
    <n v="8656061"/>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s v="05 - DAJABON"/>
    <n v="16164"/>
    <n v="12480334"/>
    <n v="0"/>
  </r>
  <r>
    <s v="2026"/>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s v="15 - MONTE CRISTI"/>
    <n v="14613"/>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s v="01 - DISTRITO NACIONAL"/>
    <n v="16542"/>
    <n v="9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s v="18 - PUERTO PLATA"/>
    <n v="16696"/>
    <n v="6329091"/>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s v="01 - DISTRITO NACIONAL"/>
    <n v="1654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s v="32 - SANTO DOMINGO"/>
    <n v="16544"/>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s v="12 - LA ROMANA"/>
    <n v="16691"/>
    <n v="12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s v="18 - PUERTO PLATA"/>
    <n v="16696"/>
    <n v="65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s v="32 - SANTO DOMINGO"/>
    <n v="1672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s v="01 - DISTRITO NACIONAL"/>
    <n v="16755"/>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s v="08 - EL SEIBO"/>
    <n v="16757"/>
    <n v="1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s v="25 - SANTIAGO"/>
    <n v="16766"/>
    <n v="24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s v="18 - PUERTO PLATA"/>
    <n v="16857"/>
    <n v="1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s v="27 - VALVERDE"/>
    <n v="15078"/>
    <n v="35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s v="17 - PERAVIA"/>
    <n v="15088"/>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s v="17 - PERAVIA"/>
    <n v="15097"/>
    <n v="302152"/>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s v="32 - SANTO DOMINGO"/>
    <n v="15098"/>
    <n v="6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s v="29 - MONTE PLATA"/>
    <n v="15099"/>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s v="17 - PERAVIA"/>
    <n v="15114"/>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s v="32 - SANTO DOMINGO"/>
    <n v="15115"/>
    <n v="733273"/>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s v="17 - PERAVIA"/>
    <n v="15123"/>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s v="29 - MONTE PLATA"/>
    <n v="15132"/>
    <n v="7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s v="23 - SAN PEDRO DE MACORIS"/>
    <n v="15140"/>
    <n v="3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s v="29 - MONTE PLATA"/>
    <n v="15824"/>
    <n v="380589"/>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s v="32 - SANTO DOMINGO"/>
    <n v="16177"/>
    <n v="666125"/>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s v="32 - SANTO DOMINGO"/>
    <n v="16185"/>
    <n v="300000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RECREATIVO Y CULTURAL VILLA XARAGUA, MUNICIPIO VILLA JARAGUA, PROVINCIA BAHORUCO"/>
    <s v="10 - FONDO GENERAL"/>
    <s v="03 - BAHORUCO"/>
    <n v="16411"/>
    <n v="42006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s v="22 - SAN JUAN"/>
    <n v="14695"/>
    <n v="0"/>
    <n v="0"/>
  </r>
  <r>
    <s v="2026"/>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s v="22 - SAN JUAN"/>
    <n v="14698"/>
    <n v="0"/>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s v="25 - SANTIAGO"/>
    <n v="14813"/>
    <n v="3117489"/>
    <n v="0"/>
  </r>
  <r>
    <s v="2026"/>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s v="25 - SANTIAGO"/>
    <n v="14814"/>
    <n v="228523"/>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s v="13 - LA VEGA"/>
    <n v="15081"/>
    <n v="6428097"/>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s v="32 - SANTO DOMINGO"/>
    <n v="15120"/>
    <n v="7245692"/>
    <n v="0"/>
  </r>
  <r>
    <s v="2026"/>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ENTRO PARROQUIAL DE LA IGLESIA SAN FRANCISCO DE ASÍS, SECTOR LA NUEVA BARQUITA, MUNICIPIO SANTO DOMINGO NORTE"/>
    <s v="10 - FONDO GENERAL"/>
    <s v="32 - SANTO DOMINGO"/>
    <n v="15146"/>
    <n v="6761825"/>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51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8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6001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99 - MULTIPROVINCIAL"/>
    <s v="(blank)"/>
    <n v="35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5 - CONSTRUCCIÓN DE ECO-HÁBITAT INTEGRAL PARA FAMILIAS EN CONDICIONES DE VULNERABILIDAD EN EL MUNICIPIO EL SEIBO, PROVINCIA EL SEIBO"/>
    <s v="10 - FONDO GENERAL"/>
    <s v="08 - EL SEIBO"/>
    <n v="15118"/>
    <n v="7475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5 - CONSTRUCCIÓN DE ECO-HÁBITAT INTEGRAL PARA FAMILIAS EN CONDICIONES DE VULNERABILIDAD EN EL MUNICIPIO EL SEIBO, PROVINCIA EL SEIBO"/>
    <s v="10 - FONDO GENERAL"/>
    <s v="08 - EL SEIBO"/>
    <n v="15118"/>
    <n v="8004432"/>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s v="02 - AZUA"/>
    <n v="14713"/>
    <n v="2000000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s v="14 - MARIA TRINIDAD SANCHEZ"/>
    <n v="15014"/>
    <n v="7203181"/>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s v="08 - EL SEIBO"/>
    <n v="15118"/>
    <n v="2723881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s v="23 - SAN PEDRO DE MACORIS"/>
    <n v="15128"/>
    <n v="26496875"/>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s v="29 - MONTE PLATA"/>
    <n v="16366"/>
    <n v="42248433"/>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s v="15 - MONTE CRISTI"/>
    <n v="15129"/>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5 - MAQUINARIA, OTROS EQUIPOS Y HERRAMIENTAS"/>
    <s v="S"/>
    <s v="08 - CONSTRUCCIÓN DE PLAZA COMUNITARIA EN EL MUNICIPIO DE BÁNICA,  PROVINCIA ELÍAS PIÑA"/>
    <s v="10 - FONDO GENERAL"/>
    <s v="07 - ELIAS PINA"/>
    <n v="15351"/>
    <n v="0"/>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s v="29 - MONTE PLATA"/>
    <n v="16424"/>
    <n v="28438437"/>
    <n v="0"/>
  </r>
  <r>
    <s v="2026"/>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s v="07 - ELIAS PINA"/>
    <n v="15351"/>
    <n v="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99 - MULTIPROVINCIAL"/>
    <s v="(blank)"/>
    <n v="589187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99 - MULTIPROVINCIAL"/>
    <s v="(blank)"/>
    <n v="7959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99 - MULTIPROVINCIAL"/>
    <s v="(blank)"/>
    <n v="1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01 - DISTRITO NACIONAL"/>
    <s v="(blank)"/>
    <n v="12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3 - LA VEGA"/>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16 - PEDERNALES"/>
    <s v="(blank)"/>
    <n v="4132984"/>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1 - SAN CRISTOBAL"/>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5 - SANTIAGO"/>
    <s v="(blank)"/>
    <n v="8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27 - VALVERDE"/>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0 - HATO MAYOR"/>
    <s v="(blank)"/>
    <n v="35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32 - SANTO DOMINGO"/>
    <s v="(blank)"/>
    <n v="4000000"/>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99 - MULTIPROVINCIAL"/>
    <s v="(blank)"/>
    <n v="3195161"/>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99 - MULTIPROVINCIAL"/>
    <s v="(blank)"/>
    <n v="1058259"/>
    <n v="0"/>
  </r>
  <r>
    <s v="2026"/>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99 - MULTIPROVINCIAL"/>
    <s v="(blank)"/>
    <n v="600000"/>
    <n v="0"/>
  </r>
  <r>
    <s v="2026"/>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99 - MULTIPROVINCIAL"/>
    <s v="(blank)"/>
    <n v="1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768385"/>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2200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72000"/>
    <n v="0"/>
  </r>
  <r>
    <s v="2026"/>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99 - MULTIPROVINCIAL"/>
    <s v="(blank)"/>
    <n v="54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0000"/>
    <n v="0"/>
  </r>
  <r>
    <s v="2026"/>
    <x v="0"/>
    <x v="0"/>
    <x v="1"/>
    <x v="7"/>
    <s v="2 - Poder Ejecutivo"/>
    <s v="0201 - PRESIDENCIA DE LA REPÚBLICA"/>
    <s v="0011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0000"/>
    <n v="0"/>
  </r>
  <r>
    <s v="2026"/>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874000"/>
    <n v="1534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99 - MULTIPROVINCIAL"/>
    <s v="(blank)"/>
    <n v="3284536"/>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99 - MULTIPROVINCIAL"/>
    <s v="(blank)"/>
    <n v="584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99 - MULTIPROVINCIAL"/>
    <s v="(blank)"/>
    <n v="29000"/>
    <n v="0"/>
  </r>
  <r>
    <s v="2026"/>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99 - MULTIPROVINCIAL"/>
    <s v="(blank)"/>
    <n v="1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99 - MULTIPROVINCIAL"/>
    <s v="(blank)"/>
    <n v="3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99 - MULTIPROVINCIAL"/>
    <s v="(blank)"/>
    <n v="1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99 - MULTIPROVINCIAL"/>
    <s v="(blank)"/>
    <n v="200000"/>
    <n v="0"/>
  </r>
  <r>
    <s v="2026"/>
    <x v="0"/>
    <x v="0"/>
    <x v="1"/>
    <x v="7"/>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99 - MULTIPROVINCIAL"/>
    <s v="(blank)"/>
    <n v="100000"/>
    <n v="0"/>
  </r>
  <r>
    <s v="2026"/>
    <x v="0"/>
    <x v="0"/>
    <x v="1"/>
    <x v="7"/>
    <s v="2 - Poder Ejecutivo"/>
    <s v="0201 - PRESIDENCIA DE LA REPÚBLICA"/>
    <s v="0017 - DIRECCIÓN DE DESARROLLO SOCIAL SUPÉRATE"/>
    <s v="4 - SERVICIOS SOCIALES"/>
    <s v="4.4 - Educación"/>
    <s v="4.4.07 - Educación vocacional"/>
    <s v="2.7 - OBRAS"/>
    <s v="2.7.1 - OBRAS EN EDIFICACIONES"/>
    <s v="S"/>
    <s v="01 - CONSTRUCCIÓN CENTRO DE DESARROLLO DE CAPACIDADES EN COMENDADOR,  PROVINCIA ELÍAS PIÑA"/>
    <s v="70 - DONACION EXTERNA"/>
    <s v="07 - ELIAS PINA"/>
    <n v="14224"/>
    <n v="152995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1 - MOBILIARIO Y EQUIPO"/>
    <s v="N"/>
    <s v="00 - N/A"/>
    <s v="10 - FONDO GENERAL"/>
    <s v="99 - MULTIPROVINCIAL"/>
    <s v="(blank)"/>
    <n v="26197474"/>
    <n v="0"/>
  </r>
  <r>
    <s v="2026"/>
    <x v="0"/>
    <x v="0"/>
    <x v="1"/>
    <x v="7"/>
    <s v="2 - Poder Ejecutivo"/>
    <s v="0201 - PRESIDENCIA DE LA REPÚBLICA"/>
    <s v="0017 - DIRECCIÓN DE DESARROLLO SOCIAL SUPÉRATE"/>
    <s v="4 - SERVICIOS SOCIALES"/>
    <s v="4.5 - Protección social"/>
    <s v="4.5.10 - Asistencia social"/>
    <s v="2.6 - BIENES MUEBLES, INMUEBLES E INTANGIBLES"/>
    <s v="2.6.2 - MOBILIARIO Y EQUIPO DE AUDIO, AUDIOVISUAL, RECREATIVO Y EDUCACIONAL"/>
    <s v="N"/>
    <s v="00 - N/A"/>
    <s v="10 - FONDO GENERAL"/>
    <s v="99 - MULTIPROVINCIAL"/>
    <s v="(blank)"/>
    <n v="199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3 - EQUIPO E INSTRUMENTAL, CIENTÍFICO Y LABORATORIO"/>
    <s v="N"/>
    <s v="00 - N/A"/>
    <s v="10 - FONDO GENERAL"/>
    <s v="99 - MULTIPROVINCIAL"/>
    <s v="(blank)"/>
    <n v="7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4 - VEHÍCULOS Y EQUIPO DE TRANSPORTE, TRACCIÓN Y ELEVACIÓN"/>
    <s v="N"/>
    <s v="00 - N/A"/>
    <s v="10 - FONDO GENERAL"/>
    <s v="99 - MULTIPROVINCIAL"/>
    <s v="(blank)"/>
    <n v="56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5 - MAQUINARIA, OTROS EQUIPOS Y HERRAMIENTAS"/>
    <s v="N"/>
    <s v="00 - N/A"/>
    <s v="10 - FONDO GENERAL"/>
    <s v="99 - MULTIPROVINCIAL"/>
    <s v="(blank)"/>
    <n v="593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6 - EQUIPOS DE DEFENSA Y SEGURIDAD"/>
    <s v="N"/>
    <s v="00 - N/A"/>
    <s v="10 - FONDO GENERAL"/>
    <s v="99 - MULTIPROVINCIAL"/>
    <s v="(blank)"/>
    <n v="165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7 - ACTIVOS BIOLÓGICOS"/>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8 - BIENES INTANGIBLES"/>
    <s v="N"/>
    <s v="00 - N/A"/>
    <s v="10 - FONDO GENERAL"/>
    <s v="99 - MULTIPROVINCIAL"/>
    <s v="(blank)"/>
    <n v="2670000"/>
    <n v="0"/>
  </r>
  <r>
    <s v="2026"/>
    <x v="0"/>
    <x v="0"/>
    <x v="1"/>
    <x v="7"/>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00000"/>
    <n v="0"/>
  </r>
  <r>
    <s v="2026"/>
    <x v="0"/>
    <x v="0"/>
    <x v="1"/>
    <x v="7"/>
    <s v="2 - Poder Ejecutivo"/>
    <s v="0201 - PRESIDENCIA DE LA REPÚBLICA"/>
    <s v="0017 - DIRECCIÓN DE DESARROLLO SOCIAL SUPÉRATE"/>
    <s v="4 - SERVICIOS SOCIALES"/>
    <s v="4.5 - Protección social"/>
    <s v="4.5.10 - Asistencia social"/>
    <s v="2.7 - OBRAS"/>
    <s v="2.7.1 - OBRAS EN EDIFICACIONES"/>
    <s v="N"/>
    <s v="00 - N/A"/>
    <s v="10 - FONDO GENERAL"/>
    <s v="99 - MULTIPROVINCIAL"/>
    <s v="(blank)"/>
    <n v="150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1 - MOBILIARIO Y EQUIPO"/>
    <s v="S"/>
    <s v="00 - N/A"/>
    <s v="60 - CREDITO EXTERNO"/>
    <s v="99 - MULTIPROVINCIAL"/>
    <s v="(blank)"/>
    <n v="4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2 - MOBILIARIO Y EQUIPO DE AUDIO, AUDIOVISUAL, RECREATIVO Y EDUCACIONAL"/>
    <s v="S"/>
    <s v="00 - N/A"/>
    <s v="60 - CREDITO EXTERNO"/>
    <s v="99 - MULTIPROVINCIAL"/>
    <s v="(blank)"/>
    <n v="85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99 - MULTIPROVINCIAL"/>
    <s v="(blank)"/>
    <n v="1500000"/>
    <n v="0"/>
  </r>
  <r>
    <s v="2026"/>
    <x v="0"/>
    <x v="0"/>
    <x v="1"/>
    <x v="7"/>
    <s v="2 - Poder Ejecutivo"/>
    <s v="0201 - PRESIDENCIA DE LA REPÚBLICA"/>
    <s v="0017 - DIRECCIÓN DE DESARROLLO SOCIAL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99 - MULTIPROVINCIAL"/>
    <s v="(blank)"/>
    <n v="2763380"/>
    <n v="0"/>
  </r>
  <r>
    <s v="2026"/>
    <x v="0"/>
    <x v="0"/>
    <x v="1"/>
    <x v="7"/>
    <s v="2 - Poder Ejecutivo"/>
    <s v="0201 - PRESIDENCIA DE LA REPÚBLICA"/>
    <s v="0017 - DIRECCIÓN DE DESARROLLO SOCIAL SUPÉRATE"/>
    <s v="4 - SERVICIOS SOCIALES"/>
    <s v="4.5 - Protección social"/>
    <s v="4.5.99 - Planificación, gestión y supervisión de la protección social"/>
    <s v="2.7 - OBRAS"/>
    <s v="2.7.1 - OBRAS EN EDIFICACIONES"/>
    <s v="S"/>
    <s v="00 - N/A"/>
    <s v="60 - CREDITO EXTERNO"/>
    <s v="99 - MULTIPROVINCIAL"/>
    <s v="(blank)"/>
    <n v="158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99 - MULTIPROVINCIAL"/>
    <s v="(blank)"/>
    <n v="2631103"/>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99 - MULTIPROVINCIAL"/>
    <s v="(blank)"/>
    <n v="7000000"/>
    <n v="0"/>
  </r>
  <r>
    <s v="2026"/>
    <x v="0"/>
    <x v="0"/>
    <x v="1"/>
    <x v="7"/>
    <s v="2 - Poder Ejecutivo"/>
    <s v="0201 - PRESIDENCIA DE LA REPÚBLICA"/>
    <s v="0017 - DIRECCIÓN DE DESARROLLO SOCIAL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99 - MULTIPROVINCIAL"/>
    <s v="(blank)"/>
    <n v="10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99 - MULTIPROVINCIAL"/>
    <s v="(blank)"/>
    <n v="35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00"/>
    <n v="0"/>
  </r>
  <r>
    <s v="2026"/>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10 - FONDO GENERAL"/>
    <s v="99 - MULTIPROVINCIAL"/>
    <s v="(blank)"/>
    <n v="717840244"/>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1 - MOBILIARIO Y EQUIPO"/>
    <s v="N"/>
    <s v="00 - N/A"/>
    <s v="20 - FONDOS CON DESTINO ESPECÍFICO"/>
    <s v="99 - MULTIPROVINCIAL"/>
    <s v="(blank)"/>
    <n v="32640019"/>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2 - MOBILIARIO Y EQUIPO DE AUDIO, AUDIOVISUAL, RECREATIVO Y EDUCACIONAL"/>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3 - EQUIPO E INSTRUMENTAL, CIENTÍFICO Y LABORATORIO"/>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4 - VEHÍCULOS Y EQUIPO DE TRANSPORTE, TRACCIÓN Y ELEVACIÓN"/>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5 - MAQUINARIA, OTROS EQUIPOS Y HERRAMIENTAS"/>
    <s v="N"/>
    <s v="00 - N/A"/>
    <s v="20 - FONDOS CON DESTINO ESPECÍFICO"/>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6 - BIENES MUEBLES, INMUEBLES E INTANGIBLES"/>
    <s v="2.6.6 - EQUIPOS DE DEFENSA Y SEGURIDAD"/>
    <s v="N"/>
    <s v="00 - N/A"/>
    <s v="10 - FONDO GENERAL"/>
    <s v="99 - MULTIPROVINCIAL"/>
    <s v="(blank)"/>
    <n v="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10 - FONDO GENERAL"/>
    <s v="99 - MULTIPROVINCIAL"/>
    <s v="(blank)"/>
    <n v="4000000"/>
    <n v="0"/>
  </r>
  <r>
    <s v="2026"/>
    <x v="0"/>
    <x v="0"/>
    <x v="1"/>
    <x v="7"/>
    <s v="2 - Poder Ejecutivo"/>
    <s v="0201 - PRESIDENCIA DE LA REPÚBLICA"/>
    <s v="0018 - DIRECCIÓN DE ASISTENCIA SOCIAL Y ALIMENTACIÓN COMUNITARIA"/>
    <s v="4 - SERVICIOS SOCIALES"/>
    <s v="4.5 - Protección social"/>
    <s v="4.5.10 - Asistencia social"/>
    <s v="2.7 - OBRAS"/>
    <s v="2.7.1 - OBRAS EN EDIFICACIONES"/>
    <s v="N"/>
    <s v="00 - N/A"/>
    <s v="20 - FONDOS CON DESTINO ESPECÍFICO"/>
    <s v="99 - MULTIPROVINCIAL"/>
    <s v="(blank)"/>
    <n v="36546535"/>
    <n v="0"/>
  </r>
  <r>
    <s v="2026"/>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99 - MULTIPROVINCIAL"/>
    <s v="(blank)"/>
    <n v="275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783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4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5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6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200000"/>
    <n v="0"/>
  </r>
  <r>
    <s v="2026"/>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0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62473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84000"/>
    <n v="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9000"/>
    <n v="80240"/>
  </r>
  <r>
    <s v="2026"/>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6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0548700"/>
    <n v="1652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6645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24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28380"/>
    <n v="25954.6"/>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00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2725800"/>
    <n v="0"/>
  </r>
  <r>
    <s v="2026"/>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186305"/>
    <n v="1349868.3699999999"/>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77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
    <n v="250000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1315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74000"/>
    <n v="0"/>
  </r>
  <r>
    <s v="2026"/>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323500"/>
    <n v="0"/>
  </r>
  <r>
    <s v="2026"/>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99 - MULTIPROVINCIAL"/>
    <s v="(blank)"/>
    <n v="13583481"/>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s v="20 - SAMANA"/>
    <n v="14617"/>
    <n v="41292"/>
    <n v="0"/>
  </r>
  <r>
    <s v="2026"/>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3 - CONSTRUCCIÓN CENTRO DE MANTENIMIENTO Y OPERACIONES LOGÍSTICAS PARA EQUIPOS PESADOS DE ECO5RD EN LOS ALCARRIZOS, PROVINCIA SANTO DOMINGO"/>
    <s v="10 - FONDO GENERAL"/>
    <s v="32 - SANTO DOMINGO"/>
    <n v="16946"/>
    <n v="2081428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s v="14 - MARIA TRINIDAD SANCHEZ"/>
    <n v="14609"/>
    <n v="695784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s v="20 - SAMANA"/>
    <n v="14617"/>
    <n v="9310085"/>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s v="28 - MONSENOR NOUEL"/>
    <n v="16804"/>
    <n v="161617278"/>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3 - CONSTRUCCIÓN CENTRO DE MANTENIMIENTO Y OPERACIONES LOGÍSTICAS PARA EQUIPOS PESADOS DE ECO5RD EN LOS ALCARRIZOS, PROVINCIA SANTO DOMINGO"/>
    <s v="10 - FONDO GENERAL"/>
    <s v="32 - SANTO DOMINGO"/>
    <n v="16946"/>
    <n v="217912517"/>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4 - CONSTRUCCIÓN DE ESTACIÒN DE TRANSFERENCIA DE RESIDUOS SOLIDOS EN EL MUNICIPIO DE MAO, PROVINCIA VALVERDE."/>
    <s v="10 - FONDO GENERAL"/>
    <s v="99 - MULTIPROVINCIAL"/>
    <n v="17099"/>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5 - CONSTRUCCIÓN DE ESTACIÒN DE TRANSFERENCIA DE RESIDUOS SÒLIDOS PARA LOS DISTRITOS MUNICIPALES HATO DEL YAQUE Y LA CANELA ,PROVINCIA SANTIAGO"/>
    <s v="10 - FONDO GENERAL"/>
    <s v="25 - SANTIAGO"/>
    <n v="17128"/>
    <n v="0"/>
    <n v="0"/>
  </r>
  <r>
    <s v="2026"/>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6 - CONSTRUCCIÓN  DE ESTACIÓN DE TRANSFERENCIA DE RESIDUOS SÓLIDOS EN EL MUNICIPIO DE GUAYUBIN, PROVINCIA MONTE CRISTI"/>
    <s v="10 - FONDO GENERAL"/>
    <s v="15 - MONTE CRISTI"/>
    <n v="17163"/>
    <n v="0"/>
    <n v="0"/>
  </r>
  <r>
    <s v="2026"/>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99 - MULTIPROVINCIAL"/>
    <s v="(blank)"/>
    <n v="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3555194"/>
    <n v="2937704.4"/>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5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26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72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00000"/>
    <n v="0"/>
  </r>
  <r>
    <s v="2026"/>
    <x v="0"/>
    <x v="0"/>
    <x v="1"/>
    <x v="7"/>
    <s v="2 - Poder Ejecutivo"/>
    <s v="0202 - MINISTERIO DE  INTERIOR Y POLICÍA"/>
    <s v="0001 - MINISTERIO DE INTERIOR Y POLICIA"/>
    <s v="1 - SERVICIOS  GENERALES"/>
    <s v="1.1 - Administración general"/>
    <s v="1.1.02 - Gestión administrativa, financiera, fiscal, económica y planificación"/>
    <s v="2.7 - OBRAS"/>
    <s v="2.7.1 - OBRAS EN EDIFICACIONES"/>
    <s v="N"/>
    <s v="00 - N/A"/>
    <s v="10 - FONDO GENERAL"/>
    <s v="99 - MULTIPROVINCIAL"/>
    <s v="(blank)"/>
    <n v="10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2 - AZUA"/>
    <s v="(blank)"/>
    <n v="2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4 - BARAHO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5 - DAJABON"/>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7 - ELIAS PIN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09 - ESPAILLAT"/>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0 - INDEPENDEN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1 - LA ALTAGRACI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4 - MARIA TRINIDAD SANCH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18 - PUERTO PLAT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1 - SAN CRISTOBAL"/>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2 - SAN JUAN"/>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5 - SANTIAGO"/>
    <s v="(blank)"/>
    <n v="3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6 - SANTIAGO RODRIGUEZ"/>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29 - MONTE PLATA"/>
    <s v="(blank)"/>
    <n v="1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0 - HATO MAYOR"/>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32 - SANTO DOMINGO"/>
    <s v="(blank)"/>
    <n v="50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99 - MULTIPROVINCIAL"/>
    <s v="(blank)"/>
    <n v="51463666"/>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02 - AZUA"/>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07743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3951779"/>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99 - MULTIPROVINCIAL"/>
    <s v="(blank)"/>
    <n v="206185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99 - MULTIPROVINCIAL"/>
    <s v="(blank)"/>
    <n v="2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06 - DUARTE"/>
    <s v="(blank)"/>
    <n v="50000"/>
    <n v="0"/>
  </r>
  <r>
    <s v="2026"/>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99 - MULTIPROVINCIAL"/>
    <s v="(blank)"/>
    <n v="300000"/>
    <n v="0"/>
  </r>
  <r>
    <s v="2026"/>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1 - MOBILIARIO Y EQUIPO"/>
    <s v="N"/>
    <s v="00 - N/A"/>
    <s v="10 - FONDO GENERAL"/>
    <s v="99 - MULTIPROVINCIAL"/>
    <s v="(blank)"/>
    <n v="6875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24426"/>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100000"/>
    <n v="0"/>
  </r>
  <r>
    <s v="2026"/>
    <x v="0"/>
    <x v="0"/>
    <x v="1"/>
    <x v="7"/>
    <s v="2 - Poder Ejecutivo"/>
    <s v="0202 - MINISTERIO DE  INTERIOR Y POLICÍA"/>
    <s v="0001 - MINISTERIO DE INTERIOR Y POLICIA"/>
    <s v="1 - SERVICIOS  GENERALES"/>
    <s v="1.4 - Justicia, orden público y seguridad"/>
    <s v="1.4.05 - Servicios de migraciones"/>
    <s v="2.6 - BIENES MUEBLES, INMUEBLES E INTANGIBLES"/>
    <s v="2.6.5 - MAQUINARIA, OTROS EQUIPOS Y HERRAMIENTAS"/>
    <s v="N"/>
    <s v="00 - N/A"/>
    <s v="10 - FONDO GENERAL"/>
    <s v="99 - MULTIPROVINCIAL"/>
    <s v="(blank)"/>
    <n v="100000"/>
    <n v="0"/>
  </r>
  <r>
    <s v="2026"/>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99 - MULTIPROVINCIAL"/>
    <s v="(blank)"/>
    <n v="8994955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99 - MULTIPROVINCIAL"/>
    <s v="(blank)"/>
    <n v="270057562"/>
    <n v="17599.7"/>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99 - MULTIPROVINCIAL"/>
    <s v="(blank)"/>
    <n v="1720930"/>
    <n v="25912.799999999999"/>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99 - MULTIPROVINCIAL"/>
    <s v="(blank)"/>
    <n v="12108980"/>
    <n v="5104775"/>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99 - MULTIPROVINCIAL"/>
    <s v="(blank)"/>
    <n v="29741605"/>
    <n v="0"/>
  </r>
  <r>
    <s v="2026"/>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99 - MULTIPROVINCIAL"/>
    <s v="(blank)"/>
    <n v="1427034365"/>
    <n v="71981697.599999994"/>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99 - MULTIPROVINCIAL"/>
    <s v="(blank)"/>
    <n v="0"/>
    <n v="115442742.39"/>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99 - MULTIPROVINCIAL"/>
    <s v="(blank)"/>
    <n v="45133688"/>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99 - MULTIPROVINCIAL"/>
    <s v="(blank)"/>
    <n v="1216841"/>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99 - MULTIPROVINCIAL"/>
    <s v="(blank)"/>
    <n v="100229"/>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99 - MULTIPROVINCIAL"/>
    <s v="(blank)"/>
    <n v="87432"/>
    <n v="0"/>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99 - MULTIPROVINCIAL"/>
    <s v="(blank)"/>
    <n v="12991889"/>
    <n v="1102373.72"/>
  </r>
  <r>
    <s v="2026"/>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99 - MULTIPROVINCIAL"/>
    <s v="(blank)"/>
    <n v="0"/>
    <n v="0"/>
  </r>
  <r>
    <s v="2026"/>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99 - MULTIPROVINCIAL"/>
    <s v="(blank)"/>
    <n v="0"/>
    <n v="1221300"/>
  </r>
  <r>
    <s v="2026"/>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99 - MULTIPROVINCIAL"/>
    <s v="(blank)"/>
    <n v="135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99 - MULTIPROVINCIAL"/>
    <s v="(blank)"/>
    <n v="2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99 - MULTIPROVINCIAL"/>
    <s v="(blank)"/>
    <n v="119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99 - MULTIPROVINCIAL"/>
    <s v="(blank)"/>
    <n v="600000"/>
    <n v="0"/>
  </r>
  <r>
    <s v="2026"/>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99 - MULTIPROVINCIAL"/>
    <s v="(blank)"/>
    <n v="50000"/>
    <n v="0"/>
  </r>
  <r>
    <s v="2026"/>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21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99 - MULTIPROVINCIAL"/>
    <s v="(blank)"/>
    <n v="125000"/>
    <n v="0"/>
  </r>
  <r>
    <s v="2026"/>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99 - MULTIPROVINCIAL"/>
    <s v="(blank)"/>
    <n v="180000"/>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01 - DISTRITO NACIONAL"/>
    <s v="(blank)"/>
    <n v="189053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01 - DISTRITO NACIONAL"/>
    <s v="(blank)"/>
    <n v="109465"/>
    <n v="0"/>
  </r>
  <r>
    <s v="2026"/>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01 - DISTRITO NACIONAL"/>
    <s v="(blank)"/>
    <n v="214987"/>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99 - MULTIPROVINCIAL"/>
    <s v="(blank)"/>
    <n v="2795000"/>
    <n v="0"/>
  </r>
  <r>
    <s v="2026"/>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99 - MULTIPROVINCIAL"/>
    <s v="(blank)"/>
    <n v="684000"/>
    <n v="0"/>
  </r>
  <r>
    <s v="2026"/>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99 - MULTIPROVINCIAL"/>
    <s v="(blank)"/>
    <n v="30000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99 - MULTIPROVINCIAL"/>
    <s v="(blank)"/>
    <n v="1500100"/>
    <n v="0"/>
  </r>
  <r>
    <s v="2026"/>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99 - MULTIPROVINCIAL"/>
    <s v="(blank)"/>
    <n v="1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32 - SANTO DOMINGO"/>
    <s v="(blank)"/>
    <n v="250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725000"/>
    <n v="0"/>
  </r>
  <r>
    <s v="2026"/>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32 - SANTO DOMINGO"/>
    <s v="(blank)"/>
    <n v="445813"/>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32 - SANTO DOMINGO"/>
    <s v="(blank)"/>
    <n v="310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105000"/>
    <n v="0"/>
  </r>
  <r>
    <s v="2026"/>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335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99 - MULTIPROVINCIAL"/>
    <s v="(blank)"/>
    <n v="300000"/>
    <n v="0"/>
  </r>
  <r>
    <s v="2026"/>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99 - MULTIPROVINCIAL"/>
    <s v="(blank)"/>
    <n v="30000"/>
    <n v="0"/>
  </r>
  <r>
    <s v="2026"/>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32 - SANTO DOMINGO"/>
    <s v="(blank)"/>
    <n v="6000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99 - MULTIPROVINCIAL"/>
    <s v="(blank)"/>
    <n v="0"/>
    <n v="0"/>
  </r>
  <r>
    <s v="2026"/>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99 - MULTIPROVINCIAL"/>
    <s v="(blank)"/>
    <n v="9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32 - SANTO DOMINGO"/>
    <s v="(blank)"/>
    <n v="75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4 - VEHÍCULOS Y EQUIPO DE TRANSPORTE, TRACCIÓN Y ELEVACIÓN"/>
    <s v="N"/>
    <s v="00 - N/A"/>
    <s v="10 - FONDO GENERAL"/>
    <s v="32 - SANTO DOMINGO"/>
    <s v="(blank)"/>
    <n v="2000000"/>
    <n v="0"/>
  </r>
  <r>
    <s v="2026"/>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5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32 - SANTO DOMINGO"/>
    <s v="(blank)"/>
    <n v="22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32 - SANTO DOMINGO"/>
    <s v="(blank)"/>
    <n v="30000"/>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32 - SANTO DOMINGO"/>
    <s v="(blank)"/>
    <n v="83545"/>
    <n v="0"/>
  </r>
  <r>
    <s v="2026"/>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32 - SANTO DOMINGO"/>
    <s v="(blank)"/>
    <n v="10000"/>
    <n v="0"/>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99 - MULTIPROVINCIAL"/>
    <s v="(blank)"/>
    <n v="27351956"/>
    <n v="272775.88"/>
  </r>
  <r>
    <s v="2026"/>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99 - MULTIPROVINCIAL"/>
    <s v="(blank)"/>
    <n v="1156618"/>
    <n v="0"/>
  </r>
  <r>
    <s v="2026"/>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1500000"/>
    <n v="0"/>
  </r>
  <r>
    <s v="2026"/>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99 - MULTIPROVINCIAL"/>
    <s v="(blank)"/>
    <n v="1000000"/>
    <n v="265441"/>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0"/>
    <n v="0"/>
  </r>
  <r>
    <s v="2026"/>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99 - MULTIPROVINCIAL"/>
    <s v="(blank)"/>
    <n v="5885000"/>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99 - MULTIPROVINCIAL"/>
    <s v="(blank)"/>
    <n v="22732773"/>
    <n v="0"/>
  </r>
  <r>
    <s v="2026"/>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99 - MULTIPROVINCIAL"/>
    <s v="(blank)"/>
    <n v="250000"/>
    <n v="0"/>
  </r>
  <r>
    <s v="2026"/>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99 - MULTIPROVINCIAL"/>
    <s v="(blank)"/>
    <n v="4500000"/>
    <n v="0"/>
  </r>
  <r>
    <s v="2026"/>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s v="09 - ESPAILLAT"/>
    <n v="17030"/>
    <n v="64305821"/>
    <n v="0"/>
  </r>
  <r>
    <s v="2026"/>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s v="04 - BARAHONA"/>
    <n v="17036"/>
    <n v="70729961"/>
    <n v="0"/>
  </r>
  <r>
    <s v="2026"/>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99 - MULTIPROVINCIAL"/>
    <s v="(blank)"/>
    <n v="8000000"/>
    <n v="0"/>
  </r>
  <r>
    <s v="2026"/>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99 - MULTIPROVINCIAL"/>
    <s v="(blank)"/>
    <n v="10833448"/>
    <n v="558889.30000000005"/>
  </r>
  <r>
    <s v="2026"/>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380702"/>
    <n v="0"/>
  </r>
  <r>
    <s v="2026"/>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99 - MULTIPROVINCIAL"/>
    <s v="(blank)"/>
    <n v="20001"/>
    <n v="0"/>
  </r>
  <r>
    <s v="2026"/>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99 - MULTIPROVINCIAL"/>
    <s v="(blank)"/>
    <n v="45603573"/>
    <n v="0"/>
  </r>
  <r>
    <s v="2026"/>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99 - MULTIPROVINCIAL"/>
    <s v="(blank)"/>
    <n v="4817883"/>
    <n v="192340"/>
  </r>
  <r>
    <s v="2026"/>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99 - MULTIPROVINCIAL"/>
    <s v="(blank)"/>
    <n v="5000000"/>
    <n v="0"/>
  </r>
  <r>
    <s v="2026"/>
    <x v="0"/>
    <x v="0"/>
    <x v="1"/>
    <x v="7"/>
    <s v="2 - Poder Ejecutivo"/>
    <s v="0203 - MINISTERIO DE DEFENSA"/>
    <s v="0001 - EJERCITO DE LA REPUBLICA DOMINICANA"/>
    <s v="1 - SERVICIOS  GENERALES"/>
    <s v="1.3 - Defensa nacional"/>
    <s v="1.3.01 - Defensa militar"/>
    <s v="2.7 - OBRAS"/>
    <s v="2.7.1 - OBRAS EN EDIFICACIONES"/>
    <s v="N"/>
    <s v="00 - N/A"/>
    <s v="10 - FONDO GENERAL"/>
    <s v="01 - DISTRITO NACIONAL"/>
    <s v="(blank)"/>
    <n v="276091657"/>
    <n v="0"/>
  </r>
  <r>
    <s v="2026"/>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s v="05 - DAJABON"/>
    <n v="16742"/>
    <n v="20487441"/>
    <n v="13256439.469999999"/>
  </r>
  <r>
    <s v="2026"/>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s v="32 - SANTO DOMINGO"/>
    <n v="16751"/>
    <n v="101194357"/>
    <n v="0"/>
  </r>
  <r>
    <s v="2026"/>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s v="18 - PUERTO PLATA"/>
    <n v="16762"/>
    <n v="123562218"/>
    <n v="0"/>
  </r>
  <r>
    <s v="2026"/>
    <x v="0"/>
    <x v="0"/>
    <x v="1"/>
    <x v="7"/>
    <s v="2 - Poder Ejecutivo"/>
    <s v="0203 - MINISTERIO DE DEFENSA"/>
    <s v="0001 - EJERCITO DE LA REPUBLICA DOMINICANA"/>
    <s v="1 - SERVICIOS  GENERALES"/>
    <s v="1.3 - Defensa nacional"/>
    <s v="1.3.01 - Defensa militar"/>
    <s v="2.7 - OBRAS"/>
    <s v="2.7.1 - OBRAS EN EDIFICACIONES"/>
    <s v="S"/>
    <s v="11 - REMODELACIÓN PUESTO MILITAR 204 ERD, MUNICIPIO DE HONDO VALLE, PROVINCIA ELÍAS PIÑA"/>
    <s v="10 - FONDO GENERAL"/>
    <s v="07 - ELIAS PINA"/>
    <n v="17132"/>
    <n v="0"/>
    <n v="0"/>
  </r>
  <r>
    <s v="2026"/>
    <x v="0"/>
    <x v="0"/>
    <x v="1"/>
    <x v="7"/>
    <s v="2 - Poder Ejecutivo"/>
    <s v="0203 - MINISTERIO DE DEFENSA"/>
    <s v="0001 - EJERCITO DE LA REPUBLICA DOMINICANA"/>
    <s v="1 - SERVICIOS  GENERALES"/>
    <s v="1.3 - Defensa nacional"/>
    <s v="1.3.01 - Defensa militar"/>
    <s v="2.7 - OBRAS"/>
    <s v="2.7.1 - OBRAS EN EDIFICACIONES"/>
    <s v="S"/>
    <s v="27 - REMODELACIÓN PUESTO DE CHEQUEO MILITAR LA PEÑITA ERD, DISTRITO MUNICIPAL CAPOTILLO, MUNICIPIO LOMA DE CABRERA, PROVINCIA DAJABÓN"/>
    <s v="10 - FONDO GENERAL"/>
    <s v="05 - DAJABON"/>
    <n v="17156"/>
    <n v="0"/>
    <n v="0"/>
  </r>
  <r>
    <s v="2026"/>
    <x v="0"/>
    <x v="0"/>
    <x v="1"/>
    <x v="7"/>
    <s v="2 - Poder Ejecutivo"/>
    <s v="0203 - MINISTERIO DE DEFENSA"/>
    <s v="0001 - EJERCITO DE LA REPUBLICA DOMINICANA"/>
    <s v="1 - SERVICIOS  GENERALES"/>
    <s v="1.3 - Defensa nacional"/>
    <s v="1.3.01 - Defensa militar"/>
    <s v="2.7 - OBRAS"/>
    <s v="2.7.1 - OBRAS EN EDIFICACIONES"/>
    <s v="S"/>
    <s v="14 - CONSTRUCCIÓN DESTACAMENTO MILITAR VICENTILLO ERD, DISTRITO MUNICIPAL SAN FRANCISCO - VICENTILLO, MUNICIPIO EL SEIBO"/>
    <s v="10 - FONDO GENERAL"/>
    <s v="08 - EL SEIBO"/>
    <n v="17135"/>
    <n v="0"/>
    <n v="0"/>
  </r>
  <r>
    <s v="2026"/>
    <x v="0"/>
    <x v="0"/>
    <x v="1"/>
    <x v="7"/>
    <s v="2 - Poder Ejecutivo"/>
    <s v="0203 - MINISTERIO DE DEFENSA"/>
    <s v="0001 - EJERCITO DE LA REPUBLICA DOMINICANA"/>
    <s v="1 - SERVICIOS  GENERALES"/>
    <s v="1.3 - Defensa nacional"/>
    <s v="1.3.01 - Defensa militar"/>
    <s v="2.7 - OBRAS"/>
    <s v="2.7.1 - OBRAS EN EDIFICACIONES"/>
    <s v="S"/>
    <s v="26 - REMODELACIÓN DESTACAMENTO MILITAR HATILLO PALMA, DISTRITO MUNICIPAL HATILLO PALMA, MUNICIPIO GUAYUBÍN, PROVINCIA MONTE CRISTI"/>
    <s v="10 - FONDO GENERAL"/>
    <s v="15 - MONTE CRISTI"/>
    <n v="17155"/>
    <n v="0"/>
    <n v="0"/>
  </r>
  <r>
    <s v="2026"/>
    <x v="0"/>
    <x v="0"/>
    <x v="1"/>
    <x v="7"/>
    <s v="2 - Poder Ejecutivo"/>
    <s v="0203 - MINISTERIO DE DEFENSA"/>
    <s v="0001 - EJERCITO DE LA REPUBLICA DOMINICANA"/>
    <s v="1 - SERVICIOS  GENERALES"/>
    <s v="1.3 - Defensa nacional"/>
    <s v="1.3.01 - Defensa militar"/>
    <s v="2.7 - OBRAS"/>
    <s v="2.7.1 - OBRAS EN EDIFICACIONES"/>
    <s v="S"/>
    <s v="29 - CONSTRUCCIÓN PUESTO MILITAR LA FLORIDA, MUNICIPIO DUVERGÉ, PROVINCIA INDEPENDENCIA"/>
    <s v="10 - FONDO GENERAL"/>
    <s v="10 - INDEPENDENCIA"/>
    <n v="17158"/>
    <n v="0"/>
    <n v="0"/>
  </r>
  <r>
    <s v="2026"/>
    <x v="0"/>
    <x v="0"/>
    <x v="1"/>
    <x v="7"/>
    <s v="2 - Poder Ejecutivo"/>
    <s v="0203 - MINISTERIO DE DEFENSA"/>
    <s v="0001 - EJERCITO DE LA REPUBLICA DOMINICANA"/>
    <s v="1 - SERVICIOS  GENERALES"/>
    <s v="1.3 - Defensa nacional"/>
    <s v="1.3.01 - Defensa militar"/>
    <s v="2.7 - OBRAS"/>
    <s v="2.7.1 - OBRAS EN EDIFICACIONES"/>
    <s v="S"/>
    <s v="13 - REMODELACIÓN DESTACAMENTO MILITAR DE ARROYO FRÍO ERD, MUNICIPIO MOCA, PROVINCIA ESPAILLAT"/>
    <s v="10 - FONDO GENERAL"/>
    <s v="09 - ESPAILLAT"/>
    <n v="17134"/>
    <n v="0"/>
    <n v="0"/>
  </r>
  <r>
    <s v="2026"/>
    <x v="0"/>
    <x v="0"/>
    <x v="1"/>
    <x v="7"/>
    <s v="2 - Poder Ejecutivo"/>
    <s v="0203 - MINISTERIO DE DEFENSA"/>
    <s v="0001 - EJERCITO DE LA REPUBLICA DOMINICANA"/>
    <s v="1 - SERVICIOS  GENERALES"/>
    <s v="1.3 - Defensa nacional"/>
    <s v="1.3.01 - Defensa militar"/>
    <s v="2.7 - OBRAS"/>
    <s v="2.7.1 - OBRAS EN EDIFICACIONES"/>
    <s v="S"/>
    <s v="19 - REMODELACIÓN DESTACAMENTO MILITAR MASACRE, ERD, MUNICIPIO PEPILLO SALCEDO, PROVINCIA MONTECRISTI"/>
    <s v="10 - FONDO GENERAL"/>
    <s v="15 - MONTE CRISTI"/>
    <n v="17140"/>
    <n v="0"/>
    <n v="0"/>
  </r>
  <r>
    <s v="2026"/>
    <x v="0"/>
    <x v="0"/>
    <x v="1"/>
    <x v="7"/>
    <s v="2 - Poder Ejecutivo"/>
    <s v="0203 - MINISTERIO DE DEFENSA"/>
    <s v="0001 - EJERCITO DE LA REPUBLICA DOMINICANA"/>
    <s v="1 - SERVICIOS  GENERALES"/>
    <s v="1.3 - Defensa nacional"/>
    <s v="1.3.01 - Defensa militar"/>
    <s v="2.7 - OBRAS"/>
    <s v="2.7.1 - OBRAS EN EDIFICACIONES"/>
    <s v="S"/>
    <s v="10 - REMODELACIÓN PUESTO MILITAR EL CERCADO ERD, MUNICIPIO EL CERCADO, PROVINCIA SAN JUAN"/>
    <s v="10 - FONDO GENERAL"/>
    <s v="22 - SAN JUAN"/>
    <n v="17131"/>
    <n v="0"/>
    <n v="0"/>
  </r>
  <r>
    <s v="2026"/>
    <x v="0"/>
    <x v="0"/>
    <x v="1"/>
    <x v="7"/>
    <s v="2 - Poder Ejecutivo"/>
    <s v="0203 - MINISTERIO DE DEFENSA"/>
    <s v="0001 - EJERCITO DE LA REPUBLICA DOMINICANA"/>
    <s v="1 - SERVICIOS  GENERALES"/>
    <s v="1.3 - Defensa nacional"/>
    <s v="1.3.01 - Defensa militar"/>
    <s v="2.7 - OBRAS"/>
    <s v="2.7.1 - OBRAS EN EDIFICACIONES"/>
    <s v="S"/>
    <s v="15 - REMODELACIÓN DESTACAMENTO MILITAR PUERTO ESCONDIDO, ERD, D.M. DE PUERTO ESCONDIDO, PROVINCIA INDEPENDENCIA"/>
    <s v="10 - FONDO GENERAL"/>
    <s v="10 - INDEPENDENCIA"/>
    <n v="17136"/>
    <n v="0"/>
    <n v="0"/>
  </r>
  <r>
    <s v="2026"/>
    <x v="0"/>
    <x v="0"/>
    <x v="1"/>
    <x v="7"/>
    <s v="2 - Poder Ejecutivo"/>
    <s v="0203 - MINISTERIO DE DEFENSA"/>
    <s v="0001 - EJERCITO DE LA REPUBLICA DOMINICANA"/>
    <s v="1 - SERVICIOS  GENERALES"/>
    <s v="1.3 - Defensa nacional"/>
    <s v="1.3.01 - Defensa militar"/>
    <s v="2.7 - OBRAS"/>
    <s v="2.7.1 - OBRAS EN EDIFICACIONES"/>
    <s v="S"/>
    <s v="09 - REMODELACIÓN DESTACAMENTO MILITAR CAÑADA MIGUEL ERD, MUNICIPIO HONDO VALLE, PROVINCIA ELÍAS PIÑA"/>
    <s v="10 - FONDO GENERAL"/>
    <s v="07 - ELIAS PINA"/>
    <n v="17130"/>
    <n v="0"/>
    <n v="0"/>
  </r>
  <r>
    <s v="2026"/>
    <x v="0"/>
    <x v="0"/>
    <x v="1"/>
    <x v="7"/>
    <s v="2 - Poder Ejecutivo"/>
    <s v="0203 - MINISTERIO DE DEFENSA"/>
    <s v="0001 - EJERCITO DE LA REPUBLICA DOMINICANA"/>
    <s v="1 - SERVICIOS  GENERALES"/>
    <s v="1.3 - Defensa nacional"/>
    <s v="1.3.01 - Defensa militar"/>
    <s v="2.7 - OBRAS"/>
    <s v="2.7.1 - OBRAS EN EDIFICACIONES"/>
    <s v="S"/>
    <s v="25 - REMODELACIÓN DESTACAMENTO MILITAR EL GUAYABAL ERD, MUNICIPIO BÁNICA, PROVINCIA ELÍAS PIÑA"/>
    <s v="10 - FONDO GENERAL"/>
    <s v="07 - ELIAS PINA"/>
    <n v="17147"/>
    <n v="0"/>
    <n v="0"/>
  </r>
  <r>
    <s v="2026"/>
    <x v="0"/>
    <x v="0"/>
    <x v="1"/>
    <x v="7"/>
    <s v="2 - Poder Ejecutivo"/>
    <s v="0203 - MINISTERIO DE DEFENSA"/>
    <s v="0001 - EJERCITO DE LA REPUBLICA DOMINICANA"/>
    <s v="1 - SERVICIOS  GENERALES"/>
    <s v="1.3 - Defensa nacional"/>
    <s v="1.3.01 - Defensa militar"/>
    <s v="2.7 - OBRAS"/>
    <s v="2.7.1 - OBRAS EN EDIFICACIONES"/>
    <s v="S"/>
    <s v="22 - CONSTRUCCIÓN DESTACAMENTO MILITAR LA BARRANQUITA, ERD, MUNICIPIO SANTIAGO, PROVINCIA SANTIAGO"/>
    <s v="10 - FONDO GENERAL"/>
    <s v="25 - SANTIAGO"/>
    <n v="17143"/>
    <n v="0"/>
    <n v="0"/>
  </r>
  <r>
    <s v="2026"/>
    <x v="0"/>
    <x v="0"/>
    <x v="1"/>
    <x v="7"/>
    <s v="2 - Poder Ejecutivo"/>
    <s v="0203 - MINISTERIO DE DEFENSA"/>
    <s v="0001 - EJERCITO DE LA REPUBLICA DOMINICANA"/>
    <s v="1 - SERVICIOS  GENERALES"/>
    <s v="1.3 - Defensa nacional"/>
    <s v="1.3.01 - Defensa militar"/>
    <s v="2.7 - OBRAS"/>
    <s v="2.7.1 - OBRAS EN EDIFICACIONES"/>
    <s v="S"/>
    <s v="08 - REMODELACIÓN DESTACAMENTO MILITAR DE MANGA, ERD, MUNICIPIO GUAYUBÍN, PROVINCIA MONTECRISTI"/>
    <s v="10 - FONDO GENERAL"/>
    <s v="15 - MONTE CRISTI"/>
    <n v="17074"/>
    <n v="0"/>
    <n v="0"/>
  </r>
  <r>
    <s v="2026"/>
    <x v="0"/>
    <x v="0"/>
    <x v="1"/>
    <x v="7"/>
    <s v="2 - Poder Ejecutivo"/>
    <s v="0203 - MINISTERIO DE DEFENSA"/>
    <s v="0001 - EJERCITO DE LA REPUBLICA DOMINICANA"/>
    <s v="1 - SERVICIOS  GENERALES"/>
    <s v="1.3 - Defensa nacional"/>
    <s v="1.3.01 - Defensa militar"/>
    <s v="2.7 - OBRAS"/>
    <s v="2.7.1 - OBRAS EN EDIFICACIONES"/>
    <s v="S"/>
    <s v="17 - REMODELACIÓN DESTACAMENTO MILITAR VILLA BISONO, ERD, MUNICIPIO BISONO,PROVINCIA SANTIAGO"/>
    <s v="10 - FONDO GENERAL"/>
    <s v="25 - SANTIAGO"/>
    <n v="17138"/>
    <n v="0"/>
    <n v="0"/>
  </r>
  <r>
    <s v="2026"/>
    <x v="0"/>
    <x v="0"/>
    <x v="1"/>
    <x v="7"/>
    <s v="2 - Poder Ejecutivo"/>
    <s v="0203 - MINISTERIO DE DEFENSA"/>
    <s v="0001 - EJERCITO DE LA REPUBLICA DOMINICANA"/>
    <s v="1 - SERVICIOS  GENERALES"/>
    <s v="1.3 - Defensa nacional"/>
    <s v="1.3.01 - Defensa militar"/>
    <s v="2.7 - OBRAS"/>
    <s v="2.7.1 - OBRAS EN EDIFICACIONES"/>
    <s v="S"/>
    <s v="20 - REMODELACIÓN DESTACAMENTO MILITAR SANTIAGO DE LA CRUZ, MUNICIPIO LOMA DE CABRERA, PROVINCIA DAJABÓN"/>
    <s v="10 - FONDO GENERAL"/>
    <s v="05 - DAJABON"/>
    <n v="17141"/>
    <n v="0"/>
    <n v="0"/>
  </r>
  <r>
    <s v="2026"/>
    <x v="0"/>
    <x v="0"/>
    <x v="1"/>
    <x v="7"/>
    <s v="2 - Poder Ejecutivo"/>
    <s v="0203 - MINISTERIO DE DEFENSA"/>
    <s v="0001 - EJERCITO DE LA REPUBLICA DOMINICANA"/>
    <s v="1 - SERVICIOS  GENERALES"/>
    <s v="1.3 - Defensa nacional"/>
    <s v="1.3.01 - Defensa militar"/>
    <s v="2.7 - OBRAS"/>
    <s v="2.7.1 - OBRAS EN EDIFICACIONES"/>
    <s v="S"/>
    <s v="21 - REMODELACIÓN PUESTO MILITAR EL CORTE, ERD, MUNICIPIO PEDRO SANTANA, PROVINCIA ELIAS PIÑA"/>
    <s v="10 - FONDO GENERAL"/>
    <s v="07 - ELIAS PINA"/>
    <n v="17142"/>
    <n v="0"/>
    <n v="0"/>
  </r>
  <r>
    <s v="2026"/>
    <x v="0"/>
    <x v="0"/>
    <x v="1"/>
    <x v="7"/>
    <s v="2 - Poder Ejecutivo"/>
    <s v="0203 - MINISTERIO DE DEFENSA"/>
    <s v="0001 - EJERCITO DE LA REPUBLICA DOMINICANA"/>
    <s v="1 - SERVICIOS  GENERALES"/>
    <s v="1.3 - Defensa nacional"/>
    <s v="1.3.01 - Defensa militar"/>
    <s v="2.7 - OBRAS"/>
    <s v="2.7.1 - OBRAS EN EDIFICACIONES"/>
    <s v="S"/>
    <s v="23 - REMODELACIÓN PUESTO MILITAR GUAROA ERD, MUNICIPIO DE BÁNICA, PROVINCIA ELÍAS PIÑA"/>
    <s v="10 - FONDO GENERAL"/>
    <s v="07 - ELIAS PINA"/>
    <n v="17144"/>
    <n v="0"/>
    <n v="0"/>
  </r>
  <r>
    <s v="2026"/>
    <x v="0"/>
    <x v="0"/>
    <x v="1"/>
    <x v="7"/>
    <s v="2 - Poder Ejecutivo"/>
    <s v="0203 - MINISTERIO DE DEFENSA"/>
    <s v="0001 - EJERCITO DE LA REPUBLICA DOMINICANA"/>
    <s v="1 - SERVICIOS  GENERALES"/>
    <s v="1.3 - Defensa nacional"/>
    <s v="1.3.01 - Defensa militar"/>
    <s v="2.7 - OBRAS"/>
    <s v="2.7.1 - OBRAS EN EDIFICACIONES"/>
    <s v="S"/>
    <s v="07 - REMODELACIÓN INFRAESTRUCTURAS DEL CUARTEL GENERAL DEL 11ER. BATALLÓN DE INFANTERÍA ERD, MUNICIPIO LAS MATAS DE FARFÁN, PROVINCIA SAN JUAN"/>
    <s v="10 - FONDO GENERAL"/>
    <s v="22 - SAN JUAN"/>
    <n v="17062"/>
    <n v="0"/>
    <n v="0"/>
  </r>
  <r>
    <s v="2026"/>
    <x v="0"/>
    <x v="0"/>
    <x v="1"/>
    <x v="7"/>
    <s v="2 - Poder Ejecutivo"/>
    <s v="0203 - MINISTERIO DE DEFENSA"/>
    <s v="0001 - EJERCITO DE LA REPUBLICA DOMINICANA"/>
    <s v="1 - SERVICIOS  GENERALES"/>
    <s v="1.3 - Defensa nacional"/>
    <s v="1.3.01 - Defensa militar"/>
    <s v="2.7 - OBRAS"/>
    <s v="2.7.1 - OBRAS EN EDIFICACIONES"/>
    <s v="S"/>
    <s v="16 - REMODELACIÓN DESTACAMENTO MILITAR LA VIGIA, ERD, MUNICIPIO LOMA DE CABRERA, PROVINCIA DAJABON"/>
    <s v="10 - FONDO GENERAL"/>
    <s v="05 - DAJABON"/>
    <n v="17137"/>
    <n v="0"/>
    <n v="0"/>
  </r>
  <r>
    <s v="2026"/>
    <x v="0"/>
    <x v="0"/>
    <x v="1"/>
    <x v="7"/>
    <s v="2 - Poder Ejecutivo"/>
    <s v="0203 - MINISTERIO DE DEFENSA"/>
    <s v="0001 - EJERCITO DE LA REPUBLICA DOMINICANA"/>
    <s v="1 - SERVICIOS  GENERALES"/>
    <s v="1.3 - Defensa nacional"/>
    <s v="1.3.01 - Defensa militar"/>
    <s v="2.7 - OBRAS"/>
    <s v="2.7.1 - OBRAS EN EDIFICACIONES"/>
    <s v="S"/>
    <s v="28 - CONSTRUCCIÓN PUESTO MILITAR LA ALGODONERA DISTRITO MUNICIPAL JUANCHO, PROVINCIA PEDERNALES"/>
    <s v="10 - FONDO GENERAL"/>
    <s v="16 - PEDERNALES"/>
    <n v="17157"/>
    <n v="0"/>
    <n v="0"/>
  </r>
  <r>
    <s v="2026"/>
    <x v="0"/>
    <x v="0"/>
    <x v="1"/>
    <x v="7"/>
    <s v="2 - Poder Ejecutivo"/>
    <s v="0203 - MINISTERIO DE DEFENSA"/>
    <s v="0001 - EJERCITO DE LA REPUBLICA DOMINICANA"/>
    <s v="1 - SERVICIOS  GENERALES"/>
    <s v="1.3 - Defensa nacional"/>
    <s v="1.3.01 - Defensa militar"/>
    <s v="2.7 - OBRAS"/>
    <s v="2.7.1 - OBRAS EN EDIFICACIONES"/>
    <s v="S"/>
    <s v="18 - REMODELACIÓN PUESTO MILITAR LOS CACAOS, ERD, MUNICIPIO PEDRO SANTANA, PROVINCIA ELIAS PIÑA"/>
    <s v="10 - FONDO GENERAL"/>
    <s v="07 - ELIAS PINA"/>
    <n v="17139"/>
    <n v="0"/>
    <n v="0"/>
  </r>
  <r>
    <s v="2026"/>
    <x v="0"/>
    <x v="0"/>
    <x v="1"/>
    <x v="7"/>
    <s v="2 - Poder Ejecutivo"/>
    <s v="0203 - MINISTERIO DE DEFENSA"/>
    <s v="0001 - EJERCITO DE LA REPUBLICA DOMINICANA"/>
    <s v="1 - SERVICIOS  GENERALES"/>
    <s v="1.3 - Defensa nacional"/>
    <s v="1.3.01 - Defensa militar"/>
    <s v="2.7 - OBRAS"/>
    <s v="2.7.1 - OBRAS EN EDIFICACIONES"/>
    <s v="S"/>
    <s v="12 - REMODELACIÓN DESTACAMENTO MILITAR EL POZO ERD, MUNICIPIO SAN FRANCISCO DE MACORÍS, PROVINCIA DUARTE"/>
    <s v="10 - FONDO GENERAL"/>
    <s v="06 - DUARTE"/>
    <n v="17133"/>
    <n v="0"/>
    <n v="0"/>
  </r>
  <r>
    <s v="2026"/>
    <x v="0"/>
    <x v="0"/>
    <x v="1"/>
    <x v="7"/>
    <s v="2 - Poder Ejecutivo"/>
    <s v="0203 - MINISTERIO DE DEFENSA"/>
    <s v="0001 - EJERCITO DE LA REPUBLICA DOMINICANA"/>
    <s v="1 - SERVICIOS  GENERALES"/>
    <s v="1.3 - Defensa nacional"/>
    <s v="1.3.01 - Defensa militar"/>
    <s v="2.7 - OBRAS"/>
    <s v="2.7.1 - OBRAS EN EDIFICACIONES"/>
    <s v="S"/>
    <s v="24 - REMODELACIÓN DESTACAMENTO MILITAR BÁNICA ERD, MUNICIPIO DE BÁNICA, PROVINCIA ELÍAS PIÑA"/>
    <s v="10 - FONDO GENERAL"/>
    <s v="07 - ELIAS PINA"/>
    <n v="17145"/>
    <n v="0"/>
    <n v="0"/>
  </r>
  <r>
    <s v="2026"/>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s v="32 - SANTO DOMINGO"/>
    <n v="17001"/>
    <n v="0"/>
    <n v="8507029.8399999999"/>
  </r>
  <r>
    <s v="2026"/>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s v="32 - SANTO DOMINGO"/>
    <n v="16741"/>
    <n v="0"/>
    <n v="8746855.0700000003"/>
  </r>
  <r>
    <s v="2026"/>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s v="25 - SANTIAGO"/>
    <n v="17028"/>
    <n v="43873055"/>
    <n v="0"/>
  </r>
  <r>
    <s v="2026"/>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99 - MULTIPROVINCIAL"/>
    <s v="(blank)"/>
    <n v="7500000"/>
    <n v="161070"/>
  </r>
  <r>
    <s v="2026"/>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99 - MULTIPROVINCIAL"/>
    <s v="(blank)"/>
    <n v="0"/>
    <n v="199227.78"/>
  </r>
  <r>
    <s v="2026"/>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99 - MULTIPROVINCIAL"/>
    <s v="(blank)"/>
    <n v="5984781"/>
    <n v="0"/>
  </r>
  <r>
    <s v="2026"/>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99 - MULTIPROVINCIAL"/>
    <s v="(blank)"/>
    <n v="2000000"/>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99 - MULTIPROVINCIAL"/>
    <s v="(blank)"/>
    <n v="17778274"/>
    <n v="0"/>
  </r>
  <r>
    <s v="2026"/>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99 - MULTIPROVINCIAL"/>
    <s v="(blank)"/>
    <n v="2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99 - MULTIPROVINCIAL"/>
    <s v="(blank)"/>
    <n v="14500000"/>
    <n v="0"/>
  </r>
  <r>
    <s v="2026"/>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000000"/>
    <n v="0"/>
  </r>
  <r>
    <s v="2026"/>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99 - MULTIPROVINCIAL"/>
    <s v="(blank)"/>
    <n v="6500000"/>
    <n v="0"/>
  </r>
  <r>
    <s v="2026"/>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99 - MULTIPROVINCIAL"/>
    <s v="(blank)"/>
    <n v="8371493"/>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99 - MULTIPROVINCIAL"/>
    <s v="(blank)"/>
    <n v="28690411"/>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99 - MULTIPROVINCIAL"/>
    <s v="(blank)"/>
    <n v="16014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8 - CONSTRUCCIÓN DE VARIAS INSTALACIONES EN EL CAMPAMENTO MILITAR CNEL. ÁNGEL REMIGIO TAVERAS GUTIÉRREZ, ERD, PARA LA FTC-CIUTRAN, SANTO DOMINGO NORTE"/>
    <s v="10 - FONDO GENERAL"/>
    <s v="32 - SANTO DOMINGO"/>
    <n v="17020"/>
    <n v="2904486"/>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9 - CONSTRUCCIÓN INSTALACIONES DE LA DIRECCIÓN DE TRANSPORTACIÓN DEL MINISTERIO DE DEFENSA, MUNICIPIO LOS ALCARRIZOS, PROVINCIA SANTO DOMINGO"/>
    <s v="10 - FONDO GENERAL"/>
    <s v="32 - SANTO DOMINGO"/>
    <n v="17021"/>
    <n v="2000000"/>
    <n v="0"/>
  </r>
  <r>
    <s v="2026"/>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10 - CONSTRUCCIÓN INSTALACIONES DE LA  AGENCIA INTERAGENCIAL, D.M. VERÓN-PUNTA CANA, PROVINCIA LA ALTAGRACIA"/>
    <s v="10 - FONDO GENERAL"/>
    <s v="11 - LA ALTAGRACIA"/>
    <n v="17025"/>
    <n v="1799725"/>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99 - MULTIPROVINCIAL"/>
    <s v="(blank)"/>
    <n v="36670252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s v="25 - SANTIAGO"/>
    <n v="15486"/>
    <n v="23608937"/>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s v="04 - BARAHONA"/>
    <n v="15487"/>
    <n v="41059274"/>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s v="11 - LA ALTAGRACIA"/>
    <n v="15490"/>
    <n v="2016925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s v="13 - LA VEGA"/>
    <n v="15492"/>
    <n v="1295695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8 - CONSTRUCCIÓN DE VARIAS INSTALACIONES EN EL CAMPAMENTO MILITAR CNEL. ÁNGEL REMIGIO TAVERAS GUTIÉRREZ, ERD, PARA LA FTC-CIUTRAN, SANTO DOMINGO NORTE"/>
    <s v="10 - FONDO GENERAL"/>
    <s v="32 - SANTO DOMINGO"/>
    <n v="17020"/>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09 - CONSTRUCCIÓN INSTALACIONES DE LA DIRECCIÓN DE TRANSPORTACIÓN DEL MINISTERIO DE DEFENSA, MUNICIPIO LOS ALCARRIZOS, PROVINCIA SANTO DOMINGO"/>
    <s v="10 - FONDO GENERAL"/>
    <s v="32 - SANTO DOMINGO"/>
    <n v="17021"/>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0 - CONSTRUCCIÓN INSTALACIONES DE LA  AGENCIA INTERAGENCIAL, D.M. VERÓN-PUNTA CANA, PROVINCIA LA ALTAGRACIA"/>
    <s v="10 - FONDO GENERAL"/>
    <s v="11 - LA ALTAGRACIA"/>
    <n v="17025"/>
    <n v="6631913"/>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4 - CONSTRUCCIÓN INSTALACIONES PARA EL CUERPO ESPECIALIZADO DE MITIGACION A EMERGENCIAS Y DESASTRES, CEMED - CENTRO DE MITIGACION NOROESTE, PROVINCIA VALVERDE"/>
    <s v="10 - FONDO GENERAL"/>
    <s v="27 - VALVERDE"/>
    <n v="15488"/>
    <n v="36424778"/>
    <n v="0"/>
  </r>
  <r>
    <s v="2026"/>
    <x v="0"/>
    <x v="0"/>
    <x v="1"/>
    <x v="7"/>
    <s v="2 - Poder Ejecutivo"/>
    <s v="0203 - MINISTERIO DE DEFENSA"/>
    <s v="0001 - MINISTERIO DE DEFENSA"/>
    <s v="1 - SERVICIOS  GENERALES"/>
    <s v="1.3 - Defensa nacional"/>
    <s v="1.3.01 - Defensa militar"/>
    <s v="2.6 - BIENES MUEBLES, INMUEBLES E INTANGIBLES"/>
    <s v="2.6.6 - EQUIPOS DE DEFENSA Y SEGURIDAD"/>
    <s v="S"/>
    <s v="15 - CONSTRUCCIÓN INSTALACIONES PARA EL CUERPO ESPECIALIZADO DE MITIGACIÓN A EMERGENCIAS Y DESASTRES, CEMED - CENTRO DE MITIGACION VALDESIA, PROVINCIA PERAVIA"/>
    <s v="10 - FONDO GENERAL"/>
    <s v="17 - PERAVIA"/>
    <n v="15489"/>
    <n v="25830765"/>
    <n v="0"/>
  </r>
  <r>
    <s v="2026"/>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99 - MULTIPROVINCIAL"/>
    <s v="(blank)"/>
    <n v="6986726"/>
    <n v="0"/>
  </r>
  <r>
    <s v="2026"/>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99 - MULTIPROVINCIAL"/>
    <s v="(blank)"/>
    <n v="1500000"/>
    <n v="0"/>
  </r>
  <r>
    <s v="2026"/>
    <x v="0"/>
    <x v="0"/>
    <x v="1"/>
    <x v="7"/>
    <s v="2 - Poder Ejecutivo"/>
    <s v="0203 - MINISTERIO DE DEFENSA"/>
    <s v="0001 - MINISTERIO DE DEFENSA"/>
    <s v="1 - SERVICIOS  GENERALES"/>
    <s v="1.3 - Defensa nacional"/>
    <s v="1.3.01 - Defensa militar"/>
    <s v="2.7 - OBRAS"/>
    <s v="2.7.1 - OBRAS EN EDIFICACIONES"/>
    <s v="N"/>
    <s v="00 - N/A"/>
    <s v="10 - FONDO GENERAL"/>
    <s v="99 - MULTIPROVINCIAL"/>
    <s v="(blank)"/>
    <n v="56842276"/>
    <n v="0"/>
  </r>
  <r>
    <s v="2026"/>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s v="05 - DAJABON"/>
    <n v="14697"/>
    <n v="1327046003"/>
    <n v="0"/>
  </r>
  <r>
    <s v="2026"/>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s v="25 - SANTIAGO"/>
    <n v="15486"/>
    <n v="33765793"/>
    <n v="0"/>
  </r>
  <r>
    <s v="2026"/>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s v="04 - BARAHONA"/>
    <n v="15487"/>
    <n v="38334136"/>
    <n v="0"/>
  </r>
  <r>
    <s v="2026"/>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s v="11 - LA ALTAGRACIA"/>
    <n v="15490"/>
    <n v="3162314"/>
    <n v="0"/>
  </r>
  <r>
    <s v="2026"/>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s v="13 - LA VEGA"/>
    <n v="15492"/>
    <n v="11370761"/>
    <n v="0"/>
  </r>
  <r>
    <s v="2026"/>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s v="32 - SANTO DOMINGO"/>
    <n v="17020"/>
    <n v="56357860"/>
    <n v="0"/>
  </r>
  <r>
    <s v="2026"/>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s v="32 - SANTO DOMINGO"/>
    <n v="17021"/>
    <n v="149006380"/>
    <n v="0"/>
  </r>
  <r>
    <s v="2026"/>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s v="11 - LA ALTAGRACIA"/>
    <n v="17025"/>
    <n v="23646251"/>
    <n v="0"/>
  </r>
  <r>
    <s v="2026"/>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s v="32 - SANTO DOMINGO"/>
    <n v="17031"/>
    <n v="101293907"/>
    <n v="0"/>
  </r>
  <r>
    <s v="2026"/>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s v="32 - SANTO DOMINGO"/>
    <n v="17035"/>
    <n v="104118244"/>
    <n v="0"/>
  </r>
  <r>
    <s v="2026"/>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s v="21 - SAN CRISTOBAL"/>
    <n v="17037"/>
    <n v="24680990"/>
    <n v="4377927.75"/>
  </r>
  <r>
    <s v="2026"/>
    <x v="0"/>
    <x v="0"/>
    <x v="1"/>
    <x v="7"/>
    <s v="2 - Poder Ejecutivo"/>
    <s v="0203 - MINISTERIO DE DEFENSA"/>
    <s v="0001 - MINISTERIO DE DEFENSA"/>
    <s v="1 - SERVICIOS  GENERALES"/>
    <s v="1.3 - Defensa nacional"/>
    <s v="1.3.01 - Defensa militar"/>
    <s v="2.7 - OBRAS"/>
    <s v="2.7.1 - OBRAS EN EDIFICACIONES"/>
    <s v="S"/>
    <s v="14 - CONSTRUCCIÓN INSTALACIONES PARA EL CUERPO ESPECIALIZADO DE MITIGACION A EMERGENCIAS Y DESASTRES, CEMED - CENTRO DE MITIGACION NOROESTE, PROVINCIA VALVERDE"/>
    <s v="10 - FONDO GENERAL"/>
    <s v="27 - VALVERDE"/>
    <n v="15488"/>
    <n v="13247336"/>
    <n v="0"/>
  </r>
  <r>
    <s v="2026"/>
    <x v="0"/>
    <x v="0"/>
    <x v="1"/>
    <x v="7"/>
    <s v="2 - Poder Ejecutivo"/>
    <s v="0203 - MINISTERIO DE DEFENSA"/>
    <s v="0001 - MINISTERIO DE DEFENSA"/>
    <s v="1 - SERVICIOS  GENERALES"/>
    <s v="1.3 - Defensa nacional"/>
    <s v="1.3.01 - Defensa militar"/>
    <s v="2.7 - OBRAS"/>
    <s v="2.7.1 - OBRAS EN EDIFICACIONES"/>
    <s v="S"/>
    <s v="15 - CONSTRUCCIÓN INSTALACIONES PARA EL CUERPO ESPECIALIZADO DE MITIGACIÓN A EMERGENCIAS Y DESASTRES, CEMED - CENTRO DE MITIGACION VALDESIA, PROVINCIA PERAVIA"/>
    <s v="10 - FONDO GENERAL"/>
    <s v="17 - PERAVIA"/>
    <n v="15489"/>
    <n v="21103852"/>
    <n v="0"/>
  </r>
  <r>
    <s v="2026"/>
    <x v="0"/>
    <x v="0"/>
    <x v="1"/>
    <x v="7"/>
    <s v="2 - Poder Ejecutivo"/>
    <s v="0203 - MINISTERIO DE DEFENSA"/>
    <s v="0001 - MINISTERIO DE DEFENSA"/>
    <s v="1 - SERVICIOS  GENERALES"/>
    <s v="1.3 - Defensa nacional"/>
    <s v="1.3.01 - Defensa militar"/>
    <s v="2.7 - OBRAS"/>
    <s v="2.7.1 - OBRAS EN EDIFICACIONES"/>
    <s v="S"/>
    <s v="16 - CONSTRUCCIÓN INSTALACIONES PARA EL CUERPO ESPECIALIZADO DE MITIGACION A EMERGENCIAS Y DESASTRES, CEMED - CENTRO DE MITIGACION CONSTANZA, PROVINCIA LA VEGA"/>
    <s v="10 - FONDO GENERAL"/>
    <s v="13 - LA VEGA"/>
    <n v="15491"/>
    <n v="37285885"/>
    <n v="0"/>
  </r>
  <r>
    <s v="2026"/>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s v="32 - SANTO DOMINGO"/>
    <n v="15485"/>
    <n v="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32 - SANTO DOMINGO"/>
    <s v="(blank)"/>
    <n v="600000"/>
    <n v="92432.94"/>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32 - SANTO DOMINGO"/>
    <s v="(blank)"/>
    <n v="4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32 - SANTO DOMINGO"/>
    <s v="(blank)"/>
    <n v="200000"/>
    <n v="0"/>
  </r>
  <r>
    <s v="2026"/>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32 - SANTO DOMINGO"/>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99 - MULTIPROVINCIAL"/>
    <s v="(blank)"/>
    <n v="8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99 - MULTIPROVINCIAL"/>
    <s v="(blank)"/>
    <n v="10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99 - MULTIPROVINCIAL"/>
    <s v="(blank)"/>
    <n v="250000"/>
    <n v="0"/>
  </r>
  <r>
    <s v="2026"/>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99 - MULTIPROVINCIAL"/>
    <s v="(blank)"/>
    <n v="831738"/>
    <n v="173696"/>
  </r>
  <r>
    <s v="2026"/>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20 - FONDOS CON DESTINO ESPECÍFICO"/>
    <s v="99 - MULTIPROVINCIAL"/>
    <s v="(blank)"/>
    <n v="300000"/>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99 - MULTIPROVINCIAL"/>
    <s v="(blank)"/>
    <n v="3055221"/>
    <n v="0"/>
  </r>
  <r>
    <s v="2026"/>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99 - MULTIPROVINCIAL"/>
    <s v="(blank)"/>
    <n v="4999894"/>
    <n v="0"/>
  </r>
  <r>
    <s v="2026"/>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99 - MULTIPROVINCIAL"/>
    <s v="(blank)"/>
    <n v="911007"/>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99 - MULTIPROVINCIAL"/>
    <s v="(blank)"/>
    <n v="684724"/>
    <n v="0"/>
  </r>
  <r>
    <s v="2026"/>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99 - MULTIPROVINCIAL"/>
    <s v="(blank)"/>
    <n v="75000"/>
    <n v="0"/>
  </r>
  <r>
    <s v="2026"/>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99 - MULTIPROVINCIAL"/>
    <s v="(blank)"/>
    <n v="830000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99 - MULTIPROVINCIAL"/>
    <s v="(blank)"/>
    <n v="4065620"/>
    <n v="0"/>
  </r>
  <r>
    <s v="2026"/>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99 - MULTIPROVINCIAL"/>
    <s v="(blank)"/>
    <n v="253400"/>
    <n v="0"/>
  </r>
  <r>
    <s v="2026"/>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99 - MULTIPROVINCIAL"/>
    <s v="(blank)"/>
    <n v="116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99 - MULTIPROVINCIAL"/>
    <s v="(blank)"/>
    <n v="100000"/>
    <n v="0"/>
  </r>
  <r>
    <s v="2026"/>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99 - MULTIPROVINCIAL"/>
    <s v="(blank)"/>
    <n v="10000000"/>
    <n v="0"/>
  </r>
  <r>
    <s v="2026"/>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99 - MULTIPROVINCIAL"/>
    <s v="(blank)"/>
    <n v="642000"/>
    <n v="0"/>
  </r>
  <r>
    <s v="2026"/>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99 - MULTIPROVINCIAL"/>
    <s v="(blank)"/>
    <n v="265633"/>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99 - MULTIPROVINCIAL"/>
    <s v="(blank)"/>
    <n v="100000000"/>
    <n v="0"/>
  </r>
  <r>
    <s v="2026"/>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99 - MULTIPROVINCIAL"/>
    <s v="(blank)"/>
    <n v="66247360"/>
    <n v="0"/>
  </r>
  <r>
    <s v="2026"/>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99 - MULTIPROVINCIAL"/>
    <s v="(blank)"/>
    <n v="200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99 - MULTIPROVINCIAL"/>
    <s v="(blank)"/>
    <n v="750000"/>
    <n v="0"/>
  </r>
  <r>
    <s v="2026"/>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20 - FONDOS CON DESTINO ESPECÍFICO"/>
    <s v="99 - MULTIPROVINCIAL"/>
    <s v="(blank)"/>
    <n v="2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32 - SANTO DOMINGO"/>
    <s v="(blank)"/>
    <n v="7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32 - SANTO DOMINGO"/>
    <s v="(blank)"/>
    <n v="20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32 - SANTO DOMINGO"/>
    <s v="(blank)"/>
    <n v="50000"/>
    <n v="0"/>
  </r>
  <r>
    <s v="2026"/>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32 - SANTO DOMINGO"/>
    <s v="(blank)"/>
    <n v="450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99 - MULTIPROVINCIAL"/>
    <s v="(blank)"/>
    <n v="10500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99 - MULTIPROVINCIAL"/>
    <s v="(blank)"/>
    <n v="0"/>
    <n v="0"/>
  </r>
  <r>
    <s v="2026"/>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99 - MULTIPROVINCIAL"/>
    <s v="(blank)"/>
    <n v="70000"/>
    <n v="0"/>
  </r>
  <r>
    <s v="2026"/>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99 - MULTIPROVINCIAL"/>
    <s v="(blank)"/>
    <n v="858824"/>
    <n v="0"/>
  </r>
  <r>
    <s v="2026"/>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99 - MULTIPROVINCIAL"/>
    <s v="(blank)"/>
    <n v="180000"/>
    <n v="0"/>
  </r>
  <r>
    <s v="2026"/>
    <x v="0"/>
    <x v="0"/>
    <x v="1"/>
    <x v="7"/>
    <s v="2 - Poder Ejecutivo"/>
    <s v="0203 - MINISTERIO DE DEFENSA"/>
    <s v="0004 - INSTITUTO DE SEGURIDAD SOCIAL DE LAS FUERZAS ARMADAS"/>
    <s v="4 - SERVICIOS SOCIALES"/>
    <s v="4.5 - Protección social"/>
    <s v="4.5.10 - Asistencia social"/>
    <s v="2.7 - OBRAS"/>
    <s v="2.7.1 - OBRAS EN EDIFICACIONES"/>
    <s v="N"/>
    <s v="00 - N/A"/>
    <s v="10 - FONDO GENERAL"/>
    <s v="99 - MULTIPROVINCIAL"/>
    <s v="(blank)"/>
    <n v="7682902"/>
    <n v="0"/>
  </r>
  <r>
    <s v="2026"/>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01 - DISTRITO NACIONAL"/>
    <s v="(blank)"/>
    <n v="4100000"/>
    <n v="14101"/>
  </r>
  <r>
    <s v="2026"/>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01 - DISTRITO NACIONAL"/>
    <s v="(blank)"/>
    <n v="4800000"/>
    <n v="36290"/>
  </r>
  <r>
    <s v="2026"/>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01 - DISTRITO NACIONAL"/>
    <s v="(blank)"/>
    <n v="500000"/>
    <n v="0"/>
  </r>
  <r>
    <s v="2026"/>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01 - DISTRITO NACIONAL"/>
    <s v="(blank)"/>
    <n v="6000000"/>
    <n v="0"/>
  </r>
  <r>
    <s v="2026"/>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01 - DISTRITO NACIONAL"/>
    <s v="(blank)"/>
    <n v="3300000"/>
    <n v="0"/>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99 - MULTIPROVINCIAL"/>
    <s v="(blank)"/>
    <n v="1800000"/>
    <n v="208919"/>
  </r>
  <r>
    <s v="2026"/>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99 - MULTIPROVINCIAL"/>
    <s v="(blank)"/>
    <n v="317000"/>
    <n v="0"/>
  </r>
  <r>
    <s v="2026"/>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99 - MULTIPROVINCIAL"/>
    <s v="(blank)"/>
    <n v="456585"/>
    <n v="0"/>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99 - MULTIPROVINCIAL"/>
    <s v="(blank)"/>
    <n v="102000000"/>
    <n v="2696977.3200000003"/>
  </r>
  <r>
    <s v="2026"/>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99 - MULTIPROVINCIAL"/>
    <s v="(blank)"/>
    <n v="300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99 - MULTIPROVINCIAL"/>
    <s v="(blank)"/>
    <n v="1950000"/>
    <n v="0"/>
  </r>
  <r>
    <s v="2026"/>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99 - MULTIPROVINCIAL"/>
    <s v="(blank)"/>
    <n v="0"/>
    <n v="0"/>
  </r>
  <r>
    <s v="2026"/>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99 - MULTIPROVINCIAL"/>
    <s v="(blank)"/>
    <n v="800000"/>
    <n v="0"/>
  </r>
  <r>
    <s v="2026"/>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99 - MULTIPROVINCIAL"/>
    <s v="(blank)"/>
    <n v="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01 - DISTRITO NACIONAL"/>
    <s v="(blank)"/>
    <n v="245000"/>
    <n v="248700.32"/>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01 - DISTRITO NACIONAL"/>
    <s v="(blank)"/>
    <n v="18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01 - DISTRITO NACIONAL"/>
    <s v="(blank)"/>
    <n v="1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20 - FONDOS CON DESTINO ESPECÍFICO"/>
    <s v="01 - DISTRITO NACIONAL"/>
    <s v="(blank)"/>
    <n v="18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01 - DISTRITO NACIONAL"/>
    <s v="(blank)"/>
    <n v="3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20 - FONDOS CON DESTINO ESPECÍFICO"/>
    <s v="01 - DISTRITO NACIONAL"/>
    <s v="(blank)"/>
    <n v="35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01 - DISTRITO NACIONAL"/>
    <s v="(blank)"/>
    <n v="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20 - FONDOS CON DESTINO ESPECÍFICO"/>
    <s v="01 - DISTRITO NACIONAL"/>
    <s v="(blank)"/>
    <n v="38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01 - DISTRITO NACIONAL"/>
    <s v="(blank)"/>
    <n v="11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01 - DISTRITO NACIONAL"/>
    <s v="(blank)"/>
    <n v="403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01 - DISTRITO NACIONAL"/>
    <s v="(blank)"/>
    <n v="50000"/>
    <n v="1947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20 - FONDOS CON DESTINO ESPECÍFICO"/>
    <s v="01 - DISTRITO NACIONAL"/>
    <s v="(blank)"/>
    <n v="25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01 - DISTRITO NACIONAL"/>
    <s v="(blank)"/>
    <n v="2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01 - DISTRITO NACIONAL"/>
    <s v="(blank)"/>
    <n v="90000"/>
    <n v="0"/>
  </r>
  <r>
    <s v="2026"/>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9 - EDIFICIOS, ESTRUCTURAS, TIERRAS, TERRENOS Y OBJETOS DE VALOR"/>
    <s v="N"/>
    <s v="00 - N/A"/>
    <s v="10 - FONDO GENERAL"/>
    <s v="01 - DISTRITO NACIONAL"/>
    <s v="(blank)"/>
    <n v="2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1 - MOBILIARIO Y EQUIPO"/>
    <s v="N"/>
    <s v="00 - N/A"/>
    <s v="10 - FONDO GENERAL"/>
    <s v="99 - MULTIPROVINCIAL"/>
    <s v="(blank)"/>
    <n v="6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2 - MOBILIARIO Y EQUIPO DE AUDIO, AUDIOVISUAL, RECREATIVO Y EDUCACIONAL"/>
    <s v="N"/>
    <s v="00 - N/A"/>
    <s v="10 - FONDO GENERAL"/>
    <s v="99 - MULTIPROVINCIAL"/>
    <s v="(blank)"/>
    <n v="100000"/>
    <n v="0"/>
  </r>
  <r>
    <s v="2026"/>
    <x v="0"/>
    <x v="0"/>
    <x v="1"/>
    <x v="7"/>
    <s v="2 - Poder Ejecutivo"/>
    <s v="0203 - MINISTERIO DE DEFENSA"/>
    <s v="0007 - ESCUELA DE GRADUADOS DE DOCTRINA CONJUNTA GENERAL DE DIV. GREGORIO LUPERÓN (EGDC)"/>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1 - MOBILIARIO Y EQUIPO"/>
    <s v="N"/>
    <s v="00 - N/A"/>
    <s v="20 - FONDOS CON DESTINO ESPECÍFICO"/>
    <s v="01 - DISTRITO NACIONAL"/>
    <s v="(blank)"/>
    <n v="765561"/>
    <n v="0"/>
  </r>
  <r>
    <s v="2026"/>
    <x v="0"/>
    <x v="0"/>
    <x v="1"/>
    <x v="7"/>
    <s v="2 - Poder Ejecutivo"/>
    <s v="0203 - MINISTERIO DE DEFENSA"/>
    <s v="0008 - CONFEDERACIÓN DEPORTIVA DE LAS FUERZAS ARMADAS Y LA POLICÍ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01 - DISTRITO NACIONAL"/>
    <s v="(blank)"/>
    <n v="100000"/>
    <n v="0"/>
  </r>
  <r>
    <s v="2026"/>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99 - MULTIPROVINCIAL"/>
    <s v="(blank)"/>
    <n v="1050000"/>
    <n v="0"/>
  </r>
  <r>
    <s v="2026"/>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99 - MULTIPROVINCIAL"/>
    <s v="(blank)"/>
    <n v="300000"/>
    <n v="0"/>
  </r>
  <r>
    <s v="2026"/>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99 - MULTIPROVINCIAL"/>
    <s v="(blank)"/>
    <n v="425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99 - MULTIPROVINCIAL"/>
    <s v="(blank)"/>
    <n v="10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99 - MULTIPROVINCIAL"/>
    <s v="(blank)"/>
    <n v="3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99 - MULTIPROVINCIAL"/>
    <s v="(blank)"/>
    <n v="2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99 - MULTIPROVINCIAL"/>
    <s v="(blank)"/>
    <n v="1000000"/>
    <n v="0"/>
  </r>
  <r>
    <s v="2026"/>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99 - MULTIPROVINCIAL"/>
    <s v="(blank)"/>
    <n v="600000"/>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99 - MULTIPROVINCIAL"/>
    <s v="(blank)"/>
    <n v="223008"/>
    <n v="0"/>
  </r>
  <r>
    <s v="2026"/>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99 - MULTIPROVINCIAL"/>
    <s v="(blank)"/>
    <n v="2160000"/>
    <n v="0"/>
  </r>
  <r>
    <s v="2026"/>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99 - MULTIPROVINCIAL"/>
    <s v="(blank)"/>
    <n v="60000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99 - MULTIPROVINCIAL"/>
    <s v="(blank)"/>
    <n v="0"/>
    <n v="0"/>
  </r>
  <r>
    <s v="2026"/>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99 - MULTIPROVINCIAL"/>
    <s v="(blank)"/>
    <n v="600000"/>
    <n v="0"/>
  </r>
  <r>
    <s v="2026"/>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99 - MULTIPROVINCIAL"/>
    <s v="(blank)"/>
    <n v="750100"/>
    <n v="183726"/>
  </r>
  <r>
    <s v="2026"/>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99 - MULTIPROVINCIAL"/>
    <s v="(blank)"/>
    <n v="1121"/>
    <n v="0"/>
  </r>
  <r>
    <s v="2026"/>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99 - MULTIPROVINCIAL"/>
    <s v="(blank)"/>
    <n v="1500000"/>
    <n v="0"/>
  </r>
  <r>
    <s v="2026"/>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99 - MULTIPROVINCIAL"/>
    <s v="(blank)"/>
    <n v="1936948"/>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99 - MULTIPROVINCIAL"/>
    <s v="(blank)"/>
    <n v="782281"/>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99 - MULTIPROVINCIAL"/>
    <s v="(blank)"/>
    <n v="16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99 - MULTIPROVINCIAL"/>
    <s v="(blank)"/>
    <n v="300000"/>
    <n v="0"/>
  </r>
  <r>
    <s v="2026"/>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99 - MULTIPROVINCIAL"/>
    <s v="(blank)"/>
    <n v="26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99 - MULTIPROVINCIAL"/>
    <s v="(blank)"/>
    <n v="32924741"/>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99 - MULTIPROVINCIAL"/>
    <s v="(blank)"/>
    <n v="1107525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99 - MULTIPROVINCIAL"/>
    <s v="(blank)"/>
    <n v="12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99 - MULTIPROVINCIAL"/>
    <s v="(blank)"/>
    <n v="3334043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99 - MULTIPROVINCIAL"/>
    <s v="(blank)"/>
    <n v="85215789"/>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99 - MULTIPROVINCIAL"/>
    <s v="(blank)"/>
    <n v="17195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99 - MULTIPROVINCIAL"/>
    <s v="(blank)"/>
    <n v="8000000"/>
    <n v="0"/>
  </r>
  <r>
    <s v="2026"/>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100000"/>
    <n v="0"/>
  </r>
  <r>
    <s v="2026"/>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99 - MULTIPROVINCIAL"/>
    <s v="(blank)"/>
    <n v="650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99 - MULTIPROVINCIAL"/>
    <s v="(blank)"/>
    <n v="543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99 - MULTIPROVINCIAL"/>
    <s v="(blank)"/>
    <n v="77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99 - MULTIPROVINCIAL"/>
    <s v="(blank)"/>
    <n v="15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5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99 - MULTIPROVINCIAL"/>
    <s v="(blank)"/>
    <n v="200000"/>
    <n v="0"/>
  </r>
  <r>
    <s v="2026"/>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99 - MULTIPROVINCIAL"/>
    <s v="(blank)"/>
    <n v="6000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99 - MULTIPROVINCIAL"/>
    <s v="(blank)"/>
    <n v="322898"/>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99 - MULTIPROVINCIAL"/>
    <s v="(blank)"/>
    <n v="997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85000"/>
    <n v="0"/>
  </r>
  <r>
    <s v="2026"/>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99 - MULTIPROVINCIAL"/>
    <s v="(blank)"/>
    <n v="616329"/>
    <n v="0"/>
  </r>
  <r>
    <s v="2026"/>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99 - MULTIPROVINCIAL"/>
    <s v="(blank)"/>
    <n v="3525478"/>
    <n v="0"/>
  </r>
  <r>
    <s v="2026"/>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99 - MULTIPROVINCIAL"/>
    <s v="(blank)"/>
    <n v="625000"/>
    <n v="0"/>
  </r>
  <r>
    <s v="2026"/>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99 - MULTIPROVINCIAL"/>
    <s v="(blank)"/>
    <n v="375000"/>
    <n v="0"/>
  </r>
  <r>
    <s v="2026"/>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99 - MULTIPROVINCIAL"/>
    <s v="(blank)"/>
    <n v="3925000"/>
    <n v="0"/>
  </r>
  <r>
    <s v="2026"/>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99 - MULTIPROVINCIAL"/>
    <s v="(blank)"/>
    <n v="1563000"/>
    <n v="0"/>
  </r>
  <r>
    <s v="2026"/>
    <x v="0"/>
    <x v="0"/>
    <x v="1"/>
    <x v="7"/>
    <s v="2 - Poder Ejecutivo"/>
    <s v="0203 - MINISTERIO DE DEFENSA"/>
    <s v="0032 - CUERPO DE SEGURIDAD PRESIDENCIAL (CUSEP)"/>
    <s v="1 - SERVICIOS  GENERALES"/>
    <s v="1.3 - Defensa nacional"/>
    <s v="1.3.01 - Defensa militar"/>
    <s v="2.7 - OBRAS"/>
    <s v="2.7.1 - OBRAS EN EDIFICACIONES"/>
    <s v="N"/>
    <s v="00 - N/A"/>
    <s v="10 - FONDO GENERAL"/>
    <s v="99 - MULTIPROVINCIAL"/>
    <s v="(blank)"/>
    <n v="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01 - DISTRITO NACIONAL"/>
    <s v="(blank)"/>
    <n v="8300000"/>
    <n v="342000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01 - DISTRITO NACIONAL"/>
    <s v="(blank)"/>
    <n v="95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01 - DISTRITO NACIONAL"/>
    <s v="(blank)"/>
    <n v="125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10150"/>
    <n v="0"/>
  </r>
  <r>
    <s v="2026"/>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01 - DISTRITO NACIONAL"/>
    <s v="(blank)"/>
    <n v="400000"/>
    <n v="0"/>
  </r>
  <r>
    <s v="2026"/>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01 - DISTRITO NACIONAL"/>
    <s v="(blank)"/>
    <n v="1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99 - MULTIPROVINCIAL"/>
    <s v="(blank)"/>
    <n v="352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99 - MULTIPROVINCIAL"/>
    <s v="(blank)"/>
    <n v="14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99 - MULTIPROVINCIAL"/>
    <s v="(blank)"/>
    <n v="2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99 - MULTIPROVINCIAL"/>
    <s v="(blank)"/>
    <n v="3475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99 - MULTIPROVINCIAL"/>
    <s v="(blank)"/>
    <n v="45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99 - MULTIPROVINCIAL"/>
    <s v="(blank)"/>
    <n v="500000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99 - MULTIPROVINCIAL"/>
    <s v="(blank)"/>
    <n v="0"/>
    <n v="0"/>
  </r>
  <r>
    <s v="2026"/>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99 - MULTIPROVINCIAL"/>
    <s v="(blank)"/>
    <n v="50500000"/>
    <n v="0"/>
  </r>
  <r>
    <s v="2026"/>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99 - MULTIPROVINCIAL"/>
    <s v="(blank)"/>
    <n v="35000000"/>
    <n v="0"/>
  </r>
  <r>
    <s v="2026"/>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01 - DISTRITO NACIONAL"/>
    <s v="(blank)"/>
    <n v="2403198"/>
    <n v="197484.79999999999"/>
  </r>
  <r>
    <s v="2026"/>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01 - DISTRITO NACIONAL"/>
    <s v="(blank)"/>
    <n v="450000"/>
    <n v="0"/>
  </r>
  <r>
    <s v="2026"/>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01 - DISTRITO NACIONAL"/>
    <s v="(blank)"/>
    <n v="50000"/>
    <n v="0"/>
  </r>
  <r>
    <s v="2026"/>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01 - DISTRITO NACIONAL"/>
    <s v="(blank)"/>
    <n v="1000"/>
    <n v="0"/>
  </r>
  <r>
    <s v="2026"/>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01 - DISTRITO NACIONAL"/>
    <s v="(blank)"/>
    <n v="660000"/>
    <n v="0"/>
  </r>
  <r>
    <s v="2026"/>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01 - DISTRITO NACIONAL"/>
    <s v="(blank)"/>
    <n v="150000"/>
    <n v="0"/>
  </r>
  <r>
    <s v="2026"/>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01 - DISTRITO NACIONAL"/>
    <s v="(blank)"/>
    <n v="200000"/>
    <n v="0"/>
  </r>
  <r>
    <s v="2026"/>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01 - DISTRITO NACIONAL"/>
    <s v="(blank)"/>
    <n v="200000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99 - MULTIPROVINCIAL"/>
    <s v="(blank)"/>
    <n v="0"/>
    <n v="0"/>
  </r>
  <r>
    <s v="2026"/>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4 - VEHÍCULOS Y EQUIPO DE TRANSPORTE, TRACCIÓN Y ELEVACIÓN"/>
    <s v="N"/>
    <s v="00 - N/A"/>
    <s v="10 - FONDO GENERAL"/>
    <s v="99 - MULTIPROVINCIAL"/>
    <s v="(blank)"/>
    <n v="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01 - DISTRITO NACIONAL"/>
    <s v="(blank)"/>
    <n v="1300000"/>
    <n v="0"/>
  </r>
  <r>
    <s v="2026"/>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01 - DISTRITO NACIONAL"/>
    <s v="(blank)"/>
    <n v="17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45193051"/>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26371420"/>
    <n v="1225109.04"/>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653735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373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99 - MULTIPROVINCIAL"/>
    <s v="(blank)"/>
    <n v="131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935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56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78882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744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942239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1862114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204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1600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8 - BIENES INTANGIBLES"/>
    <s v="N"/>
    <s v="00 - N/A"/>
    <s v="20 - FONDOS CON DESTINO ESPECÍFICO"/>
    <s v="99 - MULTIPROVINCIAL"/>
    <s v="(blank)"/>
    <n v="1530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63000"/>
    <n v="0"/>
  </r>
  <r>
    <s v="2026"/>
    <x v="0"/>
    <x v="0"/>
    <x v="1"/>
    <x v="7"/>
    <s v="2 - Poder Ejecutivo"/>
    <s v="0205 - MINISTERIO DE HACIENDA Y ECONOMIA"/>
    <s v="0001 - MINISTERIO DE HACIENDA Y ECONOMIA"/>
    <s v="1 - SERVICIOS  GENERALES"/>
    <s v="1.1 - Administración general"/>
    <s v="1.1.02 - Gestión administrativa, financiera, fiscal, económica y planificación"/>
    <s v="2.7 - OBRAS"/>
    <s v="2.7.1 - OBRAS EN EDIFICACIONES"/>
    <s v="N"/>
    <s v="00 - N/A"/>
    <s v="10 - FONDO GENERAL"/>
    <s v="99 - MULTIPROVINCIAL"/>
    <s v="(blank)"/>
    <n v="8708608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1 - MOBILIARIO Y EQUIPO"/>
    <s v="S"/>
    <s v="00 - N/A"/>
    <s v="60 - CREDITO EXTERNO"/>
    <s v="99 - MULTIPROVINCIAL"/>
    <s v="(blank)"/>
    <n v="8544111"/>
    <n v="0"/>
  </r>
  <r>
    <s v="2026"/>
    <x v="0"/>
    <x v="0"/>
    <x v="1"/>
    <x v="7"/>
    <s v="2 - Poder Ejecutivo"/>
    <s v="0205 - MINISTERIO DE HACIENDA Y ECONOMIA"/>
    <s v="0001 - MINISTERIO DE HACIENDA Y ECONOMIA"/>
    <s v="3 - PROTECCIÓN DEL MEDIO AMBIENTE"/>
    <s v="3.1 - Protección del aire, agua y suelo"/>
    <s v="3.1.02 - Administración del agua"/>
    <s v="2.6 - BIENES MUEBLES, INMUEBLES E INTANGIBLES"/>
    <s v="2.6.4 - VEHÍCULOS Y EQUIPO DE TRANSPORTE, TRACCIÓN Y ELEVACIÓN"/>
    <s v="S"/>
    <s v="00 - N/A"/>
    <s v="60 - CREDITO EXTERNO"/>
    <s v="99 - MULTIPROVINCIAL"/>
    <s v="(blank)"/>
    <n v="100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0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446000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248710"/>
    <n v="0"/>
  </r>
  <r>
    <s v="2026"/>
    <x v="0"/>
    <x v="0"/>
    <x v="1"/>
    <x v="7"/>
    <s v="2 - Poder Ejecutivo"/>
    <s v="0205 - MINISTERIO DE HACIENDA Y ECONOMI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3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35559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99 - MULTIPROVINCIAL"/>
    <s v="(blank)"/>
    <n v="597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88976"/>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99 - MULTIPROVINCIAL"/>
    <s v="(blank)"/>
    <n v="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99 - MULTIPROVINCIAL"/>
    <s v="(blank)"/>
    <n v="1588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199344"/>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99 - MULTIPROVINCIAL"/>
    <s v="(blank)"/>
    <n v="80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6 - EQUIPOS DE DEFENSA Y SEGURIDAD"/>
    <s v="N"/>
    <s v="00 - N/A"/>
    <s v="20 - FONDOS CON DESTINO ESPECÍFICO"/>
    <s v="99 - MULTIPROVINCIAL"/>
    <s v="(blank)"/>
    <n v="14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7"/>
    <s v="2 - Poder Ejecutivo"/>
    <s v="0205 - MINISTERIO DE HACIENDA Y ECONOMIA"/>
    <s v="0003 - ADMINISTRACION GENERAL DE BIENES NACIONALES"/>
    <s v="1 - SERVICIOS  GENERALES"/>
    <s v="1.1 - Administración general"/>
    <s v="1.1.02 - Gestión administrativa, financiera, fiscal, económica y planificación"/>
    <s v="2.7 - OBRAS"/>
    <s v="2.7.1 - OBRAS EN EDIFICACIONES"/>
    <s v="N"/>
    <s v="00 - N/A"/>
    <s v="10 - FONDO GENERAL"/>
    <s v="99 - MULTIPROVINCIAL"/>
    <s v="(blank)"/>
    <n v="13000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41391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269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14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30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43000"/>
    <n v="0"/>
  </r>
  <r>
    <s v="2026"/>
    <x v="0"/>
    <x v="0"/>
    <x v="1"/>
    <x v="7"/>
    <s v="2 - Poder Ejecutivo"/>
    <s v="0205 - MINISTERIO DE HACIENDA Y ECONOMI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83512"/>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99 - MULTIPROVINCIAL"/>
    <s v="(blank)"/>
    <n v="129000"/>
    <n v="0"/>
  </r>
  <r>
    <s v="2026"/>
    <x v="0"/>
    <x v="0"/>
    <x v="1"/>
    <x v="7"/>
    <s v="2 - Poder Ejecutivo"/>
    <s v="0205 - MINISTERIO DE HACIENDA Y ECONOMIA"/>
    <s v="0004 - DIRECCION GENERAL DE CONTRATACIONES PUBLICA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99 - MULTIPROVINCIAL"/>
    <s v="(blank)"/>
    <n v="1485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165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1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100000"/>
    <n v="0"/>
  </r>
  <r>
    <s v="2026"/>
    <x v="0"/>
    <x v="0"/>
    <x v="1"/>
    <x v="7"/>
    <s v="2 - Poder Ejecutivo"/>
    <s v="0205 - MINISTERIO DE HACIENDA Y ECONOMI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08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847406"/>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4752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302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60000"/>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86407"/>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100623"/>
    <n v="0"/>
  </r>
  <r>
    <s v="2026"/>
    <x v="0"/>
    <x v="0"/>
    <x v="1"/>
    <x v="7"/>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49324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872000"/>
    <n v="2052099.76"/>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51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5000000"/>
    <n v="0"/>
  </r>
  <r>
    <s v="2026"/>
    <x v="0"/>
    <x v="0"/>
    <x v="1"/>
    <x v="7"/>
    <s v="2 - Poder Ejecutivo"/>
    <s v="0205 - MINISTERIO DE HACIENDA Y ECONOMI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5000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805371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55200"/>
    <n v="0"/>
  </r>
  <r>
    <s v="2026"/>
    <x v="0"/>
    <x v="0"/>
    <x v="1"/>
    <x v="7"/>
    <s v="2 - Poder Ejecutivo"/>
    <s v="0205 - MINISTERIO DE HACIENDA Y ECONOMIA"/>
    <s v="0011 - DIRECCION GENERAL DE CREDITO PUBLIC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234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2592120"/>
    <n v="0"/>
  </r>
  <r>
    <s v="2026"/>
    <x v="0"/>
    <x v="0"/>
    <x v="1"/>
    <x v="7"/>
    <s v="2 - Poder Ejecutivo"/>
    <s v="0205 - MINISTERIO DE HACIENDA Y ECONOMI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9783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1 - MOBILIARIO Y EQUIPO"/>
    <s v="S"/>
    <s v="00 - N/A"/>
    <s v="70 - DONACION EXTERNA"/>
    <s v="99 - MULTIPROVINCIAL"/>
    <s v="(blank)"/>
    <n v="1202594"/>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661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99 - MULTIPROVINCIAL"/>
    <s v="(blank)"/>
    <n v="4000"/>
    <n v="0"/>
  </r>
  <r>
    <s v="2026"/>
    <x v="0"/>
    <x v="0"/>
    <x v="1"/>
    <x v="7"/>
    <s v="2 - Poder Ejecutivo"/>
    <s v="0205 - MINISTERIO DE HACIENDA Y ECONOMIA"/>
    <s v="0013 - OFICINA NACIONAL DE ESTADÍSTIC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37870"/>
    <n v="0"/>
  </r>
  <r>
    <s v="2026"/>
    <x v="0"/>
    <x v="0"/>
    <x v="1"/>
    <x v="7"/>
    <s v="2 - Poder Ejecutivo"/>
    <s v="0205 - MINISTERIO DE HACIENDA Y ECONOMIA"/>
    <s v="0014 - SISTEMA ÚNICO DE BENEFICIARIOS"/>
    <s v="4 - SERVICIOS SOCIALES"/>
    <s v="4.5 - Protección social"/>
    <s v="4.5.10 - Asistencia social"/>
    <s v="2.6 - BIENES MUEBLES, INMUEBLES E INTANGIBLES"/>
    <s v="2.6.1 - MOBILIARIO Y EQUIPO"/>
    <s v="N"/>
    <s v="00 - N/A"/>
    <s v="10 - FONDO GENERAL"/>
    <s v="99 - MULTIPROVINCIAL"/>
    <s v="(blank)"/>
    <n v="800000"/>
    <n v="0"/>
  </r>
  <r>
    <s v="2026"/>
    <x v="0"/>
    <x v="0"/>
    <x v="1"/>
    <x v="7"/>
    <s v="2 - Poder Ejecutivo"/>
    <s v="0205 - MINISTERIO DE HACIENDA Y ECONOMIA"/>
    <s v="0014 - SISTEMA ÚNICO DE BENEFICIARIOS"/>
    <s v="4 - SERVICIOS SOCIALES"/>
    <s v="4.5 - Protección social"/>
    <s v="4.5.10 - Asistencia social"/>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99 - MULTIPROVINCIAL"/>
    <s v="(blank)"/>
    <n v="904500"/>
    <n v="0"/>
  </r>
  <r>
    <s v="2026"/>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99 - MULTIPROVINCIAL"/>
    <s v="(blank)"/>
    <n v="186162195"/>
    <n v="0"/>
  </r>
  <r>
    <s v="2026"/>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99 - MULTIPROVINCIAL"/>
    <s v="(blank)"/>
    <n v="73325200"/>
    <n v="26358967.509999998"/>
  </r>
  <r>
    <s v="2026"/>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99 - MULTIPROVINCIAL"/>
    <s v="(blank)"/>
    <n v="1581449"/>
    <n v="0"/>
  </r>
  <r>
    <s v="2026"/>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99 - MULTIPROVINCIAL"/>
    <s v="(blank)"/>
    <n v="93587000"/>
    <n v="0"/>
  </r>
  <r>
    <s v="2026"/>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99 - MULTIPROVINCIAL"/>
    <s v="(blank)"/>
    <n v="76683276"/>
    <n v="25139801.719999999"/>
  </r>
  <r>
    <s v="2026"/>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99 - MULTIPROVINCIAL"/>
    <s v="(blank)"/>
    <n v="100444"/>
    <n v="0"/>
  </r>
  <r>
    <s v="2026"/>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99 - MULTIPROVINCIAL"/>
    <s v="(blank)"/>
    <n v="20603500"/>
    <n v="0"/>
  </r>
  <r>
    <s v="2026"/>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99 - MULTIPROVINCIAL"/>
    <s v="(blank)"/>
    <n v="55159500"/>
    <n v="25733454.380000003"/>
  </r>
  <r>
    <s v="2026"/>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99 - MULTIPROVINCIAL"/>
    <s v="(blank)"/>
    <n v="0"/>
    <n v="326198.79000000004"/>
  </r>
  <r>
    <s v="2026"/>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99 - MULTIPROVINCIAL"/>
    <s v="(blank)"/>
    <n v="0"/>
    <n v="0"/>
  </r>
  <r>
    <s v="2026"/>
    <x v="0"/>
    <x v="0"/>
    <x v="1"/>
    <x v="7"/>
    <s v="2 - Poder Ejecutivo"/>
    <s v="0206 - MINISTERIO DE EDUCACIÓN"/>
    <s v="0001 - MINISTERIO DE EDUCACION"/>
    <s v="4 - SERVICIOS SOCIALES"/>
    <s v="4.4 - Educación"/>
    <s v="4.4.03 - Educación secundaria"/>
    <s v="2.6 - BIENES MUEBLES, INMUEBLES E INTANGIBLES"/>
    <s v="2.6.6 - EQUIPOS DE DEFENSA Y SEGURIDAD"/>
    <s v="N"/>
    <s v="00 - N/A"/>
    <s v="10 - FONDO GENERAL"/>
    <s v="99 - MULTIPROVINCIAL"/>
    <s v="(blank)"/>
    <n v="3375590"/>
    <n v="0"/>
  </r>
  <r>
    <s v="2026"/>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99 - MULTIPROVINCIAL"/>
    <s v="(blank)"/>
    <n v="1986600"/>
    <n v="0"/>
  </r>
  <r>
    <s v="2026"/>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99 - MULTIPROVINCIAL"/>
    <s v="(blank)"/>
    <n v="11241525"/>
    <n v="0"/>
  </r>
  <r>
    <s v="2026"/>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99 - MULTIPROVINCIAL"/>
    <s v="(blank)"/>
    <n v="2500000"/>
    <n v="0"/>
  </r>
  <r>
    <s v="2026"/>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99 - MULTIPROVINCIAL"/>
    <s v="(blank)"/>
    <n v="6000000"/>
    <n v="0"/>
  </r>
  <r>
    <s v="2026"/>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99 - MULTIPROVINCIAL"/>
    <s v="(blank)"/>
    <n v="1700610"/>
    <n v="0"/>
  </r>
  <r>
    <s v="2026"/>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99 - MULTIPROVINCIAL"/>
    <s v="(blank)"/>
    <n v="150000"/>
    <n v="0"/>
  </r>
  <r>
    <s v="2026"/>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99 - MULTIPROVINCIAL"/>
    <s v="(blank)"/>
    <n v="7001820"/>
    <n v="0"/>
  </r>
  <r>
    <s v="2026"/>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99 - MULTIPROVINCIAL"/>
    <s v="(blank)"/>
    <n v="289488861"/>
    <n v="0"/>
  </r>
  <r>
    <s v="2026"/>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99 - MULTIPROVINCIAL"/>
    <s v="(blank)"/>
    <n v="80000"/>
    <n v="0"/>
  </r>
  <r>
    <s v="2026"/>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99 - MULTIPROVINCIAL"/>
    <s v="(blank)"/>
    <n v="413710167"/>
    <n v="0"/>
  </r>
  <r>
    <s v="2026"/>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99 - MULTIPROVINCIAL"/>
    <s v="(blank)"/>
    <n v="20967452"/>
    <n v="7434"/>
  </r>
  <r>
    <s v="2026"/>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99 - MULTIPROVINCIAL"/>
    <s v="(blank)"/>
    <n v="52695750"/>
    <n v="0"/>
  </r>
  <r>
    <s v="2026"/>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99 - MULTIPROVINCIAL"/>
    <s v="(blank)"/>
    <n v="322000"/>
    <n v="0"/>
  </r>
  <r>
    <s v="2026"/>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99 - MULTIPROVINCIAL"/>
    <s v="(blank)"/>
    <n v="17500000"/>
    <n v="0"/>
  </r>
  <r>
    <s v="2026"/>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99 - MULTIPROVINCIAL"/>
    <s v="(blank)"/>
    <n v="23719006"/>
    <n v="0"/>
  </r>
  <r>
    <s v="2026"/>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99 - MULTIPROVINCIAL"/>
    <s v="(blank)"/>
    <n v="1500000"/>
    <n v="0"/>
  </r>
  <r>
    <s v="2026"/>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0"/>
    <n v="0"/>
  </r>
  <r>
    <s v="2026"/>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99 - MULTIPROVINCIAL"/>
    <s v="(blank)"/>
    <n v="2112960"/>
    <n v="0"/>
  </r>
  <r>
    <s v="2026"/>
    <x v="0"/>
    <x v="0"/>
    <x v="1"/>
    <x v="7"/>
    <s v="2 - Poder Ejecutivo"/>
    <s v="0206 - MINISTERIO DE EDUCACIÓN"/>
    <s v="0001 - MINISTERIO DE EDUCACION"/>
    <s v="4 - SERVICIOS SOCIALES"/>
    <s v="4.4 - Educación"/>
    <s v="4.4.09 - Enseñanza no atribuible a ningún nivel"/>
    <s v="2.6 - BIENES MUEBLES, INMUEBLES E INTANGIBLES"/>
    <s v="2.6.2 - MOBILIARIO Y EQUIPO DE AUDIO, AUDIOVISUAL, RECREATIVO Y EDUCACIONAL"/>
    <s v="N"/>
    <s v="00 - N/A"/>
    <s v="10 - FONDO GENERAL"/>
    <s v="99 - MULTIPROVINCIAL"/>
    <s v="(blank)"/>
    <n v="3300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99 - MULTIPROVINCIAL"/>
    <s v="(blank)"/>
    <n v="443242300"/>
    <n v="542185.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6126793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193504"/>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29169108"/>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99 - MULTIPROVINCIAL"/>
    <s v="(blank)"/>
    <n v="1391449792"/>
    <n v="11455.7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50 - CRÉDITO INTERNO"/>
    <s v="99 - MULTIPROVINCIAL"/>
    <s v="(blank)"/>
    <n v="2899971127"/>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60 - CREDITO EXTERNO"/>
    <s v="99 - MULTIPROVINCIAL"/>
    <s v="(blank)"/>
    <n v="421177350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99 - MULTIPROVINCIAL"/>
    <s v="(blank)"/>
    <n v="15808658"/>
    <n v="192974.25"/>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99 - MULTIPROVINCIAL"/>
    <s v="(blank)"/>
    <n v="712035680"/>
    <n v="0"/>
  </r>
  <r>
    <s v="2026"/>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0"/>
    <n v="702102.61"/>
  </r>
  <r>
    <s v="2026"/>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99 - MULTIPROVINCIAL"/>
    <s v="(blank)"/>
    <n v="6750000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102000"/>
    <n v="0"/>
  </r>
  <r>
    <s v="2026"/>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99 - MULTIPROVINCIAL"/>
    <s v="(blank)"/>
    <n v="3600000"/>
    <n v="0"/>
  </r>
  <r>
    <s v="2026"/>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99 - MULTIPROVINCIAL"/>
    <s v="(blank)"/>
    <n v="83136678"/>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99 - MULTIPROVINCIAL"/>
    <s v="(blank)"/>
    <n v="5816000"/>
    <n v="0"/>
  </r>
  <r>
    <s v="2026"/>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99 - MULTIPROVINCIAL"/>
    <s v="(blank)"/>
    <n v="720000"/>
    <n v="0"/>
  </r>
  <r>
    <s v="2026"/>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99 - MULTIPROVINCIAL"/>
    <s v="(blank)"/>
    <n v="2051205"/>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99 - MULTIPROVINCIAL"/>
    <s v="(blank)"/>
    <n v="6234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99 - MULTIPROVINCIAL"/>
    <s v="(blank)"/>
    <n v="8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1600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4 - VEHÍCULOS Y EQUIPO DE TRANSPORTE, TRACCIÓN Y ELEVACIÓN"/>
    <s v="N"/>
    <s v="00 - N/A"/>
    <s v="20 - FONDOS CON DESTINO ESPECÍFICO"/>
    <s v="99 - MULTIPROVINCIAL"/>
    <s v="(blank)"/>
    <n v="108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99 - MULTIPROVINCIAL"/>
    <s v="(blank)"/>
    <n v="12402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6 - EQUIPOS DE DEFENSA Y SEGURIDAD"/>
    <s v="N"/>
    <s v="00 - N/A"/>
    <s v="20 - FONDOS CON DESTINO ESPECÍFICO"/>
    <s v="99 - MULTIPROVINCIAL"/>
    <s v="(blank)"/>
    <n v="620000"/>
    <n v="0"/>
  </r>
  <r>
    <s v="2026"/>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99 - MULTIPROVINCIAL"/>
    <s v="(blank)"/>
    <n v="4320"/>
    <n v="0"/>
  </r>
  <r>
    <s v="2026"/>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10 - FONDO GENERAL"/>
    <s v="99 - MULTIPROVINCIAL"/>
    <s v="(blank)"/>
    <n v="50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1 - MOBILIARIO Y EQUIPO"/>
    <s v="N"/>
    <s v="00 - N/A"/>
    <s v="10 - FONDO GENERAL"/>
    <s v="99 - MULTIPROVINCIAL"/>
    <s v="(blank)"/>
    <n v="11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10 - FONDO GENERAL"/>
    <s v="99 - MULTIPROVINCIAL"/>
    <s v="(blank)"/>
    <n v="800000"/>
    <n v="0"/>
  </r>
  <r>
    <s v="2026"/>
    <x v="0"/>
    <x v="0"/>
    <x v="1"/>
    <x v="7"/>
    <s v="2 - Poder Ejecutivo"/>
    <s v="0206 - MINISTERIO DE EDUCACIÓN"/>
    <s v="0005 - INSTITUTO NACIONAL DE BIENESTAR MAGISTERIAL"/>
    <s v="4 - SERVICIOS SOCIALES"/>
    <s v="4.5 - Protección social"/>
    <s v="4.5.01 - Edad avanzada, pensiones (por edad o incapacidad)"/>
    <s v="2.6 - BIENES MUEBLES, INMUEBLES E INTANGIBLES"/>
    <s v="2.6.3 - EQUIPO E INSTRUMENTAL, CIENTÍFICO Y LABORATORIO"/>
    <s v="N"/>
    <s v="00 - N/A"/>
    <s v="20 - FONDOS CON DESTINO ESPECÍFICO"/>
    <s v="99 - MULTIPROVINCIAL"/>
    <s v="(blank)"/>
    <n v="326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99 - MULTIPROVINCIAL"/>
    <s v="(blank)"/>
    <n v="12422000"/>
    <n v="104689.60000000001"/>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99 - MULTIPROVINCIAL"/>
    <s v="(blank)"/>
    <n v="17955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99 - MULTIPROVINCIAL"/>
    <s v="(blank)"/>
    <n v="10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99 - MULTIPROVINCIAL"/>
    <s v="(blank)"/>
    <n v="639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99 - MULTIPROVINCIAL"/>
    <s v="(blank)"/>
    <n v="4000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99 - MULTIPROVINCIAL"/>
    <s v="(blank)"/>
    <n v="377460"/>
    <n v="0"/>
  </r>
  <r>
    <s v="2026"/>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99 - MULTIPROVINCIAL"/>
    <s v="(blank)"/>
    <n v="16478465"/>
    <n v="6798369.3499999996"/>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99 - MULTIPROVINCIAL"/>
    <s v="(blank)"/>
    <n v="20289508"/>
    <n v="234240.03"/>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2500"/>
    <n v="20704.990000000002"/>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52764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99 - MULTIPROVINCIAL"/>
    <s v="(blank)"/>
    <n v="1848040"/>
    <n v="584159.93999999994"/>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99 - MULTIPROVINCIAL"/>
    <s v="(blank)"/>
    <n v="676000"/>
    <n v="0"/>
  </r>
  <r>
    <s v="2026"/>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50000000"/>
    <n v="0"/>
  </r>
  <r>
    <s v="2026"/>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5 - MAQUINARIA, OTROS EQUIPOS Y HERRAMIENTAS"/>
    <s v="N"/>
    <s v="00 - N/A"/>
    <s v="10 - FONDO GENERAL"/>
    <s v="99 - MULTIPROVINCIAL"/>
    <s v="(blank)"/>
    <n v="480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99 - MULTIPROVINCIAL"/>
    <s v="(blank)"/>
    <n v="94127876"/>
    <n v="1455955.03"/>
  </r>
  <r>
    <s v="2026"/>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99 - MULTIPROVINCIAL"/>
    <s v="(blank)"/>
    <n v="9223948"/>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99 - MULTIPROVINCIAL"/>
    <s v="(blank)"/>
    <n v="62369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99 - MULTIPROVINCIAL"/>
    <s v="(blank)"/>
    <n v="1478284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99 - MULTIPROVINCIAL"/>
    <s v="(blank)"/>
    <n v="4776250"/>
    <n v="449941.59"/>
  </r>
  <r>
    <s v="2026"/>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99 - MULTIPROVINCIAL"/>
    <s v="(blank)"/>
    <n v="250000"/>
    <n v="0"/>
  </r>
  <r>
    <s v="2026"/>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99 - MULTIPROVINCIAL"/>
    <s v="(blank)"/>
    <n v="5156590"/>
    <n v="0"/>
  </r>
  <r>
    <s v="2026"/>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99 - MULTIPROVINCIAL"/>
    <s v="(blank)"/>
    <n v="50000000"/>
    <n v="4369964.37"/>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99 - MULTIPROVINCIAL"/>
    <s v="(blank)"/>
    <n v="30289822"/>
    <n v="428364.36"/>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9878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99 - MULTIPROVINCIAL"/>
    <s v="(blank)"/>
    <n v="18718594"/>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3675000"/>
    <n v="0"/>
  </r>
  <r>
    <s v="2026"/>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99 - MULTIPROVINCIAL"/>
    <s v="(blank)"/>
    <n v="6593832"/>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99 - MULTIPROVINCIAL"/>
    <s v="(blank)"/>
    <n v="108523491"/>
    <n v="4042316.25"/>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10565425"/>
    <n v="174999.99"/>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17411484"/>
    <n v="22500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634061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99 - MULTIPROVINCIAL"/>
    <s v="(blank)"/>
    <n v="79964176"/>
    <n v="130138.47"/>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99 - MULTIPROVINCIAL"/>
    <s v="(blank)"/>
    <n v="3885000"/>
    <n v="0"/>
  </r>
  <r>
    <s v="2026"/>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99 - MULTIPROVINCIAL"/>
    <s v="(blank)"/>
    <n v="318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99 - MULTIPROVINCIAL"/>
    <s v="(blank)"/>
    <n v="6550000"/>
    <n v="1534078.8199999998"/>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350000"/>
    <n v="61949.979999999996"/>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99 - MULTIPROVINCIAL"/>
    <s v="(blank)"/>
    <n v="400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3550000"/>
    <n v="0"/>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99 - MULTIPROVINCIAL"/>
    <s v="(blank)"/>
    <n v="2950000"/>
    <n v="407108.97"/>
  </r>
  <r>
    <s v="2026"/>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99 - MULTIPROVINCIAL"/>
    <s v="(blank)"/>
    <n v="11361538"/>
    <n v="4028.52"/>
  </r>
  <r>
    <s v="2026"/>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99 - MULTIPROVINCIAL"/>
    <s v="(blank)"/>
    <n v="113523252"/>
    <n v="1545041.58"/>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s v="18 - PUERTO PLATA"/>
    <n v="15883"/>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s v="18 - PUERTO PLATA"/>
    <n v="15884"/>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ERVIDO CREALES, MUNICIPIO VILLA HERMOSA, PROVINCIA LA ROMANA."/>
    <s v="10 - FONDO GENERAL"/>
    <s v="12 - LA ROMANA"/>
    <n v="1522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ISABEL MARÍA CORONA, MUNICIPIO MOCA, PROVINCIA ESPAILLAT."/>
    <s v="10 - FONDO GENERAL"/>
    <s v="09 - ESPAILLAT"/>
    <n v="156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ELICIA ESPINO BURGOS, MUNICIPIO MICHES, PROVINCIA EL SEIBO."/>
    <s v="10 - FONDO GENERAL"/>
    <s v="08 - EL SEIBO"/>
    <n v="152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SCUELA COMUNITARIA PARROQUIAL SANTA CLARA DE ASÍS, MUNICIPIO SAN PEDRO DE MACORÍS, PROVINCIA SAN PEDRO DE MACORÍS."/>
    <s v="10 - FONDO GENERAL"/>
    <s v="23 - SAN PEDRO DE MACORIS"/>
    <n v="1556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BOMBA , MUNICIPIO SANTO DOMINGO NORTE, PROVINCIA SANTO DOMINGO."/>
    <s v="10 - FONDO GENERAL"/>
    <s v="32 - SANTO DOMINGO"/>
    <n v="15839"/>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s v="24 - SANCHEZ RAMIREZ"/>
    <n v="15978"/>
    <n v="2153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s v="22 - SAN JUAN"/>
    <n v="15425"/>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SUDADERO, MUNICIPIO HATO MAYOR, PROVINCIA HATO MAYOR."/>
    <s v="10 - FONDO GENERAL"/>
    <s v="30 - HATO MAYOR"/>
    <n v="15587"/>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MARÍA ALTAGRACIA PAULA, MUNICIPIO SAN FRANCISCO DE MACORÍS, PROVINCIA DUARTE."/>
    <s v="10 - FONDO GENERAL"/>
    <s v="06 - DUARTE"/>
    <n v="1567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s v="25 - SANTIAGO"/>
    <n v="15718"/>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s v="06 - DUARTE"/>
    <n v="1568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s v="25 - SANTIAGO"/>
    <n v="15722"/>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s v="23 - SAN PEDRO DE MACORIS"/>
    <n v="15598"/>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s v="10 - INDEPENDENCIA"/>
    <n v="16065"/>
    <n v="1292008"/>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VIRGEN DE LA CARIDAD DEL COBRE, MUNICIPIO QUISQUEYA, PROVINCIA SAN PEDRO DE MACORÍS."/>
    <s v="10 - FONDO GENERAL"/>
    <s v="23 - SAN PEDRO DE MACORIS"/>
    <n v="15600"/>
    <n v="215335"/>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s v="32 - SANTO DOMINGO"/>
    <n v="15863"/>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s v="06 - DUARTE"/>
    <n v="1569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s v="32 - SANTO DOMINGO"/>
    <n v="15864"/>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s v="21 - SAN CRISTOBAL"/>
    <n v="15527"/>
    <n v="646004"/>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CONSTRUCCIÓN PLANTEL EDUCATIVO ANA PATRIA MARTÍNEZ, MUNICIPIO COMENDADOR, PROVINCIA ELÍAS PIÑA"/>
    <s v="10 - FONDO GENERAL"/>
    <s v="07 - ELIAS PINA"/>
    <n v="16805"/>
    <n v="3606620"/>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s v="29 - MONTE PLATA"/>
    <n v="16030"/>
    <n v="430669"/>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s v="25 - SANTIAGO"/>
    <n v="15764"/>
    <n v="344536"/>
    <n v="0"/>
  </r>
  <r>
    <s v="2026"/>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s v="18 - PUERTO PLATA"/>
    <n v="15882"/>
    <n v="43066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s v="32 - SANTO DOMINGO"/>
    <n v="15972"/>
    <n v="931214"/>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s v="03 - BAHORUCO"/>
    <n v="15158"/>
    <n v="1157222"/>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s v="15 - MONTE CRISTI"/>
    <n v="15270"/>
    <n v="379736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s v="19 - HERMANAS MIRABAL"/>
    <n v="15194"/>
    <n v="275881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s v="11 - LA ALTAGRACIA"/>
    <n v="15203"/>
    <n v="1598529"/>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s v="18 - PUERTO PLATA"/>
    <n v="15883"/>
    <n v="111556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s v="17 - PERAVIA"/>
    <n v="15174"/>
    <n v="1639531"/>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s v="09 - ESPAILLAT"/>
    <n v="15186"/>
    <n v="8772492"/>
    <n v="5910553.7300000004"/>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s v="32 - SANTO DOMINGO"/>
    <n v="15253"/>
    <n v="2115360"/>
    <n v="1944711.39"/>
  </r>
  <r>
    <s v="2026"/>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s v="05 - DAJABON"/>
    <n v="13043"/>
    <n v="121459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DRÉS TOLENTINO TOLENTINO, MUNICIPIO COMENDADOR, PROVINCIA ELÍAS PIÑA."/>
    <s v="10 - FONDO GENERAL"/>
    <s v="07 - ELIAS PINA"/>
    <n v="15150"/>
    <n v="5765056"/>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s v="19 - HERMANAS MIRABAL"/>
    <n v="15195"/>
    <n v="114880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s v="17 - PERAVIA"/>
    <n v="15175"/>
    <n v="600242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s v="32 - SANTO DOMINGO"/>
    <n v="15254"/>
    <n v="1895778"/>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s v="11 - LA ALTAGRACIA"/>
    <n v="15204"/>
    <n v="73669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s v="13 - LA VEGA"/>
    <n v="15185"/>
    <n v="1198141"/>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s v="18 - PUERTO PLATA"/>
    <n v="15884"/>
    <n v="172502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s v="32 - SANTO DOMINGO"/>
    <n v="15973"/>
    <n v="4613649"/>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s v="09 - ESPAILLAT"/>
    <n v="15187"/>
    <n v="1712376"/>
    <n v="909769.28"/>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s v="03 - BAHORUCO"/>
    <n v="15160"/>
    <n v="1157222"/>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CAMILA HENRÍQUEZ - FE Y ALEGRÍA, MUNICIPIO LOS ALCARRIZOS, PROVINCIA SANTO DOMINGO."/>
    <s v="10 - FONDO GENERAL"/>
    <s v="32 - SANTO DOMINGO"/>
    <n v="15255"/>
    <n v="18957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s v="13 - LA VEGA"/>
    <n v="15607"/>
    <n v="166550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s v="29 - MONTE PLATA"/>
    <n v="15235"/>
    <n v="1140378"/>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s v="22 - SAN JUAN"/>
    <n v="15151"/>
    <n v="2982396"/>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s v="11 - LA ALTAGRACIA"/>
    <n v="15205"/>
    <n v="107333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s v="17 - PERAVIA"/>
    <n v="15176"/>
    <n v="2758819"/>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ANGUSTIA PÉREZ ROSARIO, MUNICIPIO MOCA, PROVINCIA ESPAILLAT."/>
    <s v="10 - FONDO GENERAL"/>
    <s v="09 - ESPAILLAT"/>
    <n v="15188"/>
    <n v="8197657"/>
    <n v="1369518.75"/>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s v="18 - PUERTO PLATA"/>
    <n v="15885"/>
    <n v="1533724"/>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OSÉ RAMÓN LIRIANO TEJADA, MUNICIPIO SALCEDO, PROVINCIA HERMANAS MIRABAL."/>
    <s v="10 - FONDO GENERAL"/>
    <s v="19 - HERMANAS MIRABAL"/>
    <n v="15196"/>
    <n v="1812675"/>
    <n v="0"/>
  </r>
  <r>
    <s v="2026"/>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s v="15 - MONTE CRISTI"/>
    <n v="15272"/>
    <n v="10018924"/>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s v="03 - BAHORUCO"/>
    <n v="15161"/>
    <n v="12268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s v="17 - PERAVIA"/>
    <n v="15177"/>
    <n v="4433239"/>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s v="11 - LA ALTAGRACIA"/>
    <n v="15206"/>
    <n v="278808"/>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s v="19 - HERMANAS MIRABAL"/>
    <n v="15197"/>
    <n v="114559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s v="18 - PUERTO PLATA"/>
    <n v="15886"/>
    <n v="172502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RAMÓN MARTÍNEZ, MUNICIPIO PERALVILLO, PROVINCIA MONTE PLATA."/>
    <s v="10 - FONDO GENERAL"/>
    <s v="29 - MONTE PLATA"/>
    <n v="15236"/>
    <n v="1398551"/>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s v="15 - MONTE CRISTI"/>
    <n v="15273"/>
    <n v="4114253"/>
    <n v="0"/>
  </r>
  <r>
    <s v="2026"/>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s v="01 - DISTRITO NACIONAL"/>
    <n v="13046"/>
    <n v="11961356"/>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s v="03 - BAHORUCO"/>
    <n v="15162"/>
    <n v="350758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s v="09 - ESPAILLAT"/>
    <n v="15190"/>
    <n v="2940444"/>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EL RANCHITO, MUNICIPIO VILLA TAPIA, PROVINCIA HERMANAS MIRABAL."/>
    <s v="10 - FONDO GENERAL"/>
    <s v="19 - HERMANAS MIRABAL"/>
    <n v="15198"/>
    <n v="1488375"/>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s v="17 - PERAVIA"/>
    <n v="15178"/>
    <n v="183500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s v="32 - SANTO DOMINGO"/>
    <n v="15257"/>
    <n v="1895778"/>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s v="15 - MONTE CRISTI"/>
    <n v="15274"/>
    <n v="165155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s v="11 - LA ALTAGRACIA"/>
    <n v="15207"/>
    <n v="1645541"/>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s v="22 - SAN JUAN"/>
    <n v="15153"/>
    <n v="1542689"/>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s v="18 - PUERTO PLATA"/>
    <n v="15887"/>
    <n v="6169115"/>
    <n v="0"/>
  </r>
  <r>
    <s v="2026"/>
    <x v="0"/>
    <x v="0"/>
    <x v="1"/>
    <x v="7"/>
    <s v="2 - Poder Ejecutivo"/>
    <s v="0206 - MINISTERIO DE EDUCACIÓN"/>
    <s v="0012 - DIRECCION DE INFRAESTRUCTURA ESCOLAR"/>
    <s v="4 - SERVICIOS SOCIALES"/>
    <s v="4.4 - Educación"/>
    <s v="4.4.01 - Educación inicial"/>
    <s v="2.7 - OBRAS"/>
    <s v="2.7.1 - OBRAS EN EDIFICACIONES"/>
    <s v="S"/>
    <s v="05 - CONSTRUCCIÓN DE 4 ESTANCIAS INFANTILES EN LA PROVINCIA DUARTE"/>
    <s v="10 - FONDO GENERAL"/>
    <s v="06 - DUARTE"/>
    <n v="13047"/>
    <n v="2725489"/>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s v="22 - SAN JUAN"/>
    <n v="15154"/>
    <n v="8227707"/>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s v="13 - LA VEGA"/>
    <n v="15610"/>
    <n v="15441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s v="09 - ESPAILLAT"/>
    <n v="15191"/>
    <n v="114880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s v="06 - DUARTE"/>
    <n v="15199"/>
    <n v="193117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s v="03 - BAHORUCO"/>
    <n v="15163"/>
    <n v="8222423"/>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s v="15 - MONTE CRISTI"/>
    <n v="15275"/>
    <n v="1157222"/>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s v="18 - PUERTO PLATA"/>
    <n v="15888"/>
    <n v="1757168"/>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SOCORRO SÁNCHEZ, MUNICIPIO LOS ALCARRIZOS, PROVINCIA SANTO DOMINGO."/>
    <s v="10 - FONDO GENERAL"/>
    <s v="32 - SANTO DOMINGO"/>
    <n v="15258"/>
    <n v="1895778"/>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s v="17 - PERAVIA"/>
    <n v="15180"/>
    <n v="185624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s v="06 - DUARTE"/>
    <n v="15201"/>
    <n v="57440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MÉRICO LUGO, MUNICIPIO SABANA GRANDE DE BOYÁ, PROVINCIA MONTE PLATA."/>
    <s v="10 - FONDO GENERAL"/>
    <s v="29 - MONTE PLATA"/>
    <n v="15239"/>
    <n v="1605091"/>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s v="18 - PUERTO PLATA"/>
    <n v="15889"/>
    <n v="417115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s v="22 - SAN JUAN"/>
    <n v="15155"/>
    <n v="5070433"/>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s v="15 - MONTE CRISTI"/>
    <n v="15276"/>
    <n v="4123809"/>
    <n v="1943462.61"/>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s v="11 - LA ALTAGRACIA"/>
    <n v="15209"/>
    <n v="1873679"/>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s v="13 - LA VEGA"/>
    <n v="15611"/>
    <n v="1610100"/>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s v="10 - INDEPENDENCIA"/>
    <n v="15164"/>
    <n v="1605717"/>
    <n v="0"/>
  </r>
  <r>
    <s v="2026"/>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YOJANY DE LA CRUZ SANTANA, MUNICIPIO JAMAO AL NORTE, PROVINCIA ESPAILLAT."/>
    <s v="10 - FONDO GENERAL"/>
    <s v="09 - ESPAILLAT"/>
    <n v="15192"/>
    <n v="11488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s v="17 - PERAVIA"/>
    <n v="15181"/>
    <n v="1092203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s v="10 - INDEPENDENCIA"/>
    <n v="15165"/>
    <n v="527670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s v="11 - LA ALTAGRACIA"/>
    <n v="15210"/>
    <n v="1153011"/>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s v="13 - LA VEGA"/>
    <n v="15612"/>
    <n v="1357119"/>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s v="23 - SAN PEDRO DE MACORIS"/>
    <n v="15544"/>
    <n v="5188516"/>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s v="06 - DUARTE"/>
    <n v="15202"/>
    <n v="1264027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s v="32 - SANTO DOMINGO"/>
    <n v="15260"/>
    <n v="1895778"/>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ALOMÉ UREÑA DE HENRÍQUEZ, MUNICIPIO JAMAO AL NORTE, PROVINCIA ESPAILLAT."/>
    <s v="10 - FONDO GENERAL"/>
    <s v="09 - ESPAILLAT"/>
    <n v="15193"/>
    <n v="2154855"/>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s v="18 - PUERTO PLATA"/>
    <n v="15890"/>
    <n v="41641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s v="18 - PUERTO PLATA"/>
    <n v="15891"/>
    <n v="24642607"/>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s v="14 - MARIA TRINIDAD SANCHEZ"/>
    <n v="15283"/>
    <n v="165155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s v="11 - LA ALTAGRACIA"/>
    <n v="15212"/>
    <n v="14544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s v="18 - PUERTO PLATA"/>
    <n v="15263"/>
    <n v="2514936"/>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s v="23 - SAN PEDRO DE MACORIS"/>
    <n v="15545"/>
    <n v="650843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s v="13 - LA VEGA"/>
    <n v="15613"/>
    <n v="857855"/>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s v="17 - PERAVIA"/>
    <n v="15182"/>
    <n v="3326831"/>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s v="10 - INDEPENDENCIA"/>
    <n v="15166"/>
    <n v="1651551"/>
    <n v="0"/>
  </r>
  <r>
    <s v="2026"/>
    <x v="0"/>
    <x v="0"/>
    <x v="1"/>
    <x v="7"/>
    <s v="2 - Poder Ejecutivo"/>
    <s v="0206 - MINISTERIO DE EDUCACIÓN"/>
    <s v="0012 - DIRECCION DE INFRAESTRUCTURA ESCOLAR"/>
    <s v="4 - SERVICIOS SOCIALES"/>
    <s v="4.4 - Educación"/>
    <s v="4.4.01 - Educación inicial"/>
    <s v="2.7 - OBRAS"/>
    <s v="2.7.1 - OBRAS EN EDIFICACIONES"/>
    <s v="S"/>
    <s v="09 - CONSTRUCCIÓN DE 1 ESTANCIA INFANTIL EN LA PROVINCIA HERMANAS MIRABAL"/>
    <s v="10 - FONDO GENERAL"/>
    <s v="19 - HERMANAS MIRABAL"/>
    <n v="13051"/>
    <n v="10000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s v="02 - AZUA"/>
    <n v="15168"/>
    <n v="3977039"/>
    <n v="1118434.6499999999"/>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s v="11 - LA ALTAGRACIA"/>
    <n v="15213"/>
    <n v="2933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s v="30 - HATO MAYOR"/>
    <n v="15546"/>
    <n v="3304303"/>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s v="18 - PUERTO PLATA"/>
    <n v="15892"/>
    <n v="1270058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s v="18 - PUERTO PLATA"/>
    <n v="15264"/>
    <n v="113087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s v="01 - DISTRITO NACIONAL"/>
    <n v="15262"/>
    <n v="189577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s v="13 - LA VEGA"/>
    <n v="15614"/>
    <n v="1418116"/>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s v="17 - PERAVIA"/>
    <n v="15183"/>
    <n v="9294308"/>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s v="14 - MARIA TRINIDAD SANCHEZ"/>
    <n v="15284"/>
    <n v="1620111"/>
    <n v="0"/>
  </r>
  <r>
    <s v="2026"/>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s v="12 - LA ROMANA"/>
    <n v="13052"/>
    <n v="6006277"/>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s v="16 - PEDERNALES"/>
    <n v="15240"/>
    <n v="156102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s v="05 - DAJABON"/>
    <n v="15280"/>
    <n v="333789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s v="13 - LA VEGA"/>
    <n v="15615"/>
    <n v="678615"/>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s v="14 - MARIA TRINIDAD SANCHEZ"/>
    <n v="15285"/>
    <n v="1157222"/>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s v="02 - AZUA"/>
    <n v="15442"/>
    <n v="12609788"/>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s v="02 - AZUA"/>
    <n v="15170"/>
    <n v="3052922"/>
    <n v="690674.89"/>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s v="32 - SANTO DOMINGO"/>
    <n v="15296"/>
    <n v="7016554"/>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MIR, MUNICIPIO HIGÜEY, PROVINCIA LA ALTAGRACIA."/>
    <s v="10 - FONDO GENERAL"/>
    <s v="11 - LA ALTAGRACIA"/>
    <n v="15214"/>
    <n v="348868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s v="18 - PUERTO PLATA"/>
    <n v="15893"/>
    <n v="1067759"/>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s v="30 - HATO MAYOR"/>
    <n v="15547"/>
    <n v="3350221"/>
    <n v="0"/>
  </r>
  <r>
    <s v="2026"/>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s v="18 - PUERTO PLATA"/>
    <n v="15265"/>
    <n v="3044189"/>
    <n v="0"/>
  </r>
  <r>
    <s v="2026"/>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s v="11 - LA ALTAGRACIA"/>
    <n v="13074"/>
    <n v="4096176"/>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s v="11 - LA ALTAGRACIA"/>
    <n v="15215"/>
    <n v="1153011"/>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s v="13 - LA VEGA"/>
    <n v="15616"/>
    <n v="465812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s v="05 - DAJABON"/>
    <n v="15281"/>
    <n v="120000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s v="18 - PUERTO PLATA"/>
    <n v="15266"/>
    <n v="17656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LA LOMETA DE LAS GORDAS, MUNICIPIO NAGUA, PROVINCIA MARÍA TRINIDAD SÁNCHEZ."/>
    <s v="10 - FONDO GENERAL"/>
    <s v="14 - MARIA TRINIDAD SANCHEZ"/>
    <n v="15286"/>
    <n v="1514767"/>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s v="16 - PEDERNALES"/>
    <n v="15241"/>
    <n v="1157222"/>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s v="02 - AZUA"/>
    <n v="15171"/>
    <n v="423646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s v="32 - SANTO DOMINGO"/>
    <n v="15297"/>
    <n v="6777150"/>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TAGRACIA ENRIQUETA CASTRO DE BRITO, MUNICIPIO TÁBARA ARRIBA, PROVINCIA AZUA."/>
    <s v="10 - FONDO GENERAL"/>
    <s v="02 - AZUA"/>
    <n v="15443"/>
    <n v="2521958"/>
    <n v="0"/>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SOR LEONOR GIBB, MUNICIPIO CONSUELO, PROVINCIA SAN PEDRO DE MACORÍS."/>
    <s v="10 - FONDO GENERAL"/>
    <s v="23 - SAN PEDRO DE MACORIS"/>
    <n v="15548"/>
    <n v="5242460"/>
    <n v="0"/>
  </r>
  <r>
    <s v="2026"/>
    <x v="0"/>
    <x v="0"/>
    <x v="1"/>
    <x v="7"/>
    <s v="2 - Poder Ejecutivo"/>
    <s v="0206 - MINISTERIO DE EDUCACIÓN"/>
    <s v="0012 - DIRECCION DE INFRAESTRUCTURA ESCOLAR"/>
    <s v="4 - SERVICIOS SOCIALES"/>
    <s v="4.4 - Educación"/>
    <s v="4.4.01 - Educación inicial"/>
    <s v="2.7 - OBRAS"/>
    <s v="2.7.1 - OBRAS EN EDIFICACIONES"/>
    <s v="S"/>
    <s v="12 - CONSTRUCCIÓN DE 1 ESTANCIA INFANTIL EN LA PROVINCIA DE HATO MAYOR"/>
    <s v="10 - FONDO GENERAL"/>
    <s v="30 - HATO MAYOR"/>
    <n v="13053"/>
    <n v="20000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s v="02 - AZUA"/>
    <n v="15444"/>
    <n v="12609788"/>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s v="16 - PEDERNALES"/>
    <n v="15242"/>
    <n v="1651551"/>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s v="18 - PUERTO PLATA"/>
    <n v="15895"/>
    <n v="1657846"/>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s v="23 - SAN PEDRO DE MACORIS"/>
    <n v="15549"/>
    <n v="111211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s v="18 - PUERTO PLATA"/>
    <n v="15267"/>
    <n v="1254649"/>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s v="02 - AZUA"/>
    <n v="15172"/>
    <n v="1148800"/>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s v="14 - MARIA TRINIDAD SANCHEZ"/>
    <n v="15287"/>
    <n v="9700392"/>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s v="11 - LA ALTAGRACIA"/>
    <n v="15216"/>
    <n v="1567033"/>
    <n v="0"/>
  </r>
  <r>
    <s v="2026"/>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VITALINA MORDÁN DE LA CRUZ, MUNICIPIO BOCA CHICA, PROVINCIA SANTO DOMINGO."/>
    <s v="10 - FONDO GENERAL"/>
    <s v="32 - SANTO DOMINGO"/>
    <n v="15298"/>
    <n v="10018924"/>
    <n v="1850954.41"/>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s v="14 - MARIA TRINIDAD SANCHEZ"/>
    <n v="15288"/>
    <n v="448850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COQUITO, MUNICIPIO LOS LLANOS, PROVINCIA SAN PEDRO DE MACORÍS."/>
    <s v="10 - FONDO GENERAL"/>
    <s v="23 - SAN PEDRO DE MACORIS"/>
    <n v="15550"/>
    <n v="1112112"/>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s v="04 - BARAHONA"/>
    <n v="15244"/>
    <n v="684677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s v="32 - SANTO DOMINGO"/>
    <n v="15299"/>
    <n v="1475554"/>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s v="02 - AZUA"/>
    <n v="15445"/>
    <n v="12609788"/>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s v="18 - PUERTO PLATA"/>
    <n v="15896"/>
    <n v="109001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s v="27 - VALVERDE"/>
    <n v="15766"/>
    <n v="249329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s v="17 - PERAVIA"/>
    <n v="15173"/>
    <n v="11058566"/>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s v="18 - PUERTO PLATA"/>
    <n v="15268"/>
    <n v="1651551"/>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s v="13 - LA VEGA"/>
    <n v="15618"/>
    <n v="1342713"/>
    <n v="0"/>
  </r>
  <r>
    <s v="2026"/>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s v="11 - LA ALTAGRACIA"/>
    <n v="15217"/>
    <n v="1645541"/>
    <n v="0"/>
  </r>
  <r>
    <s v="2026"/>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s v="13 - LA VEGA"/>
    <n v="13055"/>
    <n v="22570732"/>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s v="18 - PUERTO PLATA"/>
    <n v="15269"/>
    <n v="162011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s v="13 - LA VEGA"/>
    <n v="15619"/>
    <n v="1518414"/>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s v="27 - VALVERDE"/>
    <n v="15767"/>
    <n v="507626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MARÍA CARO, MUNICIPIO BOCA CHICA, PROVINCIA SANTO DOMINGO."/>
    <s v="10 - FONDO GENERAL"/>
    <s v="32 - SANTO DOMINGO"/>
    <n v="15300"/>
    <n v="685170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s v="11 - LA ALTAGRACIA"/>
    <n v="15218"/>
    <n v="1214621"/>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s v="04 - BARAHONA"/>
    <n v="15245"/>
    <n v="277904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RAÚL JIMÉNEZ CAIRO, MUNICIPIO COMENDADOR, PROVINCIA ELÍAS PIÑA."/>
    <s v="10 - FONDO GENERAL"/>
    <s v="07 - ELIAS PINA"/>
    <n v="15365"/>
    <n v="1077369"/>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SILVIA SOSA, MUNICIPIO QUISQUEYA, PROVINCIA SAN PEDRO DE MACORÍS."/>
    <s v="10 - FONDO GENERAL"/>
    <s v="23 - SAN PEDRO DE MACORIS"/>
    <n v="15551"/>
    <n v="5560558"/>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s v="14 - MARIA TRINIDAD SANCHEZ"/>
    <n v="15289"/>
    <n v="1281243"/>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s v="02 - AZUA"/>
    <n v="15446"/>
    <n v="7572995"/>
    <n v="0"/>
  </r>
  <r>
    <s v="2026"/>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s v="18 - PUERTO PLATA"/>
    <n v="15897"/>
    <n v="115343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s v="02 - AZUA"/>
    <n v="15447"/>
    <n v="15145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QUILINA DE JESÚS OVALLES FERNÁNDEZ, MUNICIPIO MOCA, PROVINCIA ESPAILLAT."/>
    <s v="10 - FONDO GENERAL"/>
    <s v="09 - ESPAILLAT"/>
    <n v="15631"/>
    <n v="5524318"/>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s v="32 - SANTO DOMINGO"/>
    <n v="15301"/>
    <n v="1127744"/>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s v="27 - VALVERDE"/>
    <n v="15768"/>
    <n v="2493291"/>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ISIDRO MARTÍNEZ, MUNICIPIO COMENDADOR, PROVINCIA ELÍAS PIÑA."/>
    <s v="10 - FONDO GENERAL"/>
    <s v="07 - ELIAS PINA"/>
    <n v="15366"/>
    <n v="1539099"/>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LOS JENGIBRES, MUNICIPIO NAGUA, PROVINCIA MARÍA TRINIDAD SÁNCHEZ."/>
    <s v="10 - FONDO GENERAL"/>
    <s v="14 - MARIA TRINIDAD SANCHEZ"/>
    <n v="15290"/>
    <n v="184765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s v="12 - LA ROMANA"/>
    <n v="15219"/>
    <n v="3744980"/>
    <n v="242739.77"/>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s v="04 - BARAHONA"/>
    <n v="15246"/>
    <n v="2779045"/>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s v="23 - SAN PEDRO DE MACORIS"/>
    <n v="15552"/>
    <n v="2419006"/>
    <n v="0"/>
  </r>
  <r>
    <s v="2026"/>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s v="13 - LA VEGA"/>
    <n v="15620"/>
    <n v="1516439"/>
    <n v="0"/>
  </r>
  <r>
    <s v="2026"/>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s v="22 - SAN JUAN"/>
    <n v="13057"/>
    <n v="533167"/>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s v="13 - LA VEGA"/>
    <n v="15621"/>
    <n v="134271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L COROZO, MUNICIPIO MOCA, PROVINCIA ESPAILLAT."/>
    <s v="10 - FONDO GENERAL"/>
    <s v="09 - ESPAILLAT"/>
    <n v="15632"/>
    <n v="268235"/>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ERVIDO CREALES, MUNICIPIO VILLA HERMOSA, PROVINCIA LA ROMANA."/>
    <s v="10 - FONDO GENERAL"/>
    <s v="12 - LA ROMANA"/>
    <n v="15220"/>
    <n v="5289473"/>
    <n v="638083.65"/>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s v="27 - VALVERDE"/>
    <n v="15769"/>
    <n v="6794890"/>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s v="20 - SAMANA"/>
    <n v="15291"/>
    <n v="1157222"/>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OS RINCONCITOS, MUNICIPIO COMENDADOR, PROVINCIA ELÍAS PIÑA."/>
    <s v="10 - FONDO GENERAL"/>
    <s v="07 - ELIAS PINA"/>
    <n v="15367"/>
    <n v="5417029"/>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s v="04 - BARAHONA"/>
    <n v="15247"/>
    <n v="2779043"/>
    <n v="0"/>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MARÍA TRINIDAD SÁNCHEZ, MUNICIPIO BOCA CHICA, PROVINCIA SANTO DOMINGO."/>
    <s v="10 - FONDO GENERAL"/>
    <s v="32 - SANTO DOMINGO"/>
    <n v="15302"/>
    <n v="1200000"/>
    <n v="542144.93999999994"/>
  </r>
  <r>
    <s v="2026"/>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s v="23 - SAN PEDRO DE MACORIS"/>
    <n v="15553"/>
    <n v="12095029"/>
    <n v="0"/>
  </r>
  <r>
    <s v="2026"/>
    <x v="0"/>
    <x v="0"/>
    <x v="1"/>
    <x v="7"/>
    <s v="2 - Poder Ejecutivo"/>
    <s v="0206 - MINISTERIO DE EDUCACIÓN"/>
    <s v="0012 - DIRECCION DE INFRAESTRUCTURA ESCOLAR"/>
    <s v="4 - SERVICIOS SOCIALES"/>
    <s v="4.4 - Educación"/>
    <s v="4.4.01 - Educación inicial"/>
    <s v="2.7 - OBRAS"/>
    <s v="2.7.1 - OBRAS EN EDIFICACIONES"/>
    <s v="S"/>
    <s v="17 - CONSTRUCCIÓN DE 5 ESTANCIAS INFANTILES EN LA PROVINCIA DE SAN CRISTOBAL"/>
    <s v="10 - FONDO GENERAL"/>
    <s v="21 - SAN CRISTOBAL"/>
    <n v="13058"/>
    <n v="155277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s v="23 - SAN PEDRO DE MACORIS"/>
    <n v="15554"/>
    <n v="738979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s v="09 - ESPAILLAT"/>
    <n v="15633"/>
    <n v="3895164"/>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s v="20 - SAMANA"/>
    <n v="15292"/>
    <n v="2779045"/>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s v="27 - VALVERDE"/>
    <n v="15770"/>
    <n v="2707082"/>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 MESETA, MUNICIPIO COMENDADOR, PROVINCIA ELÍAS PIÑA."/>
    <s v="10 - FONDO GENERAL"/>
    <s v="07 - ELIAS PINA"/>
    <n v="15368"/>
    <n v="1494129"/>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AS CABUYAS, MUNICIPIO LA VEGA, PROVINCIA LA VEGA."/>
    <s v="10 - FONDO GENERAL"/>
    <s v="13 - LA VEGA"/>
    <n v="15622"/>
    <n v="1769549"/>
    <n v="1011185.59"/>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s v="02 - AZUA"/>
    <n v="15449"/>
    <n v="12501268"/>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s v="32 - SANTO DOMINGO"/>
    <n v="15303"/>
    <n v="1471290"/>
    <n v="0"/>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s v="04 - BARAHONA"/>
    <n v="15248"/>
    <n v="6487327"/>
    <n v="3390770.5"/>
  </r>
  <r>
    <s v="2026"/>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s v="12 - LA ROMANA"/>
    <n v="15221"/>
    <n v="2435609"/>
    <n v="0"/>
  </r>
  <r>
    <s v="2026"/>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s v="15 - MONTE CRISTI"/>
    <n v="13059"/>
    <n v="4247450"/>
    <n v="3922641.38"/>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s v="12 - LA ROMANA"/>
    <n v="15222"/>
    <n v="1094942"/>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s v="20 - SAMANA"/>
    <n v="15293"/>
    <n v="2779045"/>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s v="27 - VALVERDE"/>
    <n v="15771"/>
    <n v="12526106"/>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L PINO, MUNICIPIO COMENDADOR, PROVINCIA ELÍAS PIÑA."/>
    <s v="10 - FONDO GENERAL"/>
    <s v="07 - ELIAS PINA"/>
    <n v="15369"/>
    <n v="1063369"/>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s v="32 - SANTO DOMINGO"/>
    <n v="15304"/>
    <n v="1566404"/>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SPERANZA, MUNICIPIO SAN PEDRO DE MACORÍS, PROVINCIA SAN PEDRO DE MACORÍS."/>
    <s v="10 - FONDO GENERAL"/>
    <s v="23 - SAN PEDRO DE MACORIS"/>
    <n v="15555"/>
    <n v="1498437"/>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s v="04 - BARAHONA"/>
    <n v="15249"/>
    <n v="1390220"/>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s v="13 - LA VEGA"/>
    <n v="15623"/>
    <n v="1073078"/>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s v="09 - ESPAILLAT"/>
    <n v="15634"/>
    <n v="1072941"/>
    <n v="0"/>
  </r>
  <r>
    <s v="2026"/>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s v="02 - AZUA"/>
    <n v="15450"/>
    <n v="2552835"/>
    <n v="0"/>
  </r>
  <r>
    <s v="2026"/>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s v="29 - MONTE PLATA"/>
    <n v="13060"/>
    <n v="1526627"/>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ANGOSTURA, MUNICIPIO COMENDADOR, PROVINCIA ELÍAS PIÑA."/>
    <s v="10 - FONDO GENERAL"/>
    <s v="07 - ELIAS PINA"/>
    <n v="15370"/>
    <n v="163203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s v="04 - BARAHONA"/>
    <n v="15250"/>
    <n v="3475551"/>
    <n v="1825748.23"/>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FEDERICO BERMÚDEZ, MUNICIPIO RAMÓN SANTANA, PROVINCIA SAN PEDRO DE MACORÍS."/>
    <s v="10 - FONDO GENERAL"/>
    <s v="23 - SAN PEDRO DE MACORIS"/>
    <n v="15556"/>
    <n v="7492185"/>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s v="02 - AZUA"/>
    <n v="15451"/>
    <n v="1375227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s v="20 - SAMANA"/>
    <n v="15294"/>
    <n v="165155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s v="13 - LA VEGA"/>
    <n v="15624"/>
    <n v="886055"/>
    <n v="359561.77"/>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s v="09 - ESPAILLAT"/>
    <n v="15635"/>
    <n v="1390181"/>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s v="27 - VALVERDE"/>
    <n v="15772"/>
    <n v="9502603"/>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RAMÓN ALTAGRACIA CORDONES, MUNICIPIO VILLA HERMOSA, PROVINCIA LA ROMANA."/>
    <s v="10 - FONDO GENERAL"/>
    <s v="12 - LA ROMANA"/>
    <n v="15223"/>
    <n v="2728480"/>
    <n v="0"/>
  </r>
  <r>
    <s v="2026"/>
    <x v="0"/>
    <x v="0"/>
    <x v="1"/>
    <x v="7"/>
    <s v="2 - Poder Ejecutivo"/>
    <s v="0206 - MINISTERIO DE EDUCACIÓN"/>
    <s v="0012 - DIRECCION DE INFRAESTRUCTURA ESCOLAR"/>
    <s v="4 - SERVICIOS SOCIALES"/>
    <s v="4.4 - Educación"/>
    <s v="4.4.01 - Educación inicial"/>
    <s v="2.7 - OBRAS"/>
    <s v="2.7.1 - OBRAS EN EDIFICACIONES"/>
    <s v="S"/>
    <s v="20 - CONSTRUCCIÓN 4 ESTANCIAS INFANTILES EN LA PROVINCIA DE PUERTO PLATA"/>
    <s v="10 - FONDO GENERAL"/>
    <s v="18 - PUERTO PLATA"/>
    <n v="13061"/>
    <n v="80087356"/>
    <n v="8678787.1699999999"/>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s v="04 - BARAHONA"/>
    <n v="15251"/>
    <n v="126628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s v="08 - EL SEIBO"/>
    <n v="15224"/>
    <n v="10932847"/>
    <n v="4147127.83"/>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s v="02 - AZUA"/>
    <n v="15453"/>
    <n v="2552835"/>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MANUEL ANTONIO MORALES, MUNICIPIO COMENDADOR, PROVINCIA ELÍAS PIÑA."/>
    <s v="10 - FONDO GENERAL"/>
    <s v="07 - ELIAS PINA"/>
    <n v="15371"/>
    <n v="1750953"/>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OLIVERIO ESPAILLAT HERNÁNDEZ, MUNICIPIO MOCA, PROVINCIA ESPAILLAT."/>
    <s v="10 - FONDO GENERAL"/>
    <s v="09 - ESPAILLAT"/>
    <n v="15636"/>
    <n v="1103829"/>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s v="20 - SAMANA"/>
    <n v="15295"/>
    <n v="2797336"/>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s v="13 - LA VEGA"/>
    <n v="15625"/>
    <n v="1073078"/>
    <n v="0"/>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s v="27 - VALVERDE"/>
    <n v="15773"/>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s v="04 - BARAHONA"/>
    <n v="15252"/>
    <n v="5490542"/>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NA LUISA SUAREZ CARABALLO, MUNICIPIO LA VEGA, PROVINCIA LA VEGA."/>
    <s v="10 - FONDO GENERAL"/>
    <s v="13 - LA VEGA"/>
    <n v="15626"/>
    <n v="151439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ATEY MIGUELCHO, MUNICIPIO SAN PEDRO DE MACORÍS, PROVINCIA SAN PEDRO DE MACORÍS."/>
    <s v="10 - FONDO GENERAL"/>
    <s v="23 - SAN PEDRO DE MACORIS"/>
    <n v="15558"/>
    <n v="1486291"/>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s v="27 - VALVERDE"/>
    <n v="15774"/>
    <n v="54733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EVA MARÍA PELLERANO, MUNICIPIO BÁNICA, PROVINCIA ELÍAS PIÑA."/>
    <s v="10 - FONDO GENERAL"/>
    <s v="07 - ELIAS PINA"/>
    <n v="15372"/>
    <n v="1750953"/>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s v="02 - AZUA"/>
    <n v="15454"/>
    <n v="1511940"/>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LA MINA, MUNICIPIO MICHES, PROVINCIA EL SEIBO."/>
    <s v="10 - FONDO GENERAL"/>
    <s v="08 - EL SEIBO"/>
    <n v="15225"/>
    <n v="4120981"/>
    <n v="1338655.31"/>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s v="09 - ESPAILLAT"/>
    <n v="15637"/>
    <n v="5203875"/>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RANCHO ARRIBA, MUNICIPIO SANTO DOMINGO NORTE, PROVINCIA SANTO DOMINGO."/>
    <s v="10 - FONDO GENERAL"/>
    <s v="32 - SANTO DOMINGO"/>
    <n v="15827"/>
    <n v="3759519"/>
    <n v="0"/>
  </r>
  <r>
    <s v="2026"/>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s v="19 - HERMANAS MIRABAL"/>
    <n v="15653"/>
    <n v="2495905"/>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s v="07 - ELIAS PINA"/>
    <n v="15373"/>
    <n v="175095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s v="16 - PEDERNALES"/>
    <n v="15352"/>
    <n v="151898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s v="13 - LA VEGA"/>
    <n v="15627"/>
    <n v="1104864"/>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s v="02 - AZUA"/>
    <n v="15455"/>
    <n v="7572993"/>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ONÉSIMO POLANCO, MUNICIPIO MOCA, PROVINCIA ESPAILLAT."/>
    <s v="10 - FONDO GENERAL"/>
    <s v="09 - ESPAILLAT"/>
    <n v="15638"/>
    <n v="1103829"/>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s v="27 - VALVERDE"/>
    <n v="15775"/>
    <n v="14580842"/>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ELPIDIO JAVIER TAPIA, MUNICIPIO SANTO DOMINGO NORTE, PROVINCIA SANTO DOMINGO."/>
    <s v="10 - FONDO GENERAL"/>
    <s v="32 - SANTO DOMINGO"/>
    <n v="15828"/>
    <n v="1238056"/>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s v="19 - HERMANAS MIRABAL"/>
    <n v="15654"/>
    <n v="1592758"/>
    <n v="0"/>
  </r>
  <r>
    <s v="2026"/>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s v="23 - SAN PEDRO DE MACORIS"/>
    <n v="13064"/>
    <n v="16726449"/>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s v="23 - SAN PEDRO DE MACORIS"/>
    <n v="15560"/>
    <n v="2417108"/>
    <n v="1616673.08"/>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s v="09 - ESPAILLAT"/>
    <n v="15639"/>
    <n v="58919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s v="02 - AZUA"/>
    <n v="15456"/>
    <n v="2521958"/>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s v="32 - SANTO DOMINGO"/>
    <n v="15829"/>
    <n v="3414671"/>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s v="13 - LA VEGA"/>
    <n v="15628"/>
    <n v="1104864"/>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s v="16 - PEDERNALES"/>
    <n v="15353"/>
    <n v="2861943"/>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s v="07 - ELIAS PINA"/>
    <n v="15374"/>
    <n v="1510897"/>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s v="19 - HERMANAS MIRABAL"/>
    <n v="15655"/>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RNESTO CONCEPCIÓN LUCIANO, MUNICIPIO LA VEGA, PROVINCIA LA VEGA."/>
    <s v="10 - FONDO GENERAL"/>
    <s v="13 - LA VEGA"/>
    <n v="15629"/>
    <n v="1513231"/>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EUGENIO MARÍA DE HOSTOS, MUNICIPIO SANTO DOMINGO NORTE, PROVINCIA SANTO DOMINGO."/>
    <s v="10 - FONDO GENERAL"/>
    <s v="32 - SANTO DOMINGO"/>
    <n v="15830"/>
    <n v="1238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ISMAEL MIRANDA, MUNICIPIO ENRIQUILLO, PROVINCIA BARAHONA."/>
    <s v="10 - FONDO GENERAL"/>
    <s v="04 - BARAHONA"/>
    <n v="15354"/>
    <n v="1539962"/>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s v="27 - VALVERDE"/>
    <n v="15777"/>
    <n v="777194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s v="19 - HERMANAS MIRABAL"/>
    <n v="15656"/>
    <n v="2495905"/>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s v="22 - SAN JUAN"/>
    <n v="15375"/>
    <n v="1090343"/>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s v="09 - ESPAILLAT"/>
    <n v="15640"/>
    <n v="12690749"/>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RAMÓN ANTONIO DORVILLE LEBRÓN, MUNICIPIO MICHES, PROVINCIA EL SEIBO."/>
    <s v="10 - FONDO GENERAL"/>
    <s v="08 - EL SEIBO"/>
    <n v="15228"/>
    <n v="5765056"/>
    <n v="0"/>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s v="02 - AZUA"/>
    <n v="15457"/>
    <n v="757299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s v="19 - HERMANAS MIRABAL"/>
    <n v="15657"/>
    <n v="1501732"/>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s v="04 - BARAHONA"/>
    <n v="15355"/>
    <n v="12410285"/>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UTUPÚ, MUNICIPIO LA VEGA, PROVINCIA LA VEGA."/>
    <s v="10 - FONDO GENERAL"/>
    <s v="13 - LA VEGA"/>
    <n v="15630"/>
    <n v="242755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s v="27 - VALVERDE"/>
    <n v="15778"/>
    <n v="4868261"/>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s v="32 - SANTO DOMINGO"/>
    <n v="15831"/>
    <n v="2416050"/>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s v="08 - EL SEIBO"/>
    <n v="15229"/>
    <n v="5081906"/>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s v="09 - ESPAILLAT"/>
    <n v="15641"/>
    <n v="1816559"/>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s v="02 - AZUA"/>
    <n v="15458"/>
    <n v="12609788"/>
    <n v="0"/>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s v="23 - SAN PEDRO DE MACORIS"/>
    <n v="15562"/>
    <n v="2129173"/>
    <n v="1335796.58"/>
  </r>
  <r>
    <s v="2026"/>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s v="22 - SAN JUAN"/>
    <n v="15376"/>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s v="04 - BARAHONA"/>
    <n v="15356"/>
    <n v="1778073"/>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s v="22 - SAN JUAN"/>
    <n v="15377"/>
    <n v="1510897"/>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s v="02 - AZUA"/>
    <n v="15459"/>
    <n v="2207595"/>
    <n v="319557.46000000002"/>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s v="08 - EL SEIBO"/>
    <n v="15230"/>
    <n v="2838198"/>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s v="13 - LA VEGA"/>
    <n v="15643"/>
    <n v="1816559"/>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s v="19 - HERMANAS MIRABAL"/>
    <n v="15658"/>
    <n v="1501732"/>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ALTAGRACIA CLARIS, MUNICIPIO SANTO DOMINGO NORTE, PROVINCIA SANTO DOMINGO."/>
    <s v="10 - FONDO GENERAL"/>
    <s v="32 - SANTO DOMINGO"/>
    <n v="15832"/>
    <n v="1098624"/>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s v="09 - ESPAILLAT"/>
    <n v="15642"/>
    <n v="8165286"/>
    <n v="0"/>
  </r>
  <r>
    <s v="2026"/>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s v="23 - SAN PEDRO DE MACORIS"/>
    <n v="15563"/>
    <n v="4061379"/>
    <n v="1975705.64"/>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s v="23 - SAN PEDRO DE MACORIS"/>
    <n v="15564"/>
    <n v="3714026"/>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s v="32 - SANTO DOMINGO"/>
    <n v="15833"/>
    <n v="125357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s v="04 - BARAHONA"/>
    <n v="15357"/>
    <n v="2540104"/>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s v="09 - ESPAILLAT"/>
    <n v="15647"/>
    <n v="1962102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s v="08 - EL SEIBO"/>
    <n v="15231"/>
    <n v="1938252"/>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s v="19 - HERMANAS MIRABAL"/>
    <n v="15659"/>
    <n v="503290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s v="22 - SAN JUAN"/>
    <n v="15378"/>
    <n v="1090343"/>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s v="26 - SANTIAGO RODRIGUEZ"/>
    <n v="15780"/>
    <n v="4928241"/>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s v="02 - AZUA"/>
    <n v="15460"/>
    <n v="3539457"/>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CTIVO 20 - 30, MUNICIPIO LAS MATAS DE FARFÁN, PROVINCIA SAN JUAN."/>
    <s v="10 - FONDO GENERAL"/>
    <s v="22 - SAN JUAN"/>
    <n v="15379"/>
    <n v="4521143"/>
    <n v="2402297.15"/>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s v="09 - ESPAILLAT"/>
    <n v="15649"/>
    <n v="435744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s v="32 - SANTO DOMINGO"/>
    <n v="15834"/>
    <n v="2414050"/>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s v="02 - AZUA"/>
    <n v="15461"/>
    <n v="2438632"/>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s v="26 - SANTIAGO RODRIGUEZ"/>
    <n v="15781"/>
    <n v="125677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s v="23 - SAN PEDRO DE MACORIS"/>
    <n v="15565"/>
    <n v="110286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LA FRONTERA, MUNICIPIO JIMA ABAJO, PROVINCIA LA VEGA."/>
    <s v="10 - FONDO GENERAL"/>
    <s v="13 - LA VEGA"/>
    <n v="15645"/>
    <n v="1072941"/>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s v="04 - BARAHONA"/>
    <n v="15358"/>
    <n v="2540104"/>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s v="06 - DUARTE"/>
    <n v="15660"/>
    <n v="7596315"/>
    <n v="0"/>
  </r>
  <r>
    <s v="2026"/>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s v="12 - LA ROMANA"/>
    <n v="15566"/>
    <n v="4014618"/>
    <n v="780483.23"/>
  </r>
  <r>
    <s v="2026"/>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s v="25 - SANTIAGO"/>
    <n v="13070"/>
    <n v="446225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s v="04 - BARAHONA"/>
    <n v="15359"/>
    <n v="2540104"/>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s v="26 - SANTIAGO RODRIGUEZ"/>
    <n v="15782"/>
    <n v="12408195"/>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s v="32 - SANTO DOMINGO"/>
    <n v="15835"/>
    <n v="5106050"/>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s v="25 - SANTIAGO"/>
    <n v="15699"/>
    <n v="341065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s v="06 - DUARTE"/>
    <n v="15661"/>
    <n v="7656660"/>
    <n v="4399886.9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s v="02 - AZUA"/>
    <n v="15462"/>
    <n v="1513028"/>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s v="12 - LA ROMANA"/>
    <n v="15567"/>
    <n v="6802266"/>
    <n v="2035612.1"/>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s v="22 - SAN JUAN"/>
    <n v="15380"/>
    <n v="1175317"/>
    <n v="0"/>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HILDA REYES PUELLO, MUNICIPIO HATO MAYOR, PROVINCIA HATO MAYOR."/>
    <s v="10 - FONDO GENERAL"/>
    <s v="30 - HATO MAYOR"/>
    <n v="15571"/>
    <n v="6985441"/>
    <n v="3437243.0999999996"/>
  </r>
  <r>
    <s v="2026"/>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UERTO ARTURO - SAN JUAN BOSCO FE Y ALEGRÍA, MUNICIPIO JIMA ABAJO, PROVINCIA LA VEGA."/>
    <s v="10 - FONDO GENERAL"/>
    <s v="13 - LA VEGA"/>
    <n v="15646"/>
    <n v="30999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ALBERTA MONEGRO, MUNICIPIO SANTO DOMINGO NORTE, PROVINCIA SANTO DOMINGO."/>
    <s v="10 - FONDO GENERAL"/>
    <s v="32 - SANTO DOMINGO"/>
    <n v="15836"/>
    <n v="1520324"/>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s v="02 - AZUA"/>
    <n v="15463"/>
    <n v="2554706"/>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s v="12 - LA ROMANA"/>
    <n v="15568"/>
    <n v="6465909"/>
    <n v="846636.08"/>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s v="22 - SAN JUAN"/>
    <n v="15381"/>
    <n v="6047821"/>
    <n v="4880516.6500000004"/>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s v="26 - SANTIAGO RODRIGUEZ"/>
    <n v="15783"/>
    <n v="12408195"/>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s v="25 - SANTIAGO"/>
    <n v="15700"/>
    <n v="3410657"/>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TÍAS RAMÓN MELLA, MUNICIPIO HATO MAYOR, PROVINCIA HATO MAYOR."/>
    <s v="10 - FONDO GENERAL"/>
    <s v="30 - HATO MAYOR"/>
    <n v="15572"/>
    <n v="3176642"/>
    <n v="820383.31"/>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s v="06 - DUARTE"/>
    <n v="15662"/>
    <n v="6917773"/>
    <n v="3816060.73"/>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s v="04 - BARAHONA"/>
    <n v="15360"/>
    <n v="1087290"/>
    <n v="0"/>
  </r>
  <r>
    <s v="2026"/>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s v="32 - SANTO DOMINGO"/>
    <n v="13072"/>
    <n v="44860257"/>
    <n v="9933027.4800000004"/>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s v="04 - BARAHONA"/>
    <n v="15361"/>
    <n v="6219972"/>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s v="25 - SANTIAGO"/>
    <n v="15701"/>
    <n v="5153984"/>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s v="31 - SAN JOSE DE OCOA"/>
    <n v="15464"/>
    <n v="5324763"/>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OS HATILLOS, MUNICIPIO HATO MAYOR, PROVINCIA HATO MAYOR."/>
    <s v="10 - FONDO GENERAL"/>
    <s v="30 - HATO MAYOR"/>
    <n v="15573"/>
    <n v="4987407"/>
    <n v="4335402.75"/>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s v="06 - DUARTE"/>
    <n v="15663"/>
    <n v="8273439"/>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s v="12 - LA ROMANA"/>
    <n v="15569"/>
    <n v="2489978"/>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s v="22 - SAN JUAN"/>
    <n v="15400"/>
    <n v="3426970"/>
    <n v="1959690.38"/>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s v="24 - SANCHEZ RAMIREZ"/>
    <n v="15974"/>
    <n v="5407585"/>
    <n v="0"/>
  </r>
  <r>
    <s v="2026"/>
    <x v="0"/>
    <x v="0"/>
    <x v="1"/>
    <x v="7"/>
    <s v="2 - Poder Ejecutivo"/>
    <s v="0206 - MINISTERIO DE EDUCACIÓN"/>
    <s v="0012 - DIRECCION DE INFRAESTRUCTURA ESCOLAR"/>
    <s v="4 - SERVICIOS SOCIALES"/>
    <s v="4.4 - Educación"/>
    <s v="4.4.01 - Educación inicial"/>
    <s v="2.7 - OBRAS"/>
    <s v="2.7.1 - OBRAS EN EDIFICACIONES"/>
    <s v="S"/>
    <s v="32 - CONSTRUCCIÓN 1 ESTANCIA INFANTIL EN LA PROVINCIA DE SANCHEZ RAMIREZ"/>
    <s v="10 - FONDO GENERAL"/>
    <s v="24 - SANCHEZ RAMIREZ"/>
    <n v="13073"/>
    <n v="375020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BATEY CENTRAL, MUNICIPIO LA ROMANA, PROVINCIA LA ROMANA."/>
    <s v="10 - FONDO GENERAL"/>
    <s v="12 - LA ROMANA"/>
    <n v="15570"/>
    <n v="5336258"/>
    <n v="2722545.8600000003"/>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s v="26 - SANTIAGO RODRIGUEZ"/>
    <n v="15785"/>
    <n v="109856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s v="06 - DUARTE"/>
    <n v="15664"/>
    <n v="4516773"/>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s v="25 - SANTIAGO"/>
    <n v="15702"/>
    <n v="1508689"/>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s v="30 - HATO MAYOR"/>
    <n v="15574"/>
    <n v="367568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s v="32 - SANTO DOMINGO"/>
    <n v="15838"/>
    <n v="2476558"/>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s v="04 - BARAHONA"/>
    <n v="15362"/>
    <n v="1294237"/>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s v="28 - MONSENOR NOUEL"/>
    <n v="15975"/>
    <n v="1558695"/>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s v="31 - SAN JOSE DE OCOA"/>
    <n v="15465"/>
    <n v="1096331"/>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ICOLAS MELENDEZ, MUNICIPIO ALTAMIRA, PROVINCIA PUERTO PLATA."/>
    <s v="10 - FONDO GENERAL"/>
    <s v="18 - PUERTO PLATA"/>
    <n v="16565"/>
    <n v="5000000"/>
    <n v="0"/>
  </r>
  <r>
    <s v="2026"/>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s v="22 - SAN JUAN"/>
    <n v="15416"/>
    <n v="1504803"/>
    <n v="0"/>
  </r>
  <r>
    <s v="2026"/>
    <x v="0"/>
    <x v="0"/>
    <x v="1"/>
    <x v="7"/>
    <s v="2 - Poder Ejecutivo"/>
    <s v="0206 - MINISTERIO DE EDUCACIÓN"/>
    <s v="0012 - DIRECCION DE INFRAESTRUCTURA ESCOLAR"/>
    <s v="4 - SERVICIOS SOCIALES"/>
    <s v="4.4 - Educación"/>
    <s v="4.4.01 - Educación inicial"/>
    <s v="2.7 - OBRAS"/>
    <s v="2.7.1 - OBRAS EN EDIFICACIONES"/>
    <s v="S"/>
    <s v="33 - CONSTRUCCIÓN  DE 8 ESTANCIAS INFANTILES DE LA PROVINCIA DISTRITO NACIONAL (FASE 2)"/>
    <s v="10 - FONDO GENERAL"/>
    <s v="01 - DISTRITO NACIONAL"/>
    <n v="13423"/>
    <n v="462955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s v="22 - SAN JUAN"/>
    <n v="15417"/>
    <n v="151998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s v="31 - SAN JOSE DE OCOA"/>
    <n v="15466"/>
    <n v="3550378"/>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AÑADA DEL AGUA, MUNICIPIO EL SEIBO, PROVINCIA EL SEIBO."/>
    <s v="10 - FONDO GENERAL"/>
    <s v="08 - EL SEIBO"/>
    <n v="15576"/>
    <n v="1516906"/>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s v="28 - MONSENOR NOUEL"/>
    <n v="15976"/>
    <n v="1558695"/>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s v="25 - SANTIAGO"/>
    <n v="15703"/>
    <n v="105233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s v="30 - HATO MAYOR"/>
    <n v="15575"/>
    <n v="7477912"/>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s v="32 - SANTO DOMINGO"/>
    <n v="15839"/>
    <n v="150157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s v="26 - SANTIAGO RODRIGUEZ"/>
    <n v="15786"/>
    <n v="11619581"/>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s v="06 - DUARTE"/>
    <n v="15665"/>
    <n v="1088833"/>
    <n v="0"/>
  </r>
  <r>
    <s v="2026"/>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s v="04 - BARAHONA"/>
    <n v="15363"/>
    <n v="4348252"/>
    <n v="0"/>
  </r>
  <r>
    <s v="2026"/>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s v="32 - SANTO DOMINGO"/>
    <n v="13424"/>
    <n v="74671632"/>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s v="28 - MONSENOR NOUEL"/>
    <n v="15977"/>
    <n v="2704204"/>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s v="22 - SAN JUAN"/>
    <n v="15418"/>
    <n v="1076708"/>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EL JOBO, MUNICIPIO EL SEIBO, PROVINCIA EL SEIBO."/>
    <s v="10 - FONDO GENERAL"/>
    <s v="08 - EL SEIBO"/>
    <n v="15578"/>
    <n v="106787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s v="30 - HATO MAYOR"/>
    <n v="15577"/>
    <n v="3675681"/>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s v="04 - BARAHONA"/>
    <n v="15364"/>
    <n v="2209319"/>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s v="31 - SAN JOSE DE OCOA"/>
    <n v="15467"/>
    <n v="2479685"/>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s v="06 - DUARTE"/>
    <n v="15666"/>
    <n v="1088833"/>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s v="25 - SANTIAGO"/>
    <n v="15704"/>
    <n v="1971287"/>
    <n v="0"/>
  </r>
  <r>
    <s v="2026"/>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s v="25 - SANTIAGO"/>
    <n v="13425"/>
    <n v="22538739"/>
    <n v="1076362.56"/>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s v="25 - SANTIAGO"/>
    <n v="15705"/>
    <n v="1663335"/>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L GUAYABAL, MUNICIPIO HATO MAYOR, PROVINCIA HATO MAYOR."/>
    <s v="10 - FONDO GENERAL"/>
    <s v="30 - HATO MAYOR"/>
    <n v="15580"/>
    <n v="153491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s v="17 - PERAVIA"/>
    <n v="15468"/>
    <n v="2503860"/>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s v="03 - BAHORUCO"/>
    <n v="16047"/>
    <n v="2822494"/>
    <n v="2822494"/>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A, MUNICIPIO SANTO DOMINGO NORTE, PROVINCIA SANTO DOMINGO."/>
    <s v="10 - FONDO GENERAL"/>
    <s v="32 - SANTO DOMINGO"/>
    <n v="15841"/>
    <n v="2864153"/>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s v="06 - DUARTE"/>
    <n v="15667"/>
    <n v="250606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s v="08 - EL SEIBO"/>
    <n v="15579"/>
    <n v="3027128"/>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s v="22 - SAN JUAN"/>
    <n v="15419"/>
    <n v="1519986"/>
    <n v="0"/>
  </r>
  <r>
    <s v="2026"/>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s v="24 - SANCHEZ RAMIREZ"/>
    <n v="15978"/>
    <n v="529589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s v="03 - BAHORUCO"/>
    <n v="16048"/>
    <n v="1066744"/>
    <n v="1066744"/>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s v="24 - SANCHEZ RAMIREZ"/>
    <n v="15979"/>
    <n v="5364704"/>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s v="17 - PERAVIA"/>
    <n v="15469"/>
    <n v="12678145"/>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IRADOR NORTE, MUNICIPIO SANTO DOMINGO NORTE, PROVINCIA SANTO DOMINGO."/>
    <s v="10 - FONDO GENERAL"/>
    <s v="32 - SANTO DOMINGO"/>
    <n v="15842"/>
    <n v="247655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s v="08 - EL SEIBO"/>
    <n v="15583"/>
    <n v="2557771"/>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ILAR RONDÓN, MUNICIPIO HATO MAYOR, PROVINCIA HATO MAYOR."/>
    <s v="10 - FONDO GENERAL"/>
    <s v="30 - HATO MAYOR"/>
    <n v="15581"/>
    <n v="1534916"/>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ANA CRISTINA LÓPEZ SANTANA, MUNICIPIO VILLA RIVA, PROVINCIA DUARTE."/>
    <s v="10 - FONDO GENERAL"/>
    <s v="06 - DUARTE"/>
    <n v="15668"/>
    <n v="250606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s v="22 - SAN JUAN"/>
    <n v="15420"/>
    <n v="1076708"/>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s v="25 - SANTIAGO"/>
    <n v="15706"/>
    <n v="1964365"/>
    <n v="0"/>
  </r>
  <r>
    <s v="2026"/>
    <x v="0"/>
    <x v="0"/>
    <x v="1"/>
    <x v="7"/>
    <s v="2 - Poder Ejecutivo"/>
    <s v="0206 - MINISTERIO DE EDUCACIÓN"/>
    <s v="0012 - DIRECCION DE INFRAESTRUCTURA ESCOLAR"/>
    <s v="4 - SERVICIOS SOCIALES"/>
    <s v="4.4 - Educación"/>
    <s v="4.4.01 - Educación inicial"/>
    <s v="2.7 - OBRAS"/>
    <s v="2.7.1 - OBRAS EN EDIFICACIONES"/>
    <s v="S"/>
    <s v="37 - CONSTRUCCIÓN  DE 5 ESTANCIAS INFANTILES EN LA PROVINCIA DE SAN CRISTOBAL (FASE 2)"/>
    <s v="10 - FONDO GENERAL"/>
    <s v="21 - SAN CRISTOBAL"/>
    <n v="13428"/>
    <n v="32594339"/>
    <n v="18880572.950000003"/>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s v="24 - SANCHEZ RAMIREZ"/>
    <n v="15980"/>
    <n v="252195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s v="17 - PERAVIA"/>
    <n v="15470"/>
    <n v="2535629"/>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s v="03 - BAHORUCO"/>
    <n v="16049"/>
    <n v="4964252"/>
    <n v="4964252"/>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s v="06 - DUARTE"/>
    <n v="15669"/>
    <n v="151941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s v="30 - HATO MAYOR"/>
    <n v="15582"/>
    <n v="1963325"/>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s v="32 - SANTO DOMINGO"/>
    <n v="15843"/>
    <n v="2476558"/>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s v="25 - SANTIAGO"/>
    <n v="15707"/>
    <n v="1964364"/>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s v="12 - LA ROMANA"/>
    <n v="15604"/>
    <n v="2131423"/>
    <n v="0"/>
  </r>
  <r>
    <s v="2026"/>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s v="22 - SAN JUAN"/>
    <n v="15421"/>
    <n v="5383541"/>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s v="22 - SAN JUAN"/>
    <n v="15422"/>
    <n v="736641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s v="24 - SANCHEZ RAMIREZ"/>
    <n v="15981"/>
    <n v="151459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s v="12 - LA ROMANA"/>
    <n v="15605"/>
    <n v="2131423"/>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s v="30 - HATO MAYOR"/>
    <n v="15584"/>
    <n v="3206991"/>
    <n v="1285524.3899999999"/>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s v="06 - DUARTE"/>
    <n v="15670"/>
    <n v="7597070"/>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s v="17 - PERAVIA"/>
    <n v="15471"/>
    <n v="1570629"/>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s v="32 - SANTO DOMINGO"/>
    <n v="15844"/>
    <n v="2476558"/>
    <n v="0"/>
  </r>
  <r>
    <s v="2026"/>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s v="03 - BAHORUCO"/>
    <n v="16050"/>
    <n v="4881403"/>
    <n v="0"/>
  </r>
  <r>
    <s v="2026"/>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s v="23 - SAN PEDRO DE MACORIS"/>
    <n v="13430"/>
    <n v="321661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s v="03 - BAHORUCO"/>
    <n v="16051"/>
    <n v="1147210"/>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s v="25 - SANTIAGO"/>
    <n v="15709"/>
    <n v="515397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s v="12 - LA ROMANA"/>
    <n v="15606"/>
    <n v="2131423"/>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s v="06 - DUARTE"/>
    <n v="15671"/>
    <n v="2884427"/>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s v="27 - VALVERDE"/>
    <n v="15792"/>
    <n v="154771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s v="24 - SANCHEZ RAMIREZ"/>
    <n v="15982"/>
    <n v="1514598"/>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THELMA MEJÍA, MUNICIPIO SANTO DOMINGO ESTE, PROVINCIA SANTO DOMINGO."/>
    <s v="10 - FONDO GENERAL"/>
    <s v="32 - SANTO DOMINGO"/>
    <n v="15845"/>
    <n v="5270482"/>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s v="22 - SAN JUAN"/>
    <n v="15423"/>
    <n v="3282809"/>
    <n v="0"/>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s v="30 - HATO MAYOR"/>
    <n v="15585"/>
    <n v="6931456"/>
    <n v="3612118.25"/>
  </r>
  <r>
    <s v="2026"/>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s v="17 - PERAVIA"/>
    <n v="15472"/>
    <n v="2535629"/>
    <n v="0"/>
  </r>
  <r>
    <s v="2026"/>
    <x v="0"/>
    <x v="0"/>
    <x v="1"/>
    <x v="7"/>
    <s v="2 - Poder Ejecutivo"/>
    <s v="0206 - MINISTERIO DE EDUCACIÓN"/>
    <s v="0012 - DIRECCION DE INFRAESTRUCTURA ESCOLAR"/>
    <s v="4 - SERVICIOS SOCIALES"/>
    <s v="4.4 - Educación"/>
    <s v="4.4.01 - Educación inicial"/>
    <s v="2.7 - OBRAS"/>
    <s v="2.7.1 - OBRAS EN EDIFICACIONES"/>
    <s v="S"/>
    <s v="40 - CONSTRUCCIÓN  DE 2  ESTANCIAS INFANTILES EN LA PROVINCIA DUARTE (FASE 2)"/>
    <s v="10 - FONDO GENERAL"/>
    <s v="06 - DUARTE"/>
    <n v="13437"/>
    <n v="131000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s v="25 - SANTIAGO"/>
    <n v="15710"/>
    <n v="515397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s v="22 - SAN JUAN"/>
    <n v="15424"/>
    <n v="1083406"/>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s v="26 - SANTIAGO RODRIGUEZ"/>
    <n v="15793"/>
    <n v="7738592"/>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s v="03 - BAHORUCO"/>
    <n v="16052"/>
    <n v="2520504"/>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s v="06 - DUARTE"/>
    <n v="15672"/>
    <n v="2437449"/>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LAS PAJAS, MUNICIPIO HATO MAYOR, PROVINCIA HATO MAYOR."/>
    <s v="10 - FONDO GENERAL"/>
    <s v="30 - HATO MAYOR"/>
    <n v="15586"/>
    <n v="3406890"/>
    <n v="1582789.11"/>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s v="17 - PERAVIA"/>
    <n v="15473"/>
    <n v="341812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PUERTO RICO, MUNICIPIO SANTO DOMINGO ESTE, PROVINCIA SANTO DOMINGO."/>
    <s v="10 - FONDO GENERAL"/>
    <s v="32 - SANTO DOMINGO"/>
    <n v="15846"/>
    <n v="12382787"/>
    <n v="0"/>
  </r>
  <r>
    <s v="2026"/>
    <x v="0"/>
    <x v="0"/>
    <x v="1"/>
    <x v="7"/>
    <s v="2 - Poder Ejecutivo"/>
    <s v="0206 - MINISTERIO DE EDUCACIÓN"/>
    <s v="0012 - DIRECCION DE INFRAESTRUCTURA ESCOLAR"/>
    <s v="4 - SERVICIOS SOCIALES"/>
    <s v="4.4 - Educación"/>
    <s v="4.4.01 - Educación inicial"/>
    <s v="2.7 - OBRAS"/>
    <s v="2.7.1 - OBRAS EN EDIFICACIONES"/>
    <s v="S"/>
    <s v="41 - CONSTRUCCIÓN DE 4 ESTANCIAS INFANTILES EN LA PROVINCIA DE PUERTO PLATA (FASE 2)"/>
    <s v="10 - FONDO GENERAL"/>
    <s v="18 - PUERTO PLATA"/>
    <n v="13438"/>
    <n v="29999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s v="03 - BAHORUCO"/>
    <n v="16053"/>
    <n v="24466094"/>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s v="17 - PERAVIA"/>
    <n v="15474"/>
    <n v="1780751"/>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s v="22 - SAN JUAN"/>
    <n v="15425"/>
    <n v="327956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s v="24 - SANCHEZ RAMIREZ"/>
    <n v="15984"/>
    <n v="1502116"/>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UNGRÍA ESPINAL FRANCISCO, MUNICIPIO ARENOSO, PROVINCIA DUARTE."/>
    <s v="10 - FONDO GENERAL"/>
    <s v="06 - DUARTE"/>
    <n v="15673"/>
    <n v="159611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s v="25 - SANTIAGO"/>
    <n v="15711"/>
    <n v="1091410"/>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s v="32 - SANTO DOMINGO"/>
    <n v="15847"/>
    <n v="5206819"/>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s v="26 - SANTIAGO RODRIGUEZ"/>
    <n v="15794"/>
    <n v="7738592"/>
    <n v="0"/>
  </r>
  <r>
    <s v="2026"/>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SUDADERO, MUNICIPIO HATO MAYOR, PROVINCIA HATO MAYOR."/>
    <s v="10 - FONDO GENERAL"/>
    <s v="30 - HATO MAYOR"/>
    <n v="15587"/>
    <n v="4522306"/>
    <n v="2583504.33"/>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LAS CAÑITAS, MUNICIPIO SABANA DE LA MAR, PROVINCIA HATO MAYOR."/>
    <s v="10 - FONDO GENERAL"/>
    <s v="30 - HATO MAYOR"/>
    <n v="15588"/>
    <n v="4122537"/>
    <n v="2228978.69"/>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s v="22 - SAN JUAN"/>
    <n v="15426"/>
    <n v="4075959"/>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s v="15 - MONTE CRISTI"/>
    <n v="15898"/>
    <n v="406269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s v="06 - DUARTE"/>
    <n v="15674"/>
    <n v="159576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s v="17 - PERAVIA"/>
    <n v="15475"/>
    <n v="902405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ERCEDES GÓMEZ, MUNICIPIO SANTO DOMINGO ESTE, PROVINCIA SANTO DOMINGO."/>
    <s v="10 - FONDO GENERAL"/>
    <s v="32 - SANTO DOMINGO"/>
    <n v="15848"/>
    <n v="1487662"/>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s v="03 - BAHORUCO"/>
    <n v="16054"/>
    <n v="900586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s v="23 - SAN PEDRO DE MACORIS"/>
    <n v="15589"/>
    <n v="1945401"/>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s v="15 - MONTE CRISTI"/>
    <n v="15899"/>
    <n v="8305980"/>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s v="03 - BAHORUCO"/>
    <n v="16055"/>
    <n v="3140743"/>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JOSÉ DEL CARMEN RODRÍGUEZ MOREL, MUNICIPIO VILLA RIVA, PROVINCIA DUARTE."/>
    <s v="10 - FONDO GENERAL"/>
    <s v="06 - DUARTE"/>
    <n v="15675"/>
    <n v="1117032"/>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s v="17 - PERAVIA"/>
    <n v="15476"/>
    <n v="475078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s v="22 - SAN JUAN"/>
    <n v="15427"/>
    <n v="507698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s v="24 - SANCHEZ RAMIREZ"/>
    <n v="15986"/>
    <n v="1060218"/>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s v="25 - SANTIAGO"/>
    <n v="15713"/>
    <n v="1081736"/>
    <n v="0"/>
  </r>
  <r>
    <s v="2026"/>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s v="32 - SANTO DOMINGO"/>
    <n v="15849"/>
    <n v="12382793"/>
    <n v="0"/>
  </r>
  <r>
    <s v="2026"/>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s v="04 - BARAHONA"/>
    <n v="13444"/>
    <n v="1813180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s v="25 - SANTIAGO"/>
    <n v="15714"/>
    <n v="157961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s v="15 - MONTE CRISTI"/>
    <n v="15900"/>
    <n v="1198159"/>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s v="22 - SAN JUAN"/>
    <n v="15428"/>
    <n v="141365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DRE CARMEN SALLES, MUNICIPIO CONSUELO, PROVINCIA SAN PEDRO DE MACORÍS."/>
    <s v="10 - FONDO GENERAL"/>
    <s v="23 - SAN PEDRO DE MACORIS"/>
    <n v="15590"/>
    <n v="7492175"/>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s v="17 - PERAVIA"/>
    <n v="15477"/>
    <n v="6815664"/>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MIR, MUNICIPIO TAMAYO, PROVINCIA BAORUCO."/>
    <s v="10 - FONDO GENERAL"/>
    <s v="03 - BAHORUCO"/>
    <n v="16056"/>
    <n v="277921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s v="06 - DUARTE"/>
    <n v="15676"/>
    <n v="3401093"/>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s v="24 - SANCHEZ RAMIREZ"/>
    <n v="15987"/>
    <n v="1514598"/>
    <n v="0"/>
  </r>
  <r>
    <s v="2026"/>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s v="32 - SANTO DOMINGO"/>
    <n v="15850"/>
    <n v="2476559"/>
    <n v="0"/>
  </r>
  <r>
    <s v="2026"/>
    <x v="0"/>
    <x v="0"/>
    <x v="1"/>
    <x v="7"/>
    <s v="2 - Poder Ejecutivo"/>
    <s v="0206 - MINISTERIO DE EDUCACIÓN"/>
    <s v="0012 - DIRECCION DE INFRAESTRUCTURA ESCOLAR"/>
    <s v="4 - SERVICIOS SOCIALES"/>
    <s v="4.4 - Educación"/>
    <s v="4.4.01 - Educación inicial"/>
    <s v="2.7 - OBRAS"/>
    <s v="2.7.1 - OBRAS EN EDIFICACIONES"/>
    <s v="S"/>
    <s v="45 - CONSTRUCCIÓN DE 2 ESTANCIAS INFANTILES EN LA PROVINCIA AZUA (FASE 2)"/>
    <s v="10 - FONDO GENERAL"/>
    <s v="02 - AZUA"/>
    <n v="13445"/>
    <n v="1824625"/>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s v="03 - BAHORUCO"/>
    <n v="16057"/>
    <n v="7245649"/>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TONIO PAREDES MENA, MUNICIPIO CONSUELO, PROVINCIA SAN PEDRO DE MACORÍS."/>
    <s v="10 - FONDO GENERAL"/>
    <s v="23 - SAN PEDRO DE MACORIS"/>
    <n v="15591"/>
    <n v="1247359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s v="22 - SAN JUAN"/>
    <n v="15429"/>
    <n v="5068647"/>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s v="15 - MONTE CRISTI"/>
    <n v="15901"/>
    <n v="5453083"/>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s v="17 - PERAVIA"/>
    <n v="15478"/>
    <n v="12357301"/>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s v="25 - SANTIAGO"/>
    <n v="15715"/>
    <n v="1735238"/>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MARÍA ALTAGRACIA PAULA, MUNICIPIO SAN FRANCISCO DE MACORÍS, PROVINCIA DUARTE."/>
    <s v="10 - FONDO GENERAL"/>
    <s v="06 - DUARTE"/>
    <n v="15677"/>
    <n v="2413072"/>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s v="24 - SANCHEZ RAMIREZ"/>
    <n v="15988"/>
    <n v="1072940"/>
    <n v="0"/>
  </r>
  <r>
    <s v="2026"/>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NILDA CELESTE NOVA, MUNICIPIO SANTO DOMINGO ESTE, PROVINCIA SANTO DOMINGO."/>
    <s v="10 - FONDO GENERAL"/>
    <s v="32 - SANTO DOMINGO"/>
    <n v="15851"/>
    <n v="5206819"/>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ANA EMILIA ABIGAIL MEJÍA, MUNICIPIO SAN FRANCISCO DE MACORÍS, PROVINCIA DUARTE."/>
    <s v="10 - FONDO GENERAL"/>
    <s v="06 - DUARTE"/>
    <n v="15678"/>
    <n v="155902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s v="15 - MONTE CRISTI"/>
    <n v="15902"/>
    <n v="4062690"/>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s v="22 - SAN JUAN"/>
    <n v="15430"/>
    <n v="141365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s v="10 - INDEPENDENCIA"/>
    <n v="16058"/>
    <n v="282981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s v="25 - SANTIAGO"/>
    <n v="15716"/>
    <n v="173523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MATÍAS RAMÓN MELLA, MUNICIPIO SANTO DOMINGO ESTE, PROVINCIA SANTO DOMINGO."/>
    <s v="10 - FONDO GENERAL"/>
    <s v="32 - SANTO DOMINGO"/>
    <n v="15852"/>
    <n v="1528554"/>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s v="24 - SANCHEZ RAMIREZ"/>
    <n v="15989"/>
    <n v="1514598"/>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s v="17 - PERAVIA"/>
    <n v="15479"/>
    <n v="1142726"/>
    <n v="0"/>
  </r>
  <r>
    <s v="2026"/>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s v="23 - SAN PEDRO DE MACORIS"/>
    <n v="15592"/>
    <n v="4845910"/>
    <n v="0"/>
  </r>
  <r>
    <s v="2026"/>
    <x v="0"/>
    <x v="0"/>
    <x v="1"/>
    <x v="7"/>
    <s v="2 - Poder Ejecutivo"/>
    <s v="0206 - MINISTERIO DE EDUCACIÓN"/>
    <s v="0012 - DIRECCION DE INFRAESTRUCTURA ESCOLAR"/>
    <s v="4 - SERVICIOS SOCIALES"/>
    <s v="4.4 - Educación"/>
    <s v="4.4.01 - Educación inicial"/>
    <s v="2.7 - OBRAS"/>
    <s v="2.7.1 - OBRAS EN EDIFICACIONES"/>
    <s v="S"/>
    <s v="47 - CONSTRUCCIÓN  DE 2 ESTANCIAS INFANTILES EN LA PROVINCIA DE VALVERDE (FASE 2)"/>
    <s v="10 - FONDO GENERAL"/>
    <s v="27 - VALVERDE"/>
    <n v="13447"/>
    <n v="1913319"/>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BATEY DON JUAN, MUNICIPIO CONSUELO, PROVINCIA SAN PEDRO DE MACORÍS."/>
    <s v="10 - FONDO GENERAL"/>
    <s v="23 - SAN PEDRO DE MACORIS"/>
    <n v="15593"/>
    <n v="2488475"/>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s v="25 - SANTIAGO"/>
    <n v="15717"/>
    <n v="1546967"/>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s v="32 - SANTO DOMINGO"/>
    <n v="15853"/>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s v="17 - PERAVIA"/>
    <n v="15480"/>
    <n v="151171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s v="24 - SANCHEZ RAMIREZ"/>
    <n v="15990"/>
    <n v="1502116"/>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s v="06 - DUARTE"/>
    <n v="15679"/>
    <n v="155902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s v="10 - INDEPENDENCIA"/>
    <n v="16059"/>
    <n v="23693954"/>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s v="22 - SAN JUAN"/>
    <n v="15431"/>
    <n v="1413658"/>
    <n v="0"/>
  </r>
  <r>
    <s v="2026"/>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ROSA EMILIA RODRÍGUEZ CRUZ, MUNICIPIO GUAYUBÍN, PROVINCIA MONTE CRISTI."/>
    <s v="10 - FONDO GENERAL"/>
    <s v="15 - MONTE CRISTI"/>
    <n v="15903"/>
    <n v="4062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 PLANTELES EDUCATIVOS EN LA PROVINCIA DE MONTE CRISTI (FASE 3)"/>
    <s v="10 - FONDO GENERAL"/>
    <s v="15 - MONTE CRISTI"/>
    <n v="13570"/>
    <n v="6296723"/>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s v="15 - MONTE CRISTI"/>
    <n v="15904"/>
    <n v="109494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s v="23 - SAN PEDRO DE MACORIS"/>
    <n v="15594"/>
    <n v="1849743"/>
    <n v="102240.3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s v="25 - SANTIAGO"/>
    <n v="15718"/>
    <n v="1731192"/>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s v="22 - SAN JUAN"/>
    <n v="15432"/>
    <n v="7591797"/>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s v="10 - INDEPENDENCIA"/>
    <n v="16060"/>
    <n v="1446529"/>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s v="17 - PERAVIA"/>
    <n v="15481"/>
    <n v="1548690"/>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s v="24 - SANCHEZ RAMIREZ"/>
    <n v="15991"/>
    <n v="2521954"/>
    <n v="0"/>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s v="32 - SANTO DOMINGO"/>
    <n v="15854"/>
    <n v="5699789"/>
    <n v="3064789.09"/>
  </r>
  <r>
    <s v="2026"/>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s v="06 - DUARTE"/>
    <n v="15680"/>
    <n v="1559024"/>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BATEY CACHENA, MUNICIPIO CONSUELO, PROVINCIA SAN PEDRO DE MACORÍS."/>
    <s v="10 - FONDO GENERAL"/>
    <s v="23 - SAN PEDRO DE MACORIS"/>
    <n v="15595"/>
    <n v="5023007"/>
    <n v="2605253.96"/>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s v="17 - PERAVIA"/>
    <n v="15482"/>
    <n v="4164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s v="24 - SANCHEZ RAMIREZ"/>
    <n v="15992"/>
    <n v="147761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s v="10 - INDEPENDENCIA"/>
    <n v="16061"/>
    <n v="416414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s v="15 - MONTE CRISTI"/>
    <n v="15905"/>
    <n v="1720107"/>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s v="22 - SAN JUAN"/>
    <n v="15433"/>
    <n v="12655186"/>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s v="06 - DUARTE"/>
    <n v="15681"/>
    <n v="1072941"/>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EPÚBLICA DE PANAMÁ, MUNICIPIO SANTO DOMINGO ESTE, PROVINCIA SANTO DOMINGO."/>
    <s v="10 - FONDO GENERAL"/>
    <s v="32 - SANTO DOMINGO"/>
    <n v="15855"/>
    <n v="9137263"/>
    <n v="0"/>
  </r>
  <r>
    <s v="2026"/>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s v="17 - PERAVIA"/>
    <n v="13450"/>
    <n v="1022622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s v="10 - INDEPENDENCIA"/>
    <n v="16062"/>
    <n v="4982491"/>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s v="06 - DUARTE"/>
    <n v="15682"/>
    <n v="15145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s v="22 - SAN JUAN"/>
    <n v="15434"/>
    <n v="1076708"/>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s v="28 - MONSENOR NOUEL"/>
    <n v="15993"/>
    <n v="2521954"/>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s v="21 - SAN CRISTOBAL"/>
    <n v="15504"/>
    <n v="2503797"/>
    <n v="48864"/>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s v="25 - SANTIAGO"/>
    <n v="15720"/>
    <n v="1066299"/>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REPÚBLICA DE BELICE, MUNICIPIO SANTO DOMINGO ESTE, PROVINCIA SANTO DOMINGO."/>
    <s v="10 - FONDO GENERAL"/>
    <s v="32 - SANTO DOMINGO"/>
    <n v="15856"/>
    <n v="2891377"/>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SOR MARILENE COLE, MUNICIPIO CONSUELO, PROVINCIA SAN PEDRO DE MACORÍS."/>
    <s v="10 - FONDO GENERAL"/>
    <s v="23 - SAN PEDRO DE MACORIS"/>
    <n v="15596"/>
    <n v="3662761"/>
    <n v="1658147.86"/>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BATEY PALOMA, MUNICIPIO LOS LLANOS, PROVINCIA SAN PEDRO DE MACORÍS."/>
    <s v="10 - FONDO GENERAL"/>
    <s v="23 - SAN PEDRO DE MACORIS"/>
    <n v="15597"/>
    <n v="2429113"/>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s v="15 - MONTE CRISTI"/>
    <n v="15907"/>
    <n v="5415294"/>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s v="06 - DUARTE"/>
    <n v="15683"/>
    <n v="1514599"/>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GRÚA, MUNICIPIO SANTO DOMINGO ESTE, PROVINCIA SANTO DOMINGO."/>
    <s v="10 - FONDO GENERAL"/>
    <s v="32 - SANTO DOMINGO"/>
    <n v="15857"/>
    <n v="1267200"/>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s v="24 - SANCHEZ RAMIREZ"/>
    <n v="15994"/>
    <n v="151459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s v="21 - SAN CRISTOBAL"/>
    <n v="15505"/>
    <n v="7519123"/>
    <n v="5772311.2800000003"/>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s v="10 - INDEPENDENCIA"/>
    <n v="16063"/>
    <n v="2829816"/>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s v="22 - SAN JUAN"/>
    <n v="15435"/>
    <n v="1076708"/>
    <n v="0"/>
  </r>
  <r>
    <s v="2026"/>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s v="25 - SANTIAGO"/>
    <n v="15721"/>
    <n v="190982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s v="28 - MONSENOR NOUEL"/>
    <n v="15995"/>
    <n v="1109666"/>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s v="15 - MONTE CRISTI"/>
    <n v="15908"/>
    <n v="151628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s v="32 - SANTO DOMINGO"/>
    <n v="15858"/>
    <n v="2891377"/>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s v="21 - SAN CRISTOBAL"/>
    <n v="15506"/>
    <n v="150382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s v="25 - SANTIAGO"/>
    <n v="15722"/>
    <n v="172546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s v="23 - SAN PEDRO DE MACORIS"/>
    <n v="15598"/>
    <n v="4787992"/>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s v="10 - INDEPENDENCIA"/>
    <n v="16064"/>
    <n v="1780595"/>
    <n v="0"/>
  </r>
  <r>
    <s v="2026"/>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s v="22 - SAN JUAN"/>
    <n v="15436"/>
    <n v="7599928"/>
    <n v="0"/>
  </r>
  <r>
    <s v="2026"/>
    <x v="0"/>
    <x v="0"/>
    <x v="1"/>
    <x v="7"/>
    <s v="2 - Poder Ejecutivo"/>
    <s v="0206 - MINISTERIO DE EDUCACIÓN"/>
    <s v="0012 - DIRECCION DE INFRAESTRUCTURA ESCOLAR"/>
    <s v="4 - SERVICIOS SOCIALES"/>
    <s v="4.4 - Educación"/>
    <s v="4.4.01 - Educación inicial"/>
    <s v="2.7 - OBRAS"/>
    <s v="2.7.1 - OBRAS EN EDIFICACIONES"/>
    <s v="S"/>
    <s v="53 - CONSTRUCCIÓN  DE 1 ESTANCIA INFANTIL EN LA PROVINCIA HERMANAS MIRABAL (FASE 2)"/>
    <s v="10 - FONDO GENERAL"/>
    <s v="19 - HERMANAS MIRABAL"/>
    <n v="13456"/>
    <n v="2019441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s v="22 - SAN JUAN"/>
    <n v="15437"/>
    <n v="1543101"/>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HOGAR DOÑA CHUCHA, MUNICIPIO SAN CRISTÓBAL, PROVINCIA SAN CRISTÓBAL."/>
    <s v="10 - FONDO GENERAL"/>
    <s v="21 - SAN CRISTOBAL"/>
    <n v="15507"/>
    <n v="2494718"/>
    <n v="48864"/>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GINA, MUNICIPIO LOS LLANOS, PROVINCIA SAN PEDRO DE MACORÍS."/>
    <s v="10 - FONDO GENERAL"/>
    <s v="23 - SAN PEDRO DE MACORIS"/>
    <n v="15599"/>
    <n v="543737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LA INMACULADA - FE Y ALEGRÍA, MUNICIPIO SANTO DOMINGO ESTE, PROVINCIA SANTO DOMINGO."/>
    <s v="10 - FONDO GENERAL"/>
    <s v="32 - SANTO DOMINGO"/>
    <n v="15859"/>
    <n v="2470836"/>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s v="10 - INDEPENDENCIA"/>
    <n v="16065"/>
    <n v="747412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s v="25 - SANTIAGO"/>
    <n v="15723"/>
    <n v="1909822"/>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REVERENDO ERNESTO ROQUE FRÍAS, MUNICIPIO MAIMÓN, PROVINCIA MONSEÑOR NOUEL."/>
    <s v="10 - FONDO GENERAL"/>
    <s v="28 - MONSENOR NOUEL"/>
    <n v="15996"/>
    <n v="2438083"/>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s v="15 - MONTE CRISTI"/>
    <n v="15909"/>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s v="15 - MONTE CRISTI"/>
    <n v="15910"/>
    <n v="4850943"/>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ARMEN QUIDIELLO DE BOSCH, MUNICIPIO SANTO DOMINGO ESTE, PROVINCIA SANTO DOMINGO."/>
    <s v="10 - FONDO GENERAL"/>
    <s v="32 - SANTO DOMINGO"/>
    <n v="15860"/>
    <n v="1235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s v="22 - SAN JUAN"/>
    <n v="15438"/>
    <n v="154310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s v="06 - DUARTE"/>
    <n v="15686"/>
    <n v="1516038"/>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MMANUEL, MUNICIPIO SAN CRISTÓBAL, PROVINCIA SAN CRISTÓBAL."/>
    <s v="10 - FONDO GENERAL"/>
    <s v="21 - SAN CRISTOBAL"/>
    <n v="15508"/>
    <n v="106760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EUGENIO MARÍA DE HOSTOS, MUNICIPIO MAIMÓN, PROVINCIA MONSEÑOR NOUEL."/>
    <s v="10 - FONDO GENERAL"/>
    <s v="28 - MONSENOR NOUEL"/>
    <n v="15997"/>
    <n v="1519811"/>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s v="10 - INDEPENDENCIA"/>
    <n v="16066"/>
    <n v="1512666"/>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s v="25 - SANTIAGO"/>
    <n v="15724"/>
    <n v="2035430"/>
    <n v="0"/>
  </r>
  <r>
    <s v="2026"/>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VIRGEN DE LA CARIDAD DEL COBRE, MUNICIPIO QUISQUEYA, PROVINCIA SAN PEDRO DE MACORÍS."/>
    <s v="10 - FONDO GENERAL"/>
    <s v="23 - SAN PEDRO DE MACORIS"/>
    <n v="15600"/>
    <n v="5437377"/>
    <n v="0"/>
  </r>
  <r>
    <s v="2026"/>
    <x v="0"/>
    <x v="0"/>
    <x v="1"/>
    <x v="7"/>
    <s v="2 - Poder Ejecutivo"/>
    <s v="0206 - MINISTERIO DE EDUCACIÓN"/>
    <s v="0012 - DIRECCION DE INFRAESTRUCTURA ESCOLAR"/>
    <s v="4 - SERVICIOS SOCIALES"/>
    <s v="4.4 - Educación"/>
    <s v="4.4.01 - Educación inicial"/>
    <s v="2.7 - OBRAS"/>
    <s v="2.7.1 - OBRAS EN EDIFICACIONES"/>
    <s v="S"/>
    <s v="55 - CONSTRUCCIÓN  DE 1 ESTANCIA INFANTIL EN LA PROVINCIA DE EL SEIBO (FASE 2)"/>
    <s v="10 - FONDO GENERAL"/>
    <s v="08 - EL SEIBO"/>
    <n v="13458"/>
    <n v="1310000"/>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24 DE ABRIL, MUNICIPIO SANTO DOMINGO ESTE, PROVINCIA SANTO DOMINGO."/>
    <s v="10 - FONDO GENERAL"/>
    <s v="32 - SANTO DOMINGO"/>
    <n v="15861"/>
    <n v="1235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NRIQUE DURÁN BERROA, MUNICIPIO SAN CRISTÓBAL, PROVINCIA SAN CRISTÓBAL."/>
    <s v="10 - FONDO GENERAL"/>
    <s v="21 - SAN CRISTOBAL"/>
    <n v="15509"/>
    <n v="1461985"/>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s v="23 - SAN PEDRO DE MACORIS"/>
    <n v="15601"/>
    <n v="1238319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GASTÓN FERNANDO DELIGNE, MUNICIPIO SAN FRANCISCO DE MACORÍS, PROVINCIA DUARTE."/>
    <s v="10 - FONDO GENERAL"/>
    <s v="06 - DUARTE"/>
    <n v="15687"/>
    <n v="151603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s v="22 - SAN JUAN"/>
    <n v="15439"/>
    <n v="1075882"/>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JUAN PABLO DUARTE, MUNICIPIO PIEDRA BLANCA, PROVINCIA MONSEÑOR NOUEL."/>
    <s v="10 - FONDO GENERAL"/>
    <s v="28 - MONSENOR NOUEL"/>
    <n v="15998"/>
    <n v="151981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s v="10 - INDEPENDENCIA"/>
    <n v="16067"/>
    <n v="4928521"/>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s v="15 - MONTE CRISTI"/>
    <n v="15911"/>
    <n v="3509288"/>
    <n v="0"/>
  </r>
  <r>
    <s v="2026"/>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s v="25 - SANTIAGO"/>
    <n v="15725"/>
    <n v="1205250"/>
    <n v="0"/>
  </r>
  <r>
    <s v="2026"/>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s v="05 - DAJABON"/>
    <n v="13459"/>
    <n v="102595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s v="21 - SAN CRISTOBAL"/>
    <n v="15510"/>
    <n v="12640948"/>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FRAY ANTÓN DE MONTESINOS, MUNICIPIO QUISQUEYA, PROVINCIA SAN PEDRO DE MACORÍS."/>
    <s v="10 - FONDO GENERAL"/>
    <s v="23 - SAN PEDRO DE MACORIS"/>
    <n v="15602"/>
    <n v="13109885"/>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s v="06 - DUARTE"/>
    <n v="15688"/>
    <n v="522249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s v="28 - MONSENOR NOUEL"/>
    <n v="15999"/>
    <n v="110966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LOS PALMEROS, MUNICIPIO SANTO DOMINGO ESTE, PROVINCIA SANTO DOMINGO."/>
    <s v="10 - FONDO GENERAL"/>
    <s v="32 - SANTO DOMINGO"/>
    <n v="15862"/>
    <n v="1496906"/>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RÍA TRINIDAD SÁNCHEZ, MUNICIPIO JUAN SANTIAGO, PROVINCIA ELÍAS PIÑA."/>
    <s v="10 - FONDO GENERAL"/>
    <s v="07 - ELIAS PINA"/>
    <n v="15440"/>
    <n v="1075882"/>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s v="25 - SANTIAGO"/>
    <n v="15726"/>
    <n v="120525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s v="15 - MONTE CRISTI"/>
    <n v="15912"/>
    <n v="7421233"/>
    <n v="0"/>
  </r>
  <r>
    <s v="2026"/>
    <x v="0"/>
    <x v="0"/>
    <x v="1"/>
    <x v="7"/>
    <s v="2 - Poder Ejecutivo"/>
    <s v="0206 - MINISTERIO DE EDUCACIÓN"/>
    <s v="0012 - DIRECCION DE INFRAESTRUCTURA ESCOLAR"/>
    <s v="4 - SERVICIOS SOCIALES"/>
    <s v="4.4 - Educación"/>
    <s v="4.4.01 - Educación inicial"/>
    <s v="2.7 - OBRAS"/>
    <s v="2.7.1 - OBRAS EN EDIFICACIONES"/>
    <s v="S"/>
    <s v="57 - CONSTRUCCIÓN  DE 1 ESTANCIA INFANTIL EN LA PROVINCIA DE MONTE CRISTI (FASE 2)"/>
    <s v="10 - FONDO GENERAL"/>
    <s v="15 - MONTE CRISTI"/>
    <n v="13460"/>
    <n v="24802615"/>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s v="07 - ELIAS PINA"/>
    <n v="15441"/>
    <n v="154310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s v="32 - SANTO DOMINGO"/>
    <n v="15863"/>
    <n v="2479442"/>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s v="06 - DUARTE"/>
    <n v="15689"/>
    <n v="1516038"/>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OS MONTONES, MUNICIPIO QUISQUEYA, PROVINCIA SAN PEDRO DE MACORÍS."/>
    <s v="10 - FONDO GENERAL"/>
    <s v="23 - SAN PEDRO DE MACORIS"/>
    <n v="15603"/>
    <n v="512953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LUISA DE LA ROSA HELENA, MUNICIPIO VILLA VÁZQUEZ, PROVINCIA MONTE CRISTI."/>
    <s v="10 - FONDO GENERAL"/>
    <s v="15 - MONTE CRISTI"/>
    <n v="15913"/>
    <n v="1525371"/>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ABLO BARINAS, MUNICIPIO SAN CRISTÓBAL, PROVINCIA SAN CRISTÓBAL."/>
    <s v="10 - FONDO GENERAL"/>
    <s v="21 - SAN CRISTOBAL"/>
    <n v="15511"/>
    <n v="252819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s v="25 - SANTIAGO"/>
    <n v="15727"/>
    <n v="1205250"/>
    <n v="0"/>
  </r>
  <r>
    <s v="2026"/>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s v="28 - MONSENOR NOUEL"/>
    <n v="16000"/>
    <n v="2512391"/>
    <n v="0"/>
  </r>
  <r>
    <s v="2026"/>
    <x v="0"/>
    <x v="0"/>
    <x v="1"/>
    <x v="7"/>
    <s v="2 - Poder Ejecutivo"/>
    <s v="0206 - MINISTERIO DE EDUCACIÓN"/>
    <s v="0012 - DIRECCION DE INFRAESTRUCTURA ESCOLAR"/>
    <s v="4 - SERVICIOS SOCIALES"/>
    <s v="4.4 - Educación"/>
    <s v="4.4.01 - Educación inicial"/>
    <s v="2.7 - OBRAS"/>
    <s v="2.7.1 - OBRAS EN EDIFICACIONES"/>
    <s v="S"/>
    <s v="58 - CONSTRUCCIÓN  DE 1 ESTANCIA INFANTIL EN LA PROVINCIA DE MARIA TRINIDAD SANCHEZ (FASE 2)"/>
    <s v="10 - FONDO GENERAL"/>
    <s v="14 - MARIA TRINIDAD SANCHEZ"/>
    <n v="13461"/>
    <n v="112344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s v="15 - MONTE CRISTI"/>
    <n v="15914"/>
    <n v="3939670"/>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s v="06 - DUARTE"/>
    <n v="15690"/>
    <n v="795795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s v="29 - MONTE PLATA"/>
    <n v="16009"/>
    <n v="1467303"/>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s v="25 - SANTIAGO"/>
    <n v="15728"/>
    <n v="9986947"/>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s v="32 - SANTO DOMINGO"/>
    <n v="15864"/>
    <n v="1479016"/>
    <n v="0"/>
  </r>
  <r>
    <s v="2026"/>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s v="21 - SAN CRISTOBAL"/>
    <n v="15512"/>
    <n v="1061635"/>
    <n v="0"/>
  </r>
  <r>
    <s v="2026"/>
    <x v="0"/>
    <x v="0"/>
    <x v="1"/>
    <x v="7"/>
    <s v="2 - Poder Ejecutivo"/>
    <s v="0206 - MINISTERIO DE EDUCACIÓN"/>
    <s v="0012 - DIRECCION DE INFRAESTRUCTURA ESCOLAR"/>
    <s v="4 - SERVICIOS SOCIALES"/>
    <s v="4.4 - Educación"/>
    <s v="4.4.01 - Educación inicial"/>
    <s v="2.7 - OBRAS"/>
    <s v="2.7.1 - OBRAS EN EDIFICACIONES"/>
    <s v="S"/>
    <s v="59 - CONSTRUCCIÓN  DE 2 ESTANCIA INFANTIL EN LA PROVINCIA SAMANA (FASE 2)"/>
    <s v="10 - FONDO GENERAL"/>
    <s v="20 - SAMANA"/>
    <n v="13462"/>
    <n v="1581259"/>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s v="15 - MONTE CRISTI"/>
    <n v="15915"/>
    <n v="393967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s v="21 - SAN CRISTOBAL"/>
    <n v="15513"/>
    <n v="2494717"/>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s v="32 - SANTO DOMINGO"/>
    <n v="15865"/>
    <n v="2479442"/>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s v="06 - DUARTE"/>
    <n v="15691"/>
    <n v="2489491"/>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s v="25 - SANTIAGO"/>
    <n v="15729"/>
    <n v="1731574"/>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N ANTONIO, MUNICIPIO YAMASÁ, PROVINCIA MONTE PLATA."/>
    <s v="10 - FONDO GENERAL"/>
    <s v="29 - MONTE PLATA"/>
    <n v="16010"/>
    <n v="1071124"/>
    <n v="0"/>
  </r>
  <r>
    <s v="2026"/>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s v="28 - MONSENOR NOUEL"/>
    <n v="13463"/>
    <n v="21682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s v="06 - DUARTE"/>
    <n v="15692"/>
    <n v="248949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s v="15 - MONTE CRISTI"/>
    <n v="15916"/>
    <n v="3939671"/>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s v="28 - MONSENOR NOUEL"/>
    <n v="16002"/>
    <n v="3241040"/>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s v="29 - MONTE PLATA"/>
    <n v="16011"/>
    <n v="339095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s v="25 - SANTIAGO"/>
    <n v="15730"/>
    <n v="1684374"/>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s v="21 - SAN CRISTOBAL"/>
    <n v="15514"/>
    <n v="2494717"/>
    <n v="0"/>
  </r>
  <r>
    <s v="2026"/>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s v="32 - SANTO DOMINGO"/>
    <n v="15866"/>
    <n v="1691173"/>
    <n v="0"/>
  </r>
  <r>
    <s v="2026"/>
    <x v="0"/>
    <x v="0"/>
    <x v="1"/>
    <x v="7"/>
    <s v="2 - Poder Ejecutivo"/>
    <s v="0206 - MINISTERIO DE EDUCACIÓN"/>
    <s v="0012 - DIRECCION DE INFRAESTRUCTURA ESCOLAR"/>
    <s v="4 - SERVICIOS SOCIALES"/>
    <s v="4.4 - Educación"/>
    <s v="4.4.01 - Educación inicial"/>
    <s v="2.7 - OBRAS"/>
    <s v="2.7.1 - OBRAS EN EDIFICACIONES"/>
    <s v="S"/>
    <s v="61 - CONSTRUCCIÓN DE 2 ESTANCIAS INFANTILES EN LA PROVINCIA DE SANCHEZ RAMIREZ (FASE 2)"/>
    <s v="10 - FONDO GENERAL"/>
    <s v="24 - SANCHEZ RAMIREZ"/>
    <n v="13464"/>
    <n v="10000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s v="25 - SANTIAGO"/>
    <n v="15731"/>
    <n v="2503860"/>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s v="06 - DUARTE"/>
    <n v="15693"/>
    <n v="24894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BASILIO FRÍAS, MUNICIPIO SAN ANTONIO DE GUERRA, PROVINCIA SANTO DOMINGO."/>
    <s v="10 - FONDO GENERAL"/>
    <s v="32 - SANTO DOMINGO"/>
    <n v="15867"/>
    <n v="1161728"/>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s v="28 - MONSENOR NOUEL"/>
    <n v="16003"/>
    <n v="2512391"/>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s v="21 - SAN CRISTOBAL"/>
    <n v="15515"/>
    <n v="1061635"/>
    <n v="0"/>
  </r>
  <r>
    <s v="2026"/>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s v="05 - DAJABON"/>
    <n v="15917"/>
    <n v="401765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s v="32 - SANTO DOMINGO"/>
    <n v="15868"/>
    <n v="1418878"/>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s v="21 - SAN CRISTOBAL"/>
    <n v="15516"/>
    <n v="149843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s v="05 - DAJABON"/>
    <n v="15918"/>
    <n v="2844650"/>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s v="06 - DUARTE"/>
    <n v="15694"/>
    <n v="107747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ERNANDO ARTURO DE MERIÑO, MUNICIPIO MONTE PLATA, PROVINCIA MONTE PLATA."/>
    <s v="10 - FONDO GENERAL"/>
    <s v="29 - MONTE PLATA"/>
    <n v="16013"/>
    <n v="7336516"/>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s v="25 - SANTIAGO"/>
    <n v="15732"/>
    <n v="7879331"/>
    <n v="0"/>
  </r>
  <r>
    <s v="2026"/>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s v="28 - MONSENOR NOUEL"/>
    <n v="16004"/>
    <n v="268235"/>
    <n v="0"/>
  </r>
  <r>
    <s v="2026"/>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s v="03 - BAHORUCO"/>
    <n v="13466"/>
    <n v="5882044"/>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s v="05 - DAJABON"/>
    <n v="15919"/>
    <n v="1095012"/>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s v="06 - DUARTE"/>
    <n v="15695"/>
    <n v="1077476"/>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s v="29 - MONTE PLATA"/>
    <n v="16014"/>
    <n v="7519124"/>
    <n v="4858598.24"/>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s v="32 - SANTO DOMINGO"/>
    <n v="15869"/>
    <n v="2429693"/>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s v="28 - MONSENOR NOUEL"/>
    <n v="16005"/>
    <n v="1514598"/>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SAN ANTONIO, MUNICIPIO SAN CRISTÓBAL, PROVINCIA SAN CRISTÓBAL."/>
    <s v="10 - FONDO GENERAL"/>
    <s v="21 - SAN CRISTOBAL"/>
    <n v="15517"/>
    <n v="151468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s v="32 - SANTO DOMINGO"/>
    <n v="15870"/>
    <n v="1394224"/>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s v="28 - MONSENOR NOUEL"/>
    <n v="16006"/>
    <n v="1514598"/>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RANCISCO MORENO MUÑOZ, MUNICIPIO YAMASÁ, PROVINCIA MONTE PLATA."/>
    <s v="10 - FONDO GENERAL"/>
    <s v="29 - MONTE PLATA"/>
    <n v="16015"/>
    <n v="6850758"/>
    <n v="5019301.09"/>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s v="06 - DUARTE"/>
    <n v="15696"/>
    <n v="1508467"/>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SABANA TORO, MUNICIPIO SAN CRISTÓBAL, PROVINCIA SAN CRISTÓBAL."/>
    <s v="10 - FONDO GENERAL"/>
    <s v="21 - SAN CRISTOBAL"/>
    <n v="15518"/>
    <n v="2429733"/>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s v="32 - SANTO DOMINGO"/>
    <n v="15871"/>
    <n v="139422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s v="21 - SAN CRISTOBAL"/>
    <n v="15519"/>
    <n v="1514684"/>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s v="25 - SANTIAGO"/>
    <n v="15735"/>
    <n v="7350418"/>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LOS ÁNGELITOS, MUNICIPIO YAMASÁ, PROVINCIA MONTE PLATA."/>
    <s v="10 - FONDO GENERAL"/>
    <s v="29 - MONTE PLATA"/>
    <n v="16016"/>
    <n v="1503825"/>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s v="24 - SANCHEZ RAMIREZ"/>
    <n v="16007"/>
    <n v="4489347"/>
    <n v="0"/>
  </r>
  <r>
    <s v="2026"/>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s v="25 - SANTIAGO"/>
    <n v="13614"/>
    <n v="21640444"/>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s v="19 - HERMANAS MIRABAL"/>
    <n v="15698"/>
    <n v="1508467"/>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s v="21 - SAN CRISTOBAL"/>
    <n v="15520"/>
    <n v="7573421"/>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s v="32 - SANTO DOMINGO"/>
    <n v="15872"/>
    <n v="880676"/>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s v="25 - SANTIAGO"/>
    <n v="15736"/>
    <n v="3061390"/>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s v="24 - SANCHEZ RAMIREZ"/>
    <n v="16008"/>
    <n v="1237092"/>
    <n v="0"/>
  </r>
  <r>
    <s v="2026"/>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SABANA GRANDE, MUNICIPIO YAMASÁ, PROVINCIA MONTE PLATA."/>
    <s v="10 - FONDO GENERAL"/>
    <s v="29 - MONTE PLATA"/>
    <n v="16017"/>
    <n v="2503798"/>
    <n v="0"/>
  </r>
  <r>
    <s v="2026"/>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s v="32 - SANTO DOMINGO"/>
    <n v="13611"/>
    <n v="82655345"/>
    <n v="3960587.35"/>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s v="32 - SANTO DOMINGO"/>
    <n v="15873"/>
    <n v="3871361"/>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s v="25 - SANTIAGO"/>
    <n v="15737"/>
    <n v="6892035"/>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s v="14 - MARIA TRINIDAD SANCHEZ"/>
    <n v="15920"/>
    <n v="1080477"/>
    <n v="0"/>
  </r>
  <r>
    <s v="2026"/>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s v="21 - SAN CRISTOBAL"/>
    <n v="15521"/>
    <n v="1514684"/>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s v="21 - SAN CRISTOBAL"/>
    <n v="15522"/>
    <n v="2494717"/>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s v="32 - SANTO DOMINGO"/>
    <n v="15874"/>
    <n v="1266771"/>
    <n v="0"/>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s v="14 - MARIA TRINIDAD SANCHEZ"/>
    <n v="15921"/>
    <n v="1525370"/>
    <n v="0"/>
  </r>
  <r>
    <s v="2026"/>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s v="18 - PUERTO PLATA"/>
    <n v="13620"/>
    <n v="36705189"/>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s v="14 - MARIA TRINIDAD SANCHEZ"/>
    <n v="15922"/>
    <n v="2540116"/>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s v="25 - SANTIAGO"/>
    <n v="15739"/>
    <n v="1565620"/>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JOBITA SORIANO, MUNICIPIO SAN ANTONIO DE GUERRA, PROVINCIA SANTO DOMINGO."/>
    <s v="10 - FONDO GENERAL"/>
    <s v="32 - SANTO DOMINGO"/>
    <n v="15875"/>
    <n v="1487663"/>
    <n v="0"/>
  </r>
  <r>
    <s v="2026"/>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s v="21 - SAN CRISTOBAL"/>
    <n v="15523"/>
    <n v="1198749"/>
    <n v="0"/>
  </r>
  <r>
    <s v="2026"/>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s v="09 - ESPAILLAT"/>
    <n v="13609"/>
    <n v="1430268"/>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s v="25 - SANTIAGO"/>
    <n v="15740"/>
    <n v="4767042"/>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s v="14 - MARIA TRINIDAD SANCHEZ"/>
    <n v="15923"/>
    <n v="270119"/>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s v="21 - SAN CRISTOBAL"/>
    <n v="15524"/>
    <n v="1498436"/>
    <n v="0"/>
  </r>
  <r>
    <s v="2026"/>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s v="32 - SANTO DOMINGO"/>
    <n v="15876"/>
    <n v="7438315"/>
    <n v="0"/>
  </r>
  <r>
    <s v="2026"/>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s v="17 - PERAVIA"/>
    <n v="13603"/>
    <n v="21449671"/>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DON JUAN, MUNICIPIO MONTE PLATA, PROVINCIA MONTE PLATA."/>
    <s v="10 - FONDO GENERAL"/>
    <s v="29 - MONTE PLATA"/>
    <n v="16022"/>
    <n v="12342006"/>
    <n v="6561670.2999999998"/>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JUAN ANTONIO ALIX, MUNICIPIO SAN ANTONIO DE GUERRA, PROVINCIA SANTO DOMINGO."/>
    <s v="10 - FONDO GENERAL"/>
    <s v="32 - SANTO DOMINGO"/>
    <n v="15877"/>
    <n v="148766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s v="20 - SAMANA"/>
    <n v="15924"/>
    <n v="1513603"/>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s v="25 - SANTIAGO"/>
    <n v="15741"/>
    <n v="6862380"/>
    <n v="0"/>
  </r>
  <r>
    <s v="2026"/>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s v="21 - SAN CRISTOBAL"/>
    <n v="15525"/>
    <n v="1061635"/>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CHIRINO, MUNICIPIO MONTE PLATA, PROVINCIA MONTE PLATA."/>
    <s v="10 - FONDO GENERAL"/>
    <s v="29 - MONTE PLATA"/>
    <n v="16023"/>
    <n v="1088470"/>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s v="25 - SANTIAGO"/>
    <n v="15742"/>
    <n v="686238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s v="21 - SAN CRISTOBAL"/>
    <n v="15526"/>
    <n v="2494717"/>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JUAN FÉLIX ORTIZ, MUNICIPIO SAN ANTONIO DE GUERRA, PROVINCIA SANTO DOMINGO."/>
    <s v="10 - FONDO GENERAL"/>
    <s v="32 - SANTO DOMINGO"/>
    <n v="15878"/>
    <n v="1635451"/>
    <n v="0"/>
  </r>
  <r>
    <s v="2026"/>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s v="20 - SAMANA"/>
    <n v="15925"/>
    <n v="10988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s v="29 - MONTE PLATA"/>
    <n v="16024"/>
    <n v="7603739"/>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JESÚS MARÍA GONZÁLEZ - YAQUE ABAJO, MUNICIPIO JÁNICO, PROVINCIA SANTIAGO."/>
    <s v="10 - FONDO GENERAL"/>
    <s v="25 - SANTIAGO"/>
    <n v="15743"/>
    <n v="1562232"/>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s v="21 - SAN CRISTOBAL"/>
    <n v="15527"/>
    <n v="2494717"/>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s v="20 - SAMANA"/>
    <n v="15926"/>
    <n v="1097433"/>
    <n v="0"/>
  </r>
  <r>
    <s v="2026"/>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TANCREDO VÁSQUEZ, MUNICIPIO SAN ANTONIO DE GUERRA, PROVINCIA SANTO DOMINGO."/>
    <s v="10 - FONDO GENERAL"/>
    <s v="32 - SANTO DOMINGO"/>
    <n v="15879"/>
    <n v="1054100"/>
    <n v="0"/>
  </r>
  <r>
    <s v="2026"/>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s v="03 - BAHORUCO"/>
    <n v="13607"/>
    <n v="42518868"/>
    <n v="2034358.88"/>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s v="14 - MARIA TRINIDAD SANCHEZ"/>
    <n v="15927"/>
    <n v="151360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GREGORIO LUPERÓN - PILANCÓN, MUNICIPIO MONTE PLATA, PROVINCIA MONTE PLATA."/>
    <s v="10 - FONDO GENERAL"/>
    <s v="29 - MONTE PLATA"/>
    <n v="16025"/>
    <n v="1076683"/>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s v="21 - SAN CRISTOBAL"/>
    <n v="15528"/>
    <n v="1498436"/>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s v="25 - SANTIAGO"/>
    <n v="15744"/>
    <n v="5181000"/>
    <n v="0"/>
  </r>
  <r>
    <s v="2026"/>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s v="32 - SANTO DOMINGO"/>
    <n v="15880"/>
    <n v="1265068"/>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s v="25 - SANTIAGO"/>
    <n v="15745"/>
    <n v="578463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s v="14 - MARIA TRINIDAD SANCHEZ"/>
    <n v="15928"/>
    <n v="1513603"/>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s v="21 - SAN CRISTOBAL"/>
    <n v="15529"/>
    <n v="1498436"/>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MATA LIMÓN , MUNICIPIO MONTE PLATA, PROVINCIA MONTE PLATA."/>
    <s v="10 - FONDO GENERAL"/>
    <s v="29 - MONTE PLATA"/>
    <n v="16026"/>
    <n v="1520748"/>
    <n v="0"/>
  </r>
  <r>
    <s v="2026"/>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s v="07 - ELIAS PINA"/>
    <n v="16805"/>
    <n v="10491405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AUREL, MUNICIPIO MONTE PLATA, PROVINCIA MONTE PLATA."/>
    <s v="10 - FONDO GENERAL"/>
    <s v="29 - MONTE PLATA"/>
    <n v="16027"/>
    <n v="1521864"/>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s v="32 - SANTO DOMINGO"/>
    <n v="15929"/>
    <n v="3639698"/>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s v="25 - SANTIAGO"/>
    <n v="15746"/>
    <n v="1572836"/>
    <n v="0"/>
  </r>
  <r>
    <s v="2026"/>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s v="21 - SAN CRISTOBAL"/>
    <n v="15530"/>
    <n v="2494717"/>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ELDA JOSEFA REYES DE MUÑOZ, MUNICIPIO SANTO DOMINGO ESTE, PROVINCIA SANTO DOMINGO."/>
    <s v="10 - FONDO GENERAL"/>
    <s v="32 - SANTO DOMINGO"/>
    <n v="15930"/>
    <n v="247655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RIO BOYA, MUNICIPIO MONTE PLATA, PROVINCIA MONTE PLATA."/>
    <s v="10 - FONDO GENERAL"/>
    <s v="29 - MONTE PLATA"/>
    <n v="16028"/>
    <n v="1520748"/>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s v="25 - SANTIAGO"/>
    <n v="15747"/>
    <n v="285269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s v="21 - SAN CRISTOBAL"/>
    <n v="15532"/>
    <n v="249471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s v="25 - SANTIAGO"/>
    <n v="15748"/>
    <n v="1556427"/>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ÍAS, MUNICIPIO MONTE PLATA, PROVINCIA MONTE PLATA."/>
    <s v="10 - FONDO GENERAL"/>
    <s v="29 - MONTE PLATA"/>
    <n v="16029"/>
    <n v="1076683"/>
    <n v="0"/>
  </r>
  <r>
    <s v="2026"/>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s v="32 - SANTO DOMINGO"/>
    <n v="15931"/>
    <n v="2476559"/>
    <n v="0"/>
  </r>
  <r>
    <s v="2026"/>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s v="06 - DUARTE"/>
    <n v="13619"/>
    <n v="146620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s v="29 - MONTE PLATA"/>
    <n v="16030"/>
    <n v="1504217"/>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s v="21 - SAN CRISTOBAL"/>
    <n v="15533"/>
    <n v="1061635"/>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s v="25 - SANTIAGO"/>
    <n v="15749"/>
    <n v="1756319"/>
    <n v="0"/>
  </r>
  <r>
    <s v="2026"/>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s v="01 - DISTRITO NACIONAL"/>
    <n v="15952"/>
    <n v="1510244"/>
    <n v="0"/>
  </r>
  <r>
    <s v="2026"/>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s v="13 - LA VEGA"/>
    <n v="13621"/>
    <n v="1996026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LA JAGUA, MUNICIPIO MONTE PLATA, PROVINCIA MONTE PLATA."/>
    <s v="10 - FONDO GENERAL"/>
    <s v="29 - MONTE PLATA"/>
    <n v="16031"/>
    <n v="250654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s v="25 - SANTIAGO"/>
    <n v="15750"/>
    <n v="1756319"/>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s v="21 - SAN CRISTOBAL"/>
    <n v="15534"/>
    <n v="1061635"/>
    <n v="0"/>
  </r>
  <r>
    <s v="2026"/>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s v="01 - DISTRITO NACIONAL"/>
    <n v="15953"/>
    <n v="8913591"/>
    <n v="0"/>
  </r>
  <r>
    <s v="2026"/>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s v="10 - INDEPENDENCIA"/>
    <n v="13618"/>
    <n v="1293193"/>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s v="25 - SANTIAGO"/>
    <n v="15751"/>
    <n v="1756319"/>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s v="01 - DISTRITO NACIONAL"/>
    <n v="15954"/>
    <n v="9721548"/>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s v="21 - SAN CRISTOBAL"/>
    <n v="15535"/>
    <n v="2494717"/>
    <n v="0"/>
  </r>
  <r>
    <s v="2026"/>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s v="29 - MONTE PLATA"/>
    <n v="16032"/>
    <n v="496091"/>
    <n v="0"/>
  </r>
  <r>
    <s v="2026"/>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s v="28 - MONSENOR NOUEL"/>
    <n v="13617"/>
    <n v="10000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s v="21 - SAN CRISTOBAL"/>
    <n v="15536"/>
    <n v="107823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s v="25 - SANTIAGO"/>
    <n v="15752"/>
    <n v="1765368"/>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ANUEL EMILIO DE LOS SANTOS, MUNICIPIO BAYAGUANA, PROVINCIA MONTE PLATA."/>
    <s v="10 - FONDO GENERAL"/>
    <s v="29 - MONTE PLATA"/>
    <n v="16033"/>
    <n v="1064620"/>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s v="01 - DISTRITO NACIONAL"/>
    <n v="15955"/>
    <n v="7166189"/>
    <n v="0"/>
  </r>
  <r>
    <s v="2026"/>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s v="06 - DUARTE"/>
    <n v="16530"/>
    <n v="1514599"/>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s v="25 - SANTIAGO"/>
    <n v="15753"/>
    <n v="1502117"/>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s v="21 - SAN CRISTOBAL"/>
    <n v="15537"/>
    <n v="2528502"/>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s v="29 - MONTE PLATA"/>
    <n v="16034"/>
    <n v="318025"/>
    <n v="0"/>
  </r>
  <r>
    <s v="2026"/>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s v="01 - DISTRITO NACIONAL"/>
    <n v="15956"/>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s v="25 - SANTIAGO"/>
    <n v="15754"/>
    <n v="1765368"/>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s v="32 - SANTO DOMINGO"/>
    <n v="15957"/>
    <n v="1823763"/>
    <n v="0"/>
  </r>
  <r>
    <s v="2026"/>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s v="21 - SAN CRISTOBAL"/>
    <n v="15538"/>
    <n v="1481645"/>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s v="32 - SANTO DOMINGO"/>
    <n v="15958"/>
    <n v="1823763"/>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BLANCA MASCARO, MUNICIPIO LICEY AL MEDIO, PROVINCIA SANTIAGO."/>
    <s v="10 - FONDO GENERAL"/>
    <s v="25 - SANTIAGO"/>
    <n v="15755"/>
    <n v="1060219"/>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s v="21 - SAN CRISTOBAL"/>
    <n v="15539"/>
    <n v="1481644"/>
    <n v="0"/>
  </r>
  <r>
    <s v="2026"/>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PROF. JUAN EMILIO BOSCH GAVIÑO, MUNICIPIO YAMASA, PROVINCIA MONTE PLATA"/>
    <s v="10 - FONDO GENERAL"/>
    <s v="29 - MONTE PLATA"/>
    <n v="16036"/>
    <n v="2537460"/>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s v="21 - SAN CRISTOBAL"/>
    <n v="15540"/>
    <n v="7497572"/>
    <n v="1716867.22"/>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s v="25 - SANTIAGO"/>
    <n v="15756"/>
    <n v="1131784"/>
    <n v="0"/>
  </r>
  <r>
    <s v="2026"/>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s v="32 - SANTO DOMINGO"/>
    <n v="15959"/>
    <n v="1151599"/>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s v="29 - MONTE PLATA"/>
    <n v="16038"/>
    <n v="3390954"/>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s v="32 - SANTO DOMINGO"/>
    <n v="15960"/>
    <n v="1695413"/>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s v="21 - SAN CRISTOBAL"/>
    <n v="15541"/>
    <n v="1520450"/>
    <n v="0"/>
  </r>
  <r>
    <s v="2026"/>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s v="25 - SANTIAGO"/>
    <n v="15757"/>
    <n v="1400464"/>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s v="21 - SAN CRISTOBAL"/>
    <n v="15542"/>
    <n v="2408083"/>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s v="25 - SANTIAGO"/>
    <n v="15758"/>
    <n v="1542689"/>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ASTORA CASTILLO, MUNICIPIO SABANA GRANDE DE BOYÁ, PROVINCIA MONTE PLATA."/>
    <s v="10 - FONDO GENERAL"/>
    <s v="29 - MONTE PLATA"/>
    <n v="16039"/>
    <n v="4069408"/>
    <n v="0"/>
  </r>
  <r>
    <s v="2026"/>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s v="32 - SANTO DOMINGO"/>
    <n v="15961"/>
    <n v="1155900"/>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s v="32 - SANTO DOMINGO"/>
    <n v="15962"/>
    <n v="1695413"/>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s v="25 - SANTIAGO"/>
    <n v="15759"/>
    <n v="1542688"/>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MINERVA MIRABAL, MUNICIPIO SABANA GRANDE DE BOYÁ, PROVINCIA MONTE PLATA."/>
    <s v="10 - FONDO GENERAL"/>
    <s v="29 - MONTE PLATA"/>
    <n v="16040"/>
    <n v="1503825"/>
    <n v="0"/>
  </r>
  <r>
    <s v="2026"/>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s v="21 - SAN CRISTOBAL"/>
    <n v="15543"/>
    <n v="656325"/>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ANDRÉS BELLO, MUNICIPIO SABANA GRANDE DE BOYÁ, PROVINCIA MONTE PLATA."/>
    <s v="10 - FONDO GENERAL"/>
    <s v="29 - MONTE PLATA"/>
    <n v="16041"/>
    <n v="106540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s v="25 - SANTIAGO"/>
    <n v="15760"/>
    <n v="1131784"/>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s v="32 - SANTO DOMINGO"/>
    <n v="15963"/>
    <n v="1695413"/>
    <n v="0"/>
  </r>
  <r>
    <s v="2026"/>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s v="21 - SAN CRISTOBAL"/>
    <n v="15648"/>
    <n v="1481647"/>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s v="32 - SANTO DOMINGO"/>
    <n v="15964"/>
    <n v="10207251"/>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LOS MONTONES  2, MUNICIPIO SAN CRISTÓBAL, PROVINCIA SAN CRISTÓBAL."/>
    <s v="10 - FONDO GENERAL"/>
    <s v="21 - SAN CRISTOBAL"/>
    <n v="15652"/>
    <n v="1461985"/>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s v="29 - MONTE PLATA"/>
    <n v="16042"/>
    <n v="7519124"/>
    <n v="0"/>
  </r>
  <r>
    <s v="2026"/>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s v="25 - SANTIAGO"/>
    <n v="15761"/>
    <n v="476961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JESÚS MARÍA MANZUETA, MUNICIPIO PERALVILLO, PROVINCIA MONTE PLATA."/>
    <s v="10 - FONDO GENERAL"/>
    <s v="29 - MONTE PLATA"/>
    <n v="16043"/>
    <n v="1503825"/>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s v="25 - SANTIAGO"/>
    <n v="15762"/>
    <n v="1203082"/>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s v="25 - SANTIAGO"/>
    <n v="15763"/>
    <n v="7442678"/>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NUELA MOREL HERNÁNDEZ, MUNICIPIO PERALVILLO, PROVINCIA MONTE PLATA."/>
    <s v="10 - FONDO GENERAL"/>
    <s v="29 - MONTE PLATA"/>
    <n v="16044"/>
    <n v="5327021"/>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s v="25 - SANTIAGO"/>
    <n v="15764"/>
    <n v="1335492"/>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s v="32 - SANTO DOMINGO"/>
    <n v="15967"/>
    <n v="734370"/>
    <n v="0"/>
  </r>
  <r>
    <s v="2026"/>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MELANIA MANZUETA, MUNICIPIO PERALVILLO, PROVINCIA MONTE PLATA."/>
    <s v="10 - FONDO GENERAL"/>
    <s v="29 - MONTE PLATA"/>
    <n v="16045"/>
    <n v="1065404"/>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s v="25 - SANTIAGO"/>
    <n v="15765"/>
    <n v="120308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s v="32 - SANTO DOMINGO"/>
    <n v="15968"/>
    <n v="1271972"/>
    <n v="0"/>
  </r>
  <r>
    <s v="2026"/>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JOSÉ VÁSQUEZ JIMÉNEZ, MUNICIPIO PERALVILLO, PROVINCIA MONTE PLATA."/>
    <s v="10 - FONDO GENERAL"/>
    <s v="29 - MONTE PLATA"/>
    <n v="16046"/>
    <n v="1065404"/>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s v="32 - SANTO DOMINGO"/>
    <n v="15969"/>
    <n v="868442"/>
    <n v="0"/>
  </r>
  <r>
    <s v="2026"/>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s v="25 - SANTIAGO"/>
    <n v="15795"/>
    <n v="7362834"/>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s v="25 - SANTIAGO"/>
    <n v="15796"/>
    <n v="1725462"/>
    <n v="0"/>
  </r>
  <r>
    <s v="2026"/>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s v="32 - SANTO DOMINGO"/>
    <n v="15970"/>
    <n v="6989387"/>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s v="18 - PUERTO PLATA"/>
    <n v="15882"/>
    <n v="1115560"/>
    <n v="0"/>
  </r>
  <r>
    <s v="2026"/>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s v="32 - SANTO DOMINGO"/>
    <n v="15971"/>
    <n v="7052163"/>
    <n v="0"/>
  </r>
  <r>
    <s v="2026"/>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s v="15 - MONTE CRISTI"/>
    <n v="15906"/>
    <n v="0"/>
    <n v="0"/>
  </r>
  <r>
    <s v="2026"/>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s v="25 - SANTIAGO"/>
    <n v="15733"/>
    <n v="0"/>
    <n v="0"/>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s v="29 - MONTE PLATA"/>
    <n v="15237"/>
    <n v="0"/>
    <n v="3112093.01"/>
  </r>
  <r>
    <s v="2026"/>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s v="23 - SAN PEDRO DE MACORIS"/>
    <n v="15561"/>
    <n v="0"/>
    <n v="2787250.35"/>
  </r>
  <r>
    <s v="2026"/>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s v="25 - SANTIAGO"/>
    <n v="15738"/>
    <n v="0"/>
    <n v="0"/>
  </r>
  <r>
    <s v="2026"/>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PROF. JUANA TAVERAS LIRIANO, MUNICIPIO SAN ANTONIO DE GUERRA, PROVINCIA SANTO DOMINGO."/>
    <s v="10 - FONDO GENERAL"/>
    <s v="32 - SANTO DOMINGO"/>
    <n v="15881"/>
    <n v="0"/>
    <n v="3075427.83"/>
  </r>
  <r>
    <s v="2026"/>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s v="13 - LA VEGA"/>
    <n v="15609"/>
    <n v="0"/>
    <n v="0"/>
  </r>
  <r>
    <s v="2026"/>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s v="15 - MONTE CRISTI"/>
    <n v="15277"/>
    <n v="0"/>
    <n v="0"/>
  </r>
  <r>
    <s v="2026"/>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s v="24 - SANCHEZ RAMIREZ"/>
    <n v="15983"/>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s v="17 - PERAVIA"/>
    <n v="15179"/>
    <n v="0"/>
    <n v="3801449.28"/>
  </r>
  <r>
    <s v="2026"/>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JUAN TAYLOR VENTURA, MUNICIPIO BOCA CHICA, PROVINCIA SANTO DOMINGO."/>
    <s v="10 - FONDO GENERAL"/>
    <s v="32 - SANTO DOMINGO"/>
    <n v="15306"/>
    <n v="0"/>
    <n v="0"/>
  </r>
  <r>
    <s v="2026"/>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s v="05 - DAJABON"/>
    <n v="15278"/>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JUAN SÁNCHEZ RAMÍREZ, MUNICIPIO EL SEIBO, PROVINCIA EL SEIBO."/>
    <s v="10 - FONDO GENERAL"/>
    <s v="08 - EL SEIBO"/>
    <n v="15227"/>
    <n v="0"/>
    <n v="0"/>
  </r>
  <r>
    <s v="2026"/>
    <x v="0"/>
    <x v="0"/>
    <x v="1"/>
    <x v="7"/>
    <s v="2 - Poder Ejecutivo"/>
    <s v="0206 - MINISTERIO DE EDUCACIÓN"/>
    <s v="0012 - DIRECCION DE INFRAESTRUCTURA ESCOLAR"/>
    <s v="4 - SERVICIOS SOCIALES"/>
    <s v="4.4 - Educación"/>
    <s v="4.4.01 - Educación inicial"/>
    <s v="2.7 - OBRAS"/>
    <s v="2.7.1 - OBRAS EN EDIFICACIONES"/>
    <s v="S"/>
    <s v="25 - CONSTRUCCIÓN DE 1 ESTANCIA INFANTIL EN LA PROVINCIA DE SANTIAGO RODRIGUEZ"/>
    <s v="10 - FONDO GENERAL"/>
    <s v="26 - SANTIAGO RODRIGUEZ"/>
    <n v="13075"/>
    <n v="0"/>
    <n v="0"/>
  </r>
  <r>
    <s v="2026"/>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s v="29 - MONTE PLATA"/>
    <n v="15238"/>
    <n v="0"/>
    <n v="0"/>
  </r>
  <r>
    <s v="2026"/>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s v="19 - HERMANAS MIRABAL"/>
    <n v="15697"/>
    <n v="0"/>
    <n v="0"/>
  </r>
  <r>
    <s v="2026"/>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s v="25 - SANTIAGO"/>
    <n v="15712"/>
    <n v="0"/>
    <n v="0"/>
  </r>
  <r>
    <s v="2026"/>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s v="28 - MONSENOR NOUEL"/>
    <n v="16001"/>
    <n v="0"/>
    <n v="0"/>
  </r>
  <r>
    <s v="2026"/>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UENA VENTURA SORIANO, MUNICIPIO EL SEIBO, PROVINCIA EL SEIBO."/>
    <s v="10 - FONDO GENERAL"/>
    <s v="08 - EL SEIBO"/>
    <n v="15226"/>
    <n v="0"/>
    <n v="0"/>
  </r>
  <r>
    <s v="2026"/>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s v="32 - SANTO DOMINGO"/>
    <n v="15966"/>
    <n v="0"/>
    <n v="0"/>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s v="10 - INDEPENDENCIA"/>
    <n v="15167"/>
    <n v="0"/>
    <n v="4111202.68"/>
  </r>
  <r>
    <s v="2026"/>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s v="18 - PUERTO PLATA"/>
    <n v="15894"/>
    <n v="0"/>
    <n v="0"/>
  </r>
  <r>
    <s v="2026"/>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s v="14 - MARIA TRINIDAD SANCHEZ"/>
    <n v="13605"/>
    <n v="0"/>
    <n v="0"/>
  </r>
  <r>
    <s v="2026"/>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s v="13 - LA VEGA"/>
    <n v="15650"/>
    <n v="0"/>
    <n v="0"/>
  </r>
  <r>
    <s v="2026"/>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s v="03 - BAHORUCO"/>
    <n v="16068"/>
    <n v="0"/>
    <n v="0"/>
  </r>
  <r>
    <s v="2026"/>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s v="07 - ELIAS PINA"/>
    <n v="13613"/>
    <n v="0"/>
    <n v="0"/>
  </r>
  <r>
    <s v="2026"/>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s v="13 - LA VEGA"/>
    <n v="15608"/>
    <n v="0"/>
    <n v="0"/>
  </r>
  <r>
    <s v="2026"/>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s v="26 - SANTIAGO RODRIGUEZ"/>
    <n v="15784"/>
    <n v="0"/>
    <n v="0"/>
  </r>
  <r>
    <s v="2026"/>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s v="27 - VALVERDE"/>
    <n v="15789"/>
    <n v="0"/>
    <n v="0"/>
  </r>
  <r>
    <s v="2026"/>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s v="27 - VALVERDE"/>
    <n v="15776"/>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s v="13 - LA VEGA"/>
    <n v="15184"/>
    <n v="0"/>
    <n v="4432774.3"/>
  </r>
  <r>
    <s v="2026"/>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s v="05 - DAJABON"/>
    <n v="15279"/>
    <n v="0"/>
    <n v="0"/>
  </r>
  <r>
    <s v="2026"/>
    <x v="0"/>
    <x v="0"/>
    <x v="1"/>
    <x v="7"/>
    <s v="2 - Poder Ejecutivo"/>
    <s v="0206 - MINISTERIO DE EDUCACIÓN"/>
    <s v="0012 - DIRECCION DE INFRAESTRUCTURA ESCOLAR"/>
    <s v="4 - SERVICIOS SOCIALES"/>
    <s v="4.4 - Educación"/>
    <s v="4.4.01 - Educación inicial"/>
    <s v="2.7 - OBRAS"/>
    <s v="2.7.1 - OBRAS EN EDIFICACIONES"/>
    <s v="S"/>
    <s v="43 - CONSTRUCCIÓN  DE 3 ESTANCIAS INFANTIESL EN LA PROVINCIA DE LA VEGA (FASE 2)"/>
    <s v="10 - FONDO GENERAL"/>
    <s v="13 - LA VEGA"/>
    <n v="13443"/>
    <n v="0"/>
    <n v="0"/>
  </r>
  <r>
    <s v="2026"/>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s v="29 - MONTE PLATA"/>
    <n v="15233"/>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s v="27 - VALVERDE"/>
    <n v="15787"/>
    <n v="0"/>
    <n v="0"/>
  </r>
  <r>
    <s v="2026"/>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s v="32 - SANTO DOMINGO"/>
    <n v="15840"/>
    <n v="0"/>
    <n v="0"/>
  </r>
  <r>
    <s v="2026"/>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s v="06 - DUARTE"/>
    <n v="15685"/>
    <n v="0"/>
    <n v="0"/>
  </r>
  <r>
    <s v="2026"/>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COLOMBINA CASTRO, MUNICIPIO BOCA CHICA, PROVINCIA SANTO DOMINGO."/>
    <s v="10 - FONDO GENERAL"/>
    <s v="32 - SANTO DOMINGO"/>
    <n v="15305"/>
    <n v="0"/>
    <n v="0"/>
  </r>
  <r>
    <s v="2026"/>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s v="21 - SAN CRISTOBAL"/>
    <n v="15531"/>
    <n v="0"/>
    <n v="0"/>
  </r>
  <r>
    <s v="2026"/>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s v="13 - LA VEGA"/>
    <n v="15644"/>
    <n v="0"/>
    <n v="0"/>
  </r>
  <r>
    <s v="2026"/>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s v="25 - SANTIAGO"/>
    <n v="15719"/>
    <n v="0"/>
    <n v="0"/>
  </r>
  <r>
    <s v="2026"/>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s v="25 - SANTIAGO"/>
    <n v="15734"/>
    <n v="0"/>
    <n v="0"/>
  </r>
  <r>
    <s v="2026"/>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s v="32 - SANTO DOMINGO"/>
    <n v="15965"/>
    <n v="0"/>
    <n v="0"/>
  </r>
  <r>
    <s v="2026"/>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s v="29 - MONTE PLATA"/>
    <n v="13606"/>
    <n v="0"/>
    <n v="0"/>
  </r>
  <r>
    <s v="2026"/>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A VIRGINIA REYNOSO, MUNICIPIO SABANA GRANDE DE BOYÁ, PROVINCIA MONTE PLATA."/>
    <s v="10 - FONDO GENERAL"/>
    <s v="29 - MONTE PLATA"/>
    <n v="15234"/>
    <n v="0"/>
    <n v="0"/>
  </r>
  <r>
    <s v="2026"/>
    <x v="0"/>
    <x v="0"/>
    <x v="1"/>
    <x v="7"/>
    <s v="2 - Poder Ejecutivo"/>
    <s v="0206 - MINISTERIO DE EDUCACIÓN"/>
    <s v="0012 - DIRECCION DE INFRAESTRUCTURA ESCOLAR"/>
    <s v="4 - SERVICIOS SOCIALES"/>
    <s v="4.4 - Educación"/>
    <s v="4.4.02 - Educación primaria"/>
    <s v="2.6 - BIENES MUEBLES, INMUEBLES E INTANGIBLES"/>
    <s v="2.6.1 - MOBILIARIO Y EQUIPO"/>
    <s v="S"/>
    <s v="01 - CONSTRUCCIÓN DEL PLANTEL EDUCATIVO DE EDUCACIÓN ESPECIAL Y DE APOYOS MÚLTIPLES DOÑA MANUELA DIEZ, MUNICIPIO SANTO DOMINGO OESTE, PROVINCIA SANTO DOMINGO."/>
    <s v="10 - FONDO GENERAL"/>
    <s v="32 - SANTO DOMINGO"/>
    <n v="16806"/>
    <n v="4425620"/>
    <n v="0"/>
  </r>
  <r>
    <s v="2026"/>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s v="02 - AZUA"/>
    <n v="13539"/>
    <n v="27300136"/>
    <n v="4162693.45"/>
  </r>
  <r>
    <s v="2026"/>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s v="32 - SANTO DOMINGO"/>
    <n v="16806"/>
    <n v="22030023"/>
    <n v="0"/>
  </r>
  <r>
    <s v="2026"/>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s v="03 - BAHORUCO"/>
    <n v="13542"/>
    <n v="29890837"/>
    <n v="0"/>
  </r>
  <r>
    <s v="2026"/>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s v="04 - BARAHONA"/>
    <n v="13544"/>
    <n v="80027982"/>
    <n v="1746224.52"/>
  </r>
  <r>
    <s v="2026"/>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s v="05 - DAJABON"/>
    <n v="13546"/>
    <n v="44763887"/>
    <n v="0"/>
  </r>
  <r>
    <s v="2026"/>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s v="01 - DISTRITO NACIONAL"/>
    <n v="13547"/>
    <n v="74617343"/>
    <n v="0"/>
  </r>
  <r>
    <s v="2026"/>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s v="06 - DUARTE"/>
    <n v="13549"/>
    <n v="10945349"/>
    <n v="0"/>
  </r>
  <r>
    <s v="2026"/>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s v="08 - EL SEIBO"/>
    <n v="13550"/>
    <n v="1341855"/>
    <n v="0"/>
  </r>
  <r>
    <s v="2026"/>
    <x v="0"/>
    <x v="0"/>
    <x v="1"/>
    <x v="7"/>
    <s v="2 - Poder Ejecutivo"/>
    <s v="0206 - MINISTERIO DE EDUCACIÓN"/>
    <s v="0012 - DIRECCION DE INFRAESTRUCTURA ESCOLAR"/>
    <s v="4 - SERVICIOS SOCIALES"/>
    <s v="4.4 - Educación"/>
    <s v="4.4.02 - Educación primaria"/>
    <s v="2.7 - OBRAS"/>
    <s v="2.7.1 - OBRAS EN EDIFICACIONES"/>
    <s v="S"/>
    <s v="08 - CONSTRUCCIÓN DE PLANTELES EDUCATIVOS EN LA PROVINCIA ELÍAS PIÑA (FASE 3)"/>
    <s v="10 - FONDO GENERAL"/>
    <s v="07 - ELIAS PINA"/>
    <n v="13552"/>
    <n v="4966671"/>
    <n v="0"/>
  </r>
  <r>
    <s v="2026"/>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s v="09 - ESPAILLAT"/>
    <n v="13553"/>
    <n v="7492480"/>
    <n v="0"/>
  </r>
  <r>
    <s v="2026"/>
    <x v="0"/>
    <x v="0"/>
    <x v="1"/>
    <x v="7"/>
    <s v="2 - Poder Ejecutivo"/>
    <s v="0206 - MINISTERIO DE EDUCACIÓN"/>
    <s v="0012 - DIRECCION DE INFRAESTRUCTURA ESCOLAR"/>
    <s v="4 - SERVICIOS SOCIALES"/>
    <s v="4.4 - Educación"/>
    <s v="4.4.02 - Educación primaria"/>
    <s v="2.7 - OBRAS"/>
    <s v="2.7.1 - OBRAS EN EDIFICACIONES"/>
    <s v="S"/>
    <s v="10 - CONSTRUCCIÓN DE PLANTELES EDUCATIVOS EN LA PROVINCIA HATO MAYOR (FASE 3)"/>
    <s v="10 - FONDO GENERAL"/>
    <s v="30 - HATO MAYOR"/>
    <n v="13555"/>
    <n v="11963442"/>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s v="02 - AZUA"/>
    <n v="12522"/>
    <n v="17228026"/>
    <n v="0"/>
  </r>
  <r>
    <s v="2026"/>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s v="19 - HERMANAS MIRABAL"/>
    <n v="13558"/>
    <n v="2526576"/>
    <n v="0"/>
  </r>
  <r>
    <s v="2026"/>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s v="23 - SAN PEDRO DE MACORIS"/>
    <n v="13359"/>
    <n v="1310327"/>
    <n v="0"/>
  </r>
  <r>
    <s v="2026"/>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s v="11 - LA ALTAGRACIA"/>
    <n v="13559"/>
    <n v="38330024"/>
    <n v="3789015.18"/>
  </r>
  <r>
    <s v="2026"/>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s v="05 - DAJABON"/>
    <n v="12568"/>
    <n v="3779637"/>
    <n v="0"/>
  </r>
  <r>
    <s v="2026"/>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s v="12 - LA ROMANA"/>
    <n v="13561"/>
    <n v="6867626"/>
    <n v="0"/>
  </r>
  <r>
    <s v="2026"/>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s v="13 - LA VEGA"/>
    <n v="13563"/>
    <n v="21666254"/>
    <n v="0"/>
  </r>
  <r>
    <s v="2026"/>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s v="14 - MARIA TRINIDAD SANCHEZ"/>
    <n v="13564"/>
    <n v="54572186"/>
    <n v="0"/>
  </r>
  <r>
    <s v="2026"/>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s v="32 - SANTO DOMINGO"/>
    <n v="13363"/>
    <n v="136791551"/>
    <n v="0"/>
  </r>
  <r>
    <s v="2026"/>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s v="28 - MONSENOR NOUEL"/>
    <n v="13540"/>
    <n v="43984811"/>
    <n v="0"/>
  </r>
  <r>
    <s v="2026"/>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s v="15 - MONTE CRISTI"/>
    <n v="13541"/>
    <n v="1340629"/>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s v="19 - HERMANAS MIRABAL"/>
    <n v="12532"/>
    <n v="9135638"/>
    <n v="0"/>
  </r>
  <r>
    <s v="2026"/>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s v="29 - MONTE PLATA"/>
    <n v="13543"/>
    <n v="2760158"/>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5 PLANTELES ESCOLARES EN LA PROVINCIA HATO MAYOR"/>
    <s v="10 - FONDO GENERAL"/>
    <s v="30 - HATO MAYOR"/>
    <n v="12531"/>
    <n v="4823521"/>
    <n v="0"/>
  </r>
  <r>
    <s v="2026"/>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s v="17 - PERAVIA"/>
    <n v="13545"/>
    <n v="1517426"/>
    <n v="0"/>
  </r>
  <r>
    <s v="2026"/>
    <x v="0"/>
    <x v="0"/>
    <x v="1"/>
    <x v="7"/>
    <s v="2 - Poder Ejecutivo"/>
    <s v="0206 - MINISTERIO DE EDUCACIÓN"/>
    <s v="0012 - DIRECCION DE INFRAESTRUCTURA ESCOLAR"/>
    <s v="4 - SERVICIOS SOCIALES"/>
    <s v="4.4 - Educación"/>
    <s v="4.4.02 - Educación primaria"/>
    <s v="2.7 - OBRAS"/>
    <s v="2.7.1 - OBRAS EN EDIFICACIONES"/>
    <s v="S"/>
    <s v="20 - AMPLIACIÓN DE PLANTELES EDUCATIVOS EN LA PROVINCIA DE LA VEGA (FASE 2)"/>
    <s v="10 - FONDO GENERAL"/>
    <s v="13 - LA VEGA"/>
    <n v="13367"/>
    <n v="1794317"/>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s v="18 - PUERTO PLATA"/>
    <n v="13576"/>
    <n v="63579672"/>
    <n v="7883272.8300000001"/>
  </r>
  <r>
    <s v="2026"/>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s v="11 - LA ALTAGRACIA"/>
    <n v="12576"/>
    <n v="6799536"/>
    <n v="0"/>
  </r>
  <r>
    <s v="2026"/>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s v="20 - SAMANA"/>
    <n v="13551"/>
    <n v="6310564"/>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s v="13 - LA VEGA"/>
    <n v="12537"/>
    <n v="21819316"/>
    <n v="0"/>
  </r>
  <r>
    <s v="2026"/>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s v="21 - SAN CRISTOBAL"/>
    <n v="13554"/>
    <n v="72972303"/>
    <n v="0"/>
  </r>
  <r>
    <s v="2026"/>
    <x v="0"/>
    <x v="0"/>
    <x v="1"/>
    <x v="7"/>
    <s v="2 - Poder Ejecutivo"/>
    <s v="0206 - MINISTERIO DE EDUCACIÓN"/>
    <s v="0012 - DIRECCION DE INFRAESTRUCTURA ESCOLAR"/>
    <s v="4 - SERVICIOS SOCIALES"/>
    <s v="4.4 - Educación"/>
    <s v="4.4.02 - Educación primaria"/>
    <s v="2.7 - OBRAS"/>
    <s v="2.7.1 - OBRAS EN EDIFICACIONES"/>
    <s v="S"/>
    <s v="23 - CONSTRUCCIÓN DE 12 PLANTELES ESCOLARES EN LA PROVINCIA LA ALTAGRACIA"/>
    <s v="10 - FONDO GENERAL"/>
    <s v="11 - LA ALTAGRACIA"/>
    <n v="12535"/>
    <n v="29017934"/>
    <n v="0"/>
  </r>
  <r>
    <s v="2026"/>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s v="14 - MARIA TRINIDAD SANCHEZ"/>
    <n v="12538"/>
    <n v="13966319"/>
    <n v="0"/>
  </r>
  <r>
    <s v="2026"/>
    <x v="0"/>
    <x v="0"/>
    <x v="1"/>
    <x v="7"/>
    <s v="2 - Poder Ejecutivo"/>
    <s v="0206 - MINISTERIO DE EDUCACIÓN"/>
    <s v="0012 - DIRECCION DE INFRAESTRUCTURA ESCOLAR"/>
    <s v="4 - SERVICIOS SOCIALES"/>
    <s v="4.4 - Educación"/>
    <s v="4.4.02 - Educación primaria"/>
    <s v="2.7 - OBRAS"/>
    <s v="2.7.1 - OBRAS EN EDIFICACIONES"/>
    <s v="S"/>
    <s v="25 - CONSTRUCCIÓN DE 11 PLANTELES ESCOLARES EN LA PROVINCIA MONSEÑOR NOUEL"/>
    <s v="10 - FONDO GENERAL"/>
    <s v="28 - MONSENOR NOUEL"/>
    <n v="12539"/>
    <n v="2057250"/>
    <n v="0"/>
  </r>
  <r>
    <s v="2026"/>
    <x v="0"/>
    <x v="0"/>
    <x v="1"/>
    <x v="7"/>
    <s v="2 - Poder Ejecutivo"/>
    <s v="0206 - MINISTERIO DE EDUCACIÓN"/>
    <s v="0012 - DIRECCION DE INFRAESTRUCTURA ESCOLAR"/>
    <s v="4 - SERVICIOS SOCIALES"/>
    <s v="4.4 - Educación"/>
    <s v="4.4.02 - Educación primaria"/>
    <s v="2.7 - OBRAS"/>
    <s v="2.7.1 - OBRAS EN EDIFICACIONES"/>
    <s v="S"/>
    <s v="26 - CONSTRUCCIÓN DE 9 PLANTELES ESCOLARES EN LA PROVINCIA MONTECRISTI"/>
    <s v="10 - FONDO GENERAL"/>
    <s v="15 - MONTE CRISTI"/>
    <n v="12540"/>
    <n v="1160000"/>
    <n v="0"/>
  </r>
  <r>
    <s v="2026"/>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s v="21 - SAN CRISTOBAL"/>
    <n v="13376"/>
    <n v="2100000"/>
    <n v="0"/>
  </r>
  <r>
    <s v="2026"/>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s v="17 - PERAVIA"/>
    <n v="12564"/>
    <n v="1244476"/>
    <n v="0"/>
  </r>
  <r>
    <s v="2026"/>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s v="01 - DISTRITO NACIONAL"/>
    <n v="13548"/>
    <n v="73761343"/>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s v="02 - AZUA"/>
    <n v="13378"/>
    <n v="8652964"/>
    <n v="0"/>
  </r>
  <r>
    <s v="2026"/>
    <x v="0"/>
    <x v="0"/>
    <x v="1"/>
    <x v="7"/>
    <s v="2 - Poder Ejecutivo"/>
    <s v="0206 - MINISTERIO DE EDUCACIÓN"/>
    <s v="0012 - DIRECCION DE INFRAESTRUCTURA ESCOLAR"/>
    <s v="4 - SERVICIOS SOCIALES"/>
    <s v="4.4 - Educación"/>
    <s v="4.4.02 - Educación primaria"/>
    <s v="2.7 - OBRAS"/>
    <s v="2.7.1 - OBRAS EN EDIFICACIONES"/>
    <s v="S"/>
    <s v="32 - AMPLIACIÓN DE PLANTELES EDUCATIVOS EN LA PROVINCIA DUARTE (FASE 3)"/>
    <s v="10 - FONDO GENERAL"/>
    <s v="06 - DUARTE"/>
    <n v="13579"/>
    <n v="26204967"/>
    <n v="12405900.880000001"/>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s v="20 - SAMANA"/>
    <n v="12556"/>
    <n v="5079880"/>
    <n v="0"/>
  </r>
  <r>
    <s v="2026"/>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s v="03 - BAHORUCO"/>
    <n v="13379"/>
    <n v="1136823"/>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s v="21 - SAN CRISTOBAL"/>
    <n v="12547"/>
    <n v="5472250"/>
    <n v="0"/>
  </r>
  <r>
    <s v="2026"/>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s v="04 - BARAHONA"/>
    <n v="13380"/>
    <n v="1697132"/>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s v="22 - SAN JUAN"/>
    <n v="12550"/>
    <n v="2273773"/>
    <n v="0"/>
  </r>
  <r>
    <s v="2026"/>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s v="05 - DAJABON"/>
    <n v="13381"/>
    <n v="5054925"/>
    <n v="0"/>
  </r>
  <r>
    <s v="2026"/>
    <x v="0"/>
    <x v="0"/>
    <x v="1"/>
    <x v="7"/>
    <s v="2 - Poder Ejecutivo"/>
    <s v="0206 - MINISTERIO DE EDUCACIÓN"/>
    <s v="0012 - DIRECCION DE INFRAESTRUCTURA ESCOLAR"/>
    <s v="4 - SERVICIOS SOCIALES"/>
    <s v="4.4 - Educación"/>
    <s v="4.4.02 - Educación primaria"/>
    <s v="2.7 - OBRAS"/>
    <s v="2.7.1 - OBRAS EN EDIFICACIONES"/>
    <s v="S"/>
    <s v="35 - AMPLIACIÓN DE PLANTELES EDUCATIVOS EN LA PROVINCIA HERMANAS MIRABAL (FASE 3)"/>
    <s v="10 - FONDO GENERAL"/>
    <s v="19 - HERMANAS MIRABAL"/>
    <n v="13595"/>
    <n v="27190722"/>
    <n v="3320757.81"/>
  </r>
  <r>
    <s v="2026"/>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s v="01 - DISTRITO NACIONAL"/>
    <n v="13382"/>
    <n v="100000"/>
    <n v="0"/>
  </r>
  <r>
    <s v="2026"/>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s v="18 - PUERTO PLATA"/>
    <n v="13597"/>
    <n v="6226355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s v="06 - DUARTE"/>
    <n v="13383"/>
    <n v="6902575"/>
    <n v="0"/>
  </r>
  <r>
    <s v="2026"/>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s v="23 - SAN PEDRO DE MACORIS"/>
    <n v="12553"/>
    <n v="2347098"/>
    <n v="0"/>
  </r>
  <r>
    <s v="2026"/>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s v="09 - ESPAILLAT"/>
    <n v="13398"/>
    <n v="28670626"/>
    <n v="0"/>
  </r>
  <r>
    <s v="2026"/>
    <x v="0"/>
    <x v="0"/>
    <x v="1"/>
    <x v="7"/>
    <s v="2 - Poder Ejecutivo"/>
    <s v="0206 - MINISTERIO DE EDUCACIÓN"/>
    <s v="0012 - DIRECCION DE INFRAESTRUCTURA ESCOLAR"/>
    <s v="4 - SERVICIOS SOCIALES"/>
    <s v="4.4 - Educación"/>
    <s v="4.4.02 - Educación primaria"/>
    <s v="2.7 - OBRAS"/>
    <s v="2.7.1 - OBRAS EN EDIFICACIONES"/>
    <s v="S"/>
    <s v="38 - AMPLIACIÓN DE PLANTELES EDUCATIVOS EN LA PROVINCIA DE LA ALTAGRACIA (FASE 3)"/>
    <s v="10 - FONDO GENERAL"/>
    <s v="11 - LA ALTAGRACIA"/>
    <n v="13580"/>
    <n v="14181836"/>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s v="25 - SANTIAGO"/>
    <n v="12560"/>
    <n v="14398867"/>
    <n v="0"/>
  </r>
  <r>
    <s v="2026"/>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s v="07 - ELIAS PINA"/>
    <n v="13399"/>
    <n v="4907476"/>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s v="32 - SANTO DOMINGO"/>
    <n v="12562"/>
    <n v="12000000"/>
    <n v="0"/>
  </r>
  <r>
    <s v="2026"/>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s v="30 - HATO MAYOR"/>
    <n v="13400"/>
    <n v="4280090"/>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13 PLANTELES ESCOLARES EN LA PROVINCIA VALVERDE"/>
    <s v="10 - FONDO GENERAL"/>
    <s v="27 - VALVERDE"/>
    <n v="12563"/>
    <n v="7507685"/>
    <n v="0"/>
  </r>
  <r>
    <s v="2026"/>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s v="19 - HERMANAS MIRABAL"/>
    <n v="13401"/>
    <n v="2502760"/>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s v="13 - LA VEGA"/>
    <n v="13587"/>
    <n v="4777562"/>
    <n v="0"/>
  </r>
  <r>
    <s v="2026"/>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s v="02 - AZUA"/>
    <n v="12602"/>
    <n v="3955517"/>
    <n v="0"/>
  </r>
  <r>
    <s v="2026"/>
    <x v="0"/>
    <x v="0"/>
    <x v="1"/>
    <x v="7"/>
    <s v="2 - Poder Ejecutivo"/>
    <s v="0206 - MINISTERIO DE EDUCACIÓN"/>
    <s v="0012 - DIRECCION DE INFRAESTRUCTURA ESCOLAR"/>
    <s v="4 - SERVICIOS SOCIALES"/>
    <s v="4.4 - Educación"/>
    <s v="4.4.02 - Educación primaria"/>
    <s v="2.7 - OBRAS"/>
    <s v="2.7.1 - OBRAS EN EDIFICACIONES"/>
    <s v="S"/>
    <s v="42 - AMPLIACIÓN Y REHABILITACION DE 8 PLANTELES ESCOLARES EN LA PROVINCIAHATO MAYOR"/>
    <s v="10 - FONDO GENERAL"/>
    <s v="30 - HATO MAYOR"/>
    <n v="12573"/>
    <n v="1380000"/>
    <n v="0"/>
  </r>
  <r>
    <s v="2026"/>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s v="11 - LA ALTAGRACIA"/>
    <n v="13403"/>
    <n v="47149424"/>
    <n v="0"/>
  </r>
  <r>
    <s v="2026"/>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s v="12 - LA ROMANA"/>
    <n v="13404"/>
    <n v="4853794"/>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10 PLANTELES ESCOLARES EN LA PROVINCIA LA ROMANA"/>
    <s v="10 - FONDO GENERAL"/>
    <s v="12 - LA ROMANA"/>
    <n v="12536"/>
    <n v="7970896"/>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s v="14 - MARIA TRINIDAD SANCHEZ"/>
    <n v="13601"/>
    <n v="30518084"/>
    <n v="0"/>
  </r>
  <r>
    <s v="2026"/>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s v="14 - MARIA TRINIDAD SANCHEZ"/>
    <n v="12580"/>
    <n v="3229167"/>
    <n v="0"/>
  </r>
  <r>
    <s v="2026"/>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s v="28 - MONSENOR NOUEL"/>
    <n v="13407"/>
    <n v="1985061"/>
    <n v="0"/>
  </r>
  <r>
    <s v="2026"/>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s v="28 - MONSENOR NOUEL"/>
    <n v="13566"/>
    <n v="2448273"/>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s v="15 - MONTE CRISTI"/>
    <n v="13408"/>
    <n v="1138581"/>
    <n v="0"/>
  </r>
  <r>
    <s v="2026"/>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s v="05 - DAJABON"/>
    <n v="12525"/>
    <n v="4228542"/>
    <n v="0"/>
  </r>
  <r>
    <s v="2026"/>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s v="01 - DISTRITO NACIONAL"/>
    <n v="12526"/>
    <n v="294504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s v="06 - DUARTE"/>
    <n v="12566"/>
    <n v="5295987"/>
    <n v="0"/>
  </r>
  <r>
    <s v="2026"/>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s v="25 - SANTIAGO"/>
    <n v="13571"/>
    <n v="126237650"/>
    <n v="0"/>
  </r>
  <r>
    <s v="2026"/>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s v="18 - PUERTO PLATA"/>
    <n v="13411"/>
    <n v="3769211"/>
    <n v="0"/>
  </r>
  <r>
    <s v="2026"/>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s v="07 - ELIAS PINA"/>
    <n v="12565"/>
    <n v="8856691"/>
    <n v="0"/>
  </r>
  <r>
    <s v="2026"/>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s v="21 - SAN CRISTOBAL"/>
    <n v="13413"/>
    <n v="88295858"/>
    <n v="33832810.850000001"/>
  </r>
  <r>
    <s v="2026"/>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s v="31 - SAN JOSE DE OCOA"/>
    <n v="13414"/>
    <n v="4671949"/>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DE PLANTELES EDUCATIVOS EN LA PROVINCIA SANTO DOMINGO (FASE 3)"/>
    <s v="10 - FONDO GENERAL"/>
    <s v="32 - SANTO DOMINGO"/>
    <n v="13578"/>
    <n v="66803816"/>
    <n v="0"/>
  </r>
  <r>
    <s v="2026"/>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s v="19 - HERMANAS MIRABAL"/>
    <n v="12574"/>
    <n v="5076540"/>
    <n v="0"/>
  </r>
  <r>
    <s v="2026"/>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s v="22 - SAN JUAN"/>
    <n v="13415"/>
    <n v="2000000"/>
    <n v="0"/>
  </r>
  <r>
    <s v="2026"/>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s v="23 - SAN PEDRO DE MACORIS"/>
    <n v="13416"/>
    <n v="6105389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s v="22 - SAN JUAN"/>
    <n v="13583"/>
    <n v="8264361"/>
    <n v="0"/>
  </r>
  <r>
    <s v="2026"/>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s v="13 - LA VEGA"/>
    <n v="12579"/>
    <n v="17008298"/>
    <n v="0"/>
  </r>
  <r>
    <s v="2026"/>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s v="23 - SAN PEDRO DE MACORIS"/>
    <n v="13585"/>
    <n v="177387225"/>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s v="26 - SANTIAGO RODRIGUEZ"/>
    <n v="13419"/>
    <n v="1330203"/>
    <n v="0"/>
  </r>
  <r>
    <s v="2026"/>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SÁNCHEZ RAMÍREZ (FASE 3)"/>
    <s v="10 - FONDO GENERAL"/>
    <s v="24 - SANCHEZ RAMIREZ"/>
    <n v="13590"/>
    <n v="2226849"/>
    <n v="0"/>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s v="32 - SANTO DOMINGO"/>
    <n v="13420"/>
    <n v="242043314"/>
    <n v="8687656.9600000009"/>
  </r>
  <r>
    <s v="2026"/>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SANTIAGO RODRÍGUEZ (FASE 3)"/>
    <s v="10 - FONDO GENERAL"/>
    <s v="26 - SANTIAGO RODRIGUEZ"/>
    <n v="13592"/>
    <n v="1162125"/>
    <n v="0"/>
  </r>
  <r>
    <s v="2026"/>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s v="29 - MONTE PLATA"/>
    <n v="12584"/>
    <n v="3759181"/>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DE VALVERDE (FASE 2)"/>
    <s v="10 - FONDO GENERAL"/>
    <s v="27 - VALVERDE"/>
    <n v="13421"/>
    <n v="1712423"/>
    <n v="0"/>
  </r>
  <r>
    <s v="2026"/>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s v="25 - SANTIAGO"/>
    <n v="13594"/>
    <n v="17912610"/>
    <n v="1053227.1399999999"/>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s v="08 - EL SEIBO"/>
    <n v="13433"/>
    <n v="15612348"/>
    <n v="0"/>
  </r>
  <r>
    <s v="2026"/>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s v="32 - SANTO DOMINGO"/>
    <n v="13598"/>
    <n v="409574383"/>
    <n v="13784636.41"/>
  </r>
  <r>
    <s v="2026"/>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s v="27 - VALVERDE"/>
    <n v="13602"/>
    <n v="7077556"/>
    <n v="0"/>
  </r>
  <r>
    <s v="2026"/>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s v="18 - PUERTO PLATA"/>
    <n v="12587"/>
    <n v="9225931"/>
    <n v="0"/>
  </r>
  <r>
    <s v="2026"/>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s v="20 - SAMANA"/>
    <n v="12588"/>
    <n v="1697292"/>
    <n v="0"/>
  </r>
  <r>
    <s v="2026"/>
    <x v="0"/>
    <x v="0"/>
    <x v="1"/>
    <x v="7"/>
    <s v="2 - Poder Ejecutivo"/>
    <s v="0206 - MINISTERIO DE EDUCACIÓN"/>
    <s v="0012 - DIRECCION DE INFRAESTRUCTURA ESCOLAR"/>
    <s v="4 - SERVICIOS SOCIALES"/>
    <s v="4.4 - Educación"/>
    <s v="4.4.02 - Educación primaria"/>
    <s v="2.7 - OBRAS"/>
    <s v="2.7.1 - OBRAS EN EDIFICACIONES"/>
    <s v="S"/>
    <s v="65 - AMPLIACIÓN Y REHABILITACION DE 6 PLANTELES ESCOLARES  EN LA PROVINCIA SANCHEZ RAMIREZ"/>
    <s v="10 - FONDO GENERAL"/>
    <s v="24 - SANCHEZ RAMIREZ"/>
    <n v="12596"/>
    <n v="3072506"/>
    <n v="0"/>
  </r>
  <r>
    <s v="2026"/>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s v="21 - SAN CRISTOBAL"/>
    <n v="12589"/>
    <n v="6700450"/>
    <n v="0"/>
  </r>
  <r>
    <s v="2026"/>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s v="22 - SAN JUAN"/>
    <n v="12591"/>
    <n v="4841110"/>
    <n v="0"/>
  </r>
  <r>
    <s v="2026"/>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s v="23 - SAN PEDRO DE MACORIS"/>
    <n v="12593"/>
    <n v="12751040"/>
    <n v="0"/>
  </r>
  <r>
    <s v="2026"/>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s v="25 - SANTIAGO"/>
    <n v="12594"/>
    <n v="1656834"/>
    <n v="0"/>
  </r>
  <r>
    <s v="2026"/>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s v="32 - SANTO DOMINGO"/>
    <n v="12597"/>
    <n v="155102429"/>
    <n v="0"/>
  </r>
  <r>
    <s v="2026"/>
    <x v="0"/>
    <x v="0"/>
    <x v="1"/>
    <x v="7"/>
    <s v="2 - Poder Ejecutivo"/>
    <s v="0206 - MINISTERIO DE EDUCACIÓN"/>
    <s v="0012 - DIRECCION DE INFRAESTRUCTURA ESCOLAR"/>
    <s v="4 - SERVICIOS SOCIALES"/>
    <s v="4.4 - Educación"/>
    <s v="4.4.02 - Educación primaria"/>
    <s v="2.7 - OBRAS"/>
    <s v="2.7.1 - OBRAS EN EDIFICACIONES"/>
    <s v="S"/>
    <s v="73 - AMPLIACIÓN Y REHABILITACION DE 5 PLANTELES ESCOLARES EN LA PROVINCIA VALVERDE"/>
    <s v="10 - FONDO GENERAL"/>
    <s v="27 - VALVERDE"/>
    <n v="12592"/>
    <n v="5000000"/>
    <n v="0"/>
  </r>
  <r>
    <s v="2026"/>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s v="24 - SANCHEZ RAMIREZ"/>
    <n v="12559"/>
    <n v="15240863"/>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2 - AZUA"/>
    <n v="12569"/>
    <n v="1204728"/>
    <n v="0"/>
  </r>
  <r>
    <s v="2026"/>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s v="04 - BARAHONA"/>
    <n v="12569"/>
    <n v="3787500"/>
    <n v="0"/>
  </r>
  <r>
    <s v="2026"/>
    <x v="0"/>
    <x v="0"/>
    <x v="1"/>
    <x v="7"/>
    <s v="2 - Poder Ejecutivo"/>
    <s v="0206 - MINISTERIO DE EDUCACIÓN"/>
    <s v="0012 - DIRECCION DE INFRAESTRUCTURA ESCOLAR"/>
    <s v="4 - SERVICIOS SOCIALES"/>
    <s v="4.4 - Educación"/>
    <s v="4.4.02 - Educación primaria"/>
    <s v="2.7 - OBRAS"/>
    <s v="2.7.1 - OBRAS EN EDIFICACIONES"/>
    <s v="S"/>
    <s v="48 - AMPLIACIÓN Y REHABILITACION DE 4 PLANTELES ESCOLARES EN EL DISTRITO NACIONAL"/>
    <s v="10 - FONDO GENERAL"/>
    <s v="01 - DISTRITO NACIONAL"/>
    <n v="12567"/>
    <n v="0"/>
    <n v="0"/>
  </r>
  <r>
    <s v="2026"/>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s v="28 - MONSENOR NOUEL"/>
    <n v="12581"/>
    <n v="0"/>
    <n v="0"/>
  </r>
  <r>
    <s v="2026"/>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s v="25 - SANTIAGO"/>
    <n v="13417"/>
    <n v="0"/>
    <n v="0"/>
  </r>
  <r>
    <s v="2026"/>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s v="13 - LA VEGA"/>
    <n v="13405"/>
    <n v="0"/>
    <n v="5235859.03"/>
  </r>
  <r>
    <s v="2026"/>
    <x v="0"/>
    <x v="0"/>
    <x v="1"/>
    <x v="7"/>
    <s v="2 - Poder Ejecutivo"/>
    <s v="0206 - MINISTERIO DE EDUCACIÓN"/>
    <s v="0012 - DIRECCION DE INFRAESTRUCTURA ESCOLAR"/>
    <s v="4 - SERVICIOS SOCIALES"/>
    <s v="4.4 - Educación"/>
    <s v="4.4.02 - Educación primaria"/>
    <s v="2.7 - OBRAS"/>
    <s v="2.7.1 - OBRAS EN EDIFICACIONES"/>
    <s v="S"/>
    <s v="27 - CONSTRUCCIÓN DE 7 PLANTELES ESCOLARES EN LA PROVINCIA MONTE PLATA"/>
    <s v="10 - FONDO GENERAL"/>
    <s v="29 - MONTE PLATA"/>
    <n v="12541"/>
    <n v="0"/>
    <n v="0"/>
  </r>
  <r>
    <s v="2026"/>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s v="29 - MONTE PLATA"/>
    <n v="13409"/>
    <n v="0"/>
    <n v="0"/>
  </r>
  <r>
    <s v="2026"/>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s v="07 - ELIAS PINA"/>
    <n v="12528"/>
    <n v="0"/>
    <n v="0"/>
  </r>
  <r>
    <s v="2026"/>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s v="18 - PUERTO PLATA"/>
    <n v="12544"/>
    <n v="0"/>
    <n v="0"/>
  </r>
  <r>
    <s v="2026"/>
    <x v="0"/>
    <x v="0"/>
    <x v="1"/>
    <x v="7"/>
    <s v="2 - Poder Ejecutivo"/>
    <s v="0206 - MINISTERIO DE EDUCACIÓN"/>
    <s v="0012 - DIRECCION DE INFRAESTRUCTURA ESCOLAR"/>
    <s v="4 - SERVICIOS SOCIALES"/>
    <s v="4.4 - Educación"/>
    <s v="4.4.02 - Educación primaria"/>
    <s v="2.7 - OBRAS"/>
    <s v="2.7.1 - OBRAS EN EDIFICACIONES"/>
    <s v="S"/>
    <s v="20 - CONSTRUCCIÓN DE 3 PLANTELES ESCOLARES EN LA PROVINCIA INDEPENDENCIA"/>
    <s v="10 - FONDO GENERAL"/>
    <s v="10 - INDEPENDENCIA"/>
    <n v="12534"/>
    <n v="0"/>
    <n v="0"/>
  </r>
  <r>
    <s v="2026"/>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s v="15 - MONTE CRISTI"/>
    <n v="12582"/>
    <n v="0"/>
    <n v="0"/>
  </r>
  <r>
    <s v="2026"/>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s v="10 - INDEPENDENCIA"/>
    <n v="13402"/>
    <n v="0"/>
    <n v="0"/>
  </r>
  <r>
    <s v="2026"/>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s v="20 - SAMANA"/>
    <n v="13412"/>
    <n v="0"/>
    <n v="0"/>
  </r>
  <r>
    <s v="2026"/>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s v="29 - MONTE PLATA"/>
    <n v="13573"/>
    <n v="510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99 - MULTIPROVINCIAL"/>
    <s v="(blank)"/>
    <n v="34553117"/>
    <n v="3895582.31"/>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99 - MULTIPROVINCIAL"/>
    <s v="(blank)"/>
    <n v="3699134"/>
    <n v="17157.03"/>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3 - EQUIPO E INSTRUMENTAL, CIENTÍFICO Y LABORATORIO"/>
    <s v="N"/>
    <s v="00 - N/A"/>
    <s v="10 - FONDO GENERAL"/>
    <s v="99 - MULTIPROVINCIAL"/>
    <s v="(blank)"/>
    <n v="2972111"/>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99 - MULTIPROVINCIAL"/>
    <s v="(blank)"/>
    <n v="62258572"/>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99 - MULTIPROVINCIAL"/>
    <s v="(blank)"/>
    <n v="10358841"/>
    <n v="117780.9"/>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6 - EQUIPOS DE DEFENSA Y SEGURIDAD"/>
    <s v="N"/>
    <s v="00 - N/A"/>
    <s v="10 - FONDO GENERAL"/>
    <s v="99 - MULTIPROVINCIAL"/>
    <s v="(blank)"/>
    <n v="471627"/>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99 - MULTIPROVINCIAL"/>
    <s v="(blank)"/>
    <n v="380000"/>
    <n v="0"/>
  </r>
  <r>
    <s v="2026"/>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9817376"/>
    <n v="0"/>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99 - MULTIPROVINCIAL"/>
    <s v="(blank)"/>
    <n v="5164359363"/>
    <n v="129018149.42999999"/>
  </r>
  <r>
    <s v="2026"/>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20 - FONDOS CON DESTINO ESPECÍFICO"/>
    <s v="99 - MULTIPROVINCIAL"/>
    <s v="(blank)"/>
    <n v="185596113"/>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99 - MULTIPROVINCIAL"/>
    <s v="(blank)"/>
    <n v="211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s v="99 - MULTIPROVINCIAL"/>
    <n v="14804"/>
    <n v="452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s v="99 - MULTIPROVINCIAL"/>
    <n v="16377"/>
    <n v="261524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99 - MULTIPROVINCIAL"/>
    <s v="(blank)"/>
    <n v="785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99 - MULTIPROVINCIAL"/>
    <s v="(blank)"/>
    <n v="521297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s v="99 - MULTIPROVINCIAL"/>
    <n v="14804"/>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s v="99 - MULTIPROVINCIAL"/>
    <n v="16377"/>
    <n v="6184747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99 - MULTIPROVINCIAL"/>
    <s v="(blank)"/>
    <n v="1130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s v="99 - MULTIPROVINCIAL"/>
    <n v="16377"/>
    <n v="13233634"/>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s v="99 - MULTIPROVINCIAL"/>
    <n v="16377"/>
    <n v="6610979"/>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s v="99 - MULTIPROVINCIAL"/>
    <n v="14804"/>
    <n v="5650000"/>
    <n v="0"/>
  </r>
  <r>
    <s v="2026"/>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s v="99 - MULTIPROVINCIAL"/>
    <n v="16377"/>
    <n v="92852591"/>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1 - MOBILIARIO Y EQUIPO"/>
    <s v="N"/>
    <s v="00 - N/A"/>
    <s v="10 - FONDO GENERAL"/>
    <s v="99 - MULTIPROVINCIAL"/>
    <s v="(blank)"/>
    <n v="51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99 - MULTIPROVINCIAL"/>
    <s v="(blank)"/>
    <n v="4500000"/>
    <n v="0"/>
  </r>
  <r>
    <s v="2026"/>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8 - BIENES INTANGIBLES"/>
    <s v="N"/>
    <s v="00 - N/A"/>
    <s v="10 - FONDO GENERAL"/>
    <s v="99 - MULTIPROVINCIAL"/>
    <s v="(blank)"/>
    <n v="21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99 - MULTIPROVINCIAL"/>
    <s v="(blank)"/>
    <n v="41895585"/>
    <n v="5729012.8399999999"/>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99 - MULTIPROVINCIAL"/>
    <s v="(blank)"/>
    <n v="5439558"/>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4268914"/>
    <n v="598458.24"/>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121352"/>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99 - MULTIPROVINCIAL"/>
    <s v="(blank)"/>
    <n v="108341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378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9803866"/>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99 - MULTIPROVINCIAL"/>
    <s v="(blank)"/>
    <n v="15663595"/>
    <n v="1254863.92"/>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24442719"/>
    <n v="100000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99 - MULTIPROVINCIAL"/>
    <s v="(blank)"/>
    <n v="3711547"/>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20 - FONDOS CON DESTINO ESPECÍFICO"/>
    <s v="99 - MULTIPROVINCIAL"/>
    <s v="(blank)"/>
    <n v="1155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99 - MULTIPROVINCIAL"/>
    <s v="(blank)"/>
    <n v="5000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20 - FONDOS CON DESTINO ESPECÍFICO"/>
    <s v="99 - MULTIPROVINCIAL"/>
    <s v="(blank)"/>
    <n v="834000"/>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99 - MULTIPROVINCIAL"/>
    <s v="(blank)"/>
    <n v="48960054"/>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99 - MULTIPROVINCIAL"/>
    <s v="(blank)"/>
    <n v="18344285"/>
    <n v="0"/>
  </r>
  <r>
    <s v="2026"/>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70 - DONACION EXTERNA"/>
    <s v="99 - MULTIPROVINCIAL"/>
    <s v="(blank)"/>
    <n v="2528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99 - MULTIPROVINCIAL"/>
    <s v="(blank)"/>
    <n v="2000000"/>
    <n v="0"/>
  </r>
  <r>
    <s v="2026"/>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99 - MULTIPROVINCIAL"/>
    <s v="(blank)"/>
    <n v="300212"/>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99 - MULTIPROVINCIAL"/>
    <s v="(blank)"/>
    <n v="1335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99 - MULTIPROVINCIAL"/>
    <s v="(blank)"/>
    <n v="126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99 - MULTIPROVINCIAL"/>
    <s v="(blank)"/>
    <n v="14945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99 - MULTIPROVINCIAL"/>
    <s v="(blank)"/>
    <n v="86198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99 - MULTIPROVINCIAL"/>
    <s v="(blank)"/>
    <n v="1000000"/>
    <n v="0"/>
  </r>
  <r>
    <s v="2026"/>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100000"/>
    <n v="0"/>
  </r>
  <r>
    <s v="2026"/>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99 - MULTIPROVINCIAL"/>
    <s v="(blank)"/>
    <n v="1575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99 - MULTIPROVINCIAL"/>
    <s v="(blank)"/>
    <n v="51340116"/>
    <n v="327037"/>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99 - MULTIPROVINCIAL"/>
    <s v="(blank)"/>
    <n v="968730"/>
    <n v="174286"/>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99 - MULTIPROVINCIAL"/>
    <s v="(blank)"/>
    <n v="5229113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99 - MULTIPROVINCIAL"/>
    <s v="(blank)"/>
    <n v="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99 - MULTIPROVINCIAL"/>
    <s v="(blank)"/>
    <n v="34104000"/>
    <n v="434089.2"/>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99 - MULTIPROVINCIAL"/>
    <s v="(blank)"/>
    <n v="1000000"/>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99 - MULTIPROVINCIAL"/>
    <s v="(blank)"/>
    <n v="31589114"/>
    <n v="0"/>
  </r>
  <r>
    <s v="2026"/>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250000"/>
    <n v="0"/>
  </r>
  <r>
    <s v="2026"/>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99 - MULTIPROVINCIAL"/>
    <s v="(blank)"/>
    <n v="100000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s v="01 - DISTRITO NACIONAL"/>
    <n v="17009"/>
    <n v="0"/>
    <n v="59679659.170000002"/>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s v="32 - SANTO DOMINGO"/>
    <n v="16941"/>
    <n v="208277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s v="32 - SANTO DOMINGO"/>
    <n v="16943"/>
    <n v="1213578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s v="32 - SANTO DOMINGO"/>
    <n v="16944"/>
    <n v="460000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s v="32 - SANTO DOMINGO"/>
    <n v="16945"/>
    <n v="379604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s v="01 - DISTRITO NACIONAL"/>
    <n v="16947"/>
    <n v="25507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s v="01 - DISTRITO NACIONAL"/>
    <n v="16948"/>
    <n v="17285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s v="01 - DISTRITO NACIONAL"/>
    <n v="16949"/>
    <n v="238741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s v="01 - DISTRITO NACIONAL"/>
    <n v="16950"/>
    <n v="239943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s v="01 - DISTRITO NACIONAL"/>
    <n v="16951"/>
    <n v="21934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s v="01 - DISTRITO NACIONAL"/>
    <n v="16952"/>
    <n v="218663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s v="01 - DISTRITO NACIONAL"/>
    <n v="16953"/>
    <n v="195041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s v="32 - SANTO DOMINGO"/>
    <n v="16954"/>
    <n v="188377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s v="32 - SANTO DOMINGO"/>
    <n v="16956"/>
    <n v="147778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s v="01 - DISTRITO NACIONAL"/>
    <n v="16957"/>
    <n v="173128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s v="32 - SANTO DOMINGO"/>
    <n v="16958"/>
    <n v="1962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s v="32 - SANTO DOMINGO"/>
    <n v="16959"/>
    <n v="187434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s v="32 - SANTO DOMINGO"/>
    <n v="16960"/>
    <n v="18409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s v="32 - SANTO DOMINGO"/>
    <n v="16961"/>
    <n v="214482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s v="32 - SANTO DOMINGO"/>
    <n v="16962"/>
    <n v="191434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s v="32 - SANTO DOMINGO"/>
    <n v="16963"/>
    <n v="217612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s v="32 - SANTO DOMINGO"/>
    <n v="16964"/>
    <n v="194124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s v="01 - DISTRITO NACIONAL"/>
    <n v="16965"/>
    <n v="214694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s v="01 - DISTRITO NACIONAL"/>
    <n v="16966"/>
    <n v="349533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s v="01 - DISTRITO NACIONAL"/>
    <n v="16967"/>
    <n v="20988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s v="01 - DISTRITO NACIONAL"/>
    <n v="16968"/>
    <n v="186669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s v="01 - DISTRITO NACIONAL"/>
    <n v="17009"/>
    <n v="35345032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9 - REHABILITACIÓN PISTA DE ATLETISMO, COMPLEJO DEPORTIVO DE LA VEGA, PROVINCIA LA VEGA"/>
    <s v="10 - FONDO GENERAL"/>
    <s v="13 - LA VEGA"/>
    <n v="17011"/>
    <n v="1578726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30 - RECONSTRUCCIÓN CANCHA CLUB DEPORTIVO Y CULTURAL LA UREÑA, MUNICIPIO SANTO DOMINGO ESTE, PROVINCIA SANTO DOMINGO"/>
    <s v="10 - FONDO GENERAL"/>
    <s v="32 - SANTO DOMINGO"/>
    <n v="17012"/>
    <n v="19608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3 - EQUIPO E INSTRUMENTAL, CIENTÍFICO Y LABORATORIO"/>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S"/>
    <s v="28 - REMODELACIÓN PALACIO DE LOS DEPORTES PROFESOR VIRGILIO TRAVIESO SOTO, DISTRITO NACIONAL."/>
    <s v="10 - FONDO GENERAL"/>
    <s v="01 - DISTRITO NACIONAL"/>
    <n v="170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s v="32 - SANTO DOMINGO"/>
    <n v="16941"/>
    <n v="63388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s v="32 - SANTO DOMINGO"/>
    <n v="16943"/>
    <n v="91344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s v="32 - SANTO DOMINGO"/>
    <n v="16944"/>
    <n v="1400001"/>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s v="32 - SANTO DOMINGO"/>
    <n v="16945"/>
    <n v="115532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s v="01 - DISTRITO NACIONAL"/>
    <n v="16947"/>
    <n v="77630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s v="01 - DISTRITO NACIONAL"/>
    <n v="16948"/>
    <n v="52609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s v="01 - DISTRITO NACIONAL"/>
    <n v="16949"/>
    <n v="726604"/>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s v="01 - DISTRITO NACIONAL"/>
    <n v="16950"/>
    <n v="73026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s v="01 - DISTRITO NACIONAL"/>
    <n v="16951"/>
    <n v="66755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s v="01 - DISTRITO NACIONAL"/>
    <n v="16952"/>
    <n v="6654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s v="01 - DISTRITO NACIONAL"/>
    <n v="16953"/>
    <n v="59360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s v="32 - SANTO DOMINGO"/>
    <n v="16954"/>
    <n v="57332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s v="32 - SANTO DOMINGO"/>
    <n v="16956"/>
    <n v="44976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s v="01 - DISTRITO NACIONAL"/>
    <n v="16957"/>
    <n v="5269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s v="32 - SANTO DOMINGO"/>
    <n v="16958"/>
    <n v="597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s v="32 - SANTO DOMINGO"/>
    <n v="16959"/>
    <n v="57045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s v="32 - SANTO DOMINGO"/>
    <n v="16960"/>
    <n v="56029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s v="32 - SANTO DOMINGO"/>
    <n v="16961"/>
    <n v="65277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s v="32 - SANTO DOMINGO"/>
    <n v="16962"/>
    <n v="582626"/>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s v="32 - SANTO DOMINGO"/>
    <n v="16963"/>
    <n v="66229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s v="32 - SANTO DOMINGO"/>
    <n v="16964"/>
    <n v="590812"/>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s v="01 - DISTRITO NACIONAL"/>
    <n v="16965"/>
    <n v="653418"/>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s v="01 - DISTRITO NACIONAL"/>
    <n v="16966"/>
    <n v="1063797"/>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s v="01 - DISTRITO NACIONAL"/>
    <n v="16967"/>
    <n v="638773"/>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s v="01 - DISTRITO NACIONAL"/>
    <n v="16968"/>
    <n v="5681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8 - REMODELACIÓN PALACIO DE LOS DEPORTES PROFESOR VIRGILIO TRAVIESO SOTO, DISTRITO NACIONAL."/>
    <s v="10 - FONDO GENERAL"/>
    <s v="01 - DISTRITO NACIONAL"/>
    <n v="17009"/>
    <n v="1155002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9 - REHABILITACIÓN PISTA DE ATLETISMO, COMPLEJO DEPORTIVO DE LA VEGA, PROVINCIA LA VEGA"/>
    <s v="10 - FONDO GENERAL"/>
    <s v="13 - LA VEGA"/>
    <n v="17011"/>
    <n v="4804819"/>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0 - RECONSTRUCCIÓN CANCHA CLUB DEPORTIVO Y CULTURAL LA UREÑA, MUNICIPIO SANTO DOMINGO ESTE, PROVINCIA SANTO DOMINGO"/>
    <s v="10 - FONDO GENERAL"/>
    <s v="32 - SANTO DOMINGO"/>
    <n v="17012"/>
    <n v="596795"/>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0 - REPARACIÓN DEL PABELLÓN DE LUCHA OLÍMPICA Y KARATE EN EL COMPLEJO DEPORTIVO DE SAN PEDRO DE MACORÍS"/>
    <s v="10 - FONDO GENERAL"/>
    <s v="23 - SAN PEDRO DE MACORIS"/>
    <n v="1710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3 - RECONSTRUCCIÓN CANCHA MUNICIPIO JAQUIMEYES, PROVINCIA BARAHONA"/>
    <s v="10 - FONDO GENERAL"/>
    <s v="04 - BARAHONA"/>
    <n v="1710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8 - RECONSTRUCCIÓN CANCHA MUNICIPIO PADRE LAS CASAS, PROVINCIA AZUA."/>
    <s v="10 - FONDO GENERAL"/>
    <s v="02 - AZUA"/>
    <n v="1711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9 - REPARACIÓN DE ACERAS, CONTENES Y CAMINERIAS DEL COMPLEJO DEPORTIVO LA BARRANQUITA, SANTIAGO DE LOS CABALLEROS"/>
    <s v="10 - FONDO GENERAL"/>
    <s v="25 - SANTIAGO"/>
    <n v="1708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0 - RECONSTRUCCIÓN CANCHA MUNICIPAL EUGENIO MARIA DE HOSTOS, PROVINCIA DUARTE"/>
    <s v="10 - FONDO GENERAL"/>
    <s v="06 - DUARTE"/>
    <n v="1711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2 - RECONSTRUCCIÓN CANCHA MUNICIPAL GUAYABAL, MUNICIPIO GUAYABAL PROVINCIA AZUA"/>
    <s v="10 - FONDO GENERAL"/>
    <s v="02 - AZUA"/>
    <n v="1712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5 - RECONSTRUCCIÓN CANCHA MUNICIPAL LOS RÍOS, MUNICIPIO LOS RÍOS, PROVINCIA BAHORUCO"/>
    <s v="10 - FONDO GENERAL"/>
    <s v="03 - BAHORUCO"/>
    <n v="1710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7 - RECONSTRUCCIÓN CANCHA MUNICIPIO TABARA ARRIBA, PROVINCIA AZUA"/>
    <s v="10 - FONDO GENERAL"/>
    <s v="02 - AZUA"/>
    <n v="1710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6 - RECONSTRUCCIÓN CANCHA MUNICIPIO LAS YAYAS DE VIAJAMA, PROVINCIA AZUA"/>
    <s v="10 - FONDO GENERAL"/>
    <s v="02 - AZUA"/>
    <n v="1710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2 - RECONSTRUCCIÓN TECHADO CANCHA MUNICIPAL DE VILLA HERMOSA, PROVINCIA LA ROMANA"/>
    <s v="10 - FONDO GENERAL"/>
    <s v="12 - LA ROMANA"/>
    <n v="1711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s v="18 - PUERTO PLATA"/>
    <n v="1692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1 - RECONSTRUCCIÓN CANCHA MUNICIPAL CRISTÓBAL, MUNICIPIO CRISTÓBAL, PROVINCIA INDEPENDENCIA"/>
    <s v="10 - FONDO GENERAL"/>
    <s v="10 - INDEPENDENCIA"/>
    <n v="1712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5 - RECONSTRUCCIÓN CANCHA MUNICIPAL LA DESCUBIERTA, MUNICIPIO LA DESCUBIERTA, PROVINCIA INDEPENDENCIA"/>
    <s v="10 - FONDO GENERAL"/>
    <s v="10 - INDEPENDENCIA"/>
    <n v="17117"/>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9 - RECONSTRUCCIÓN CANCHA MUNICIPAL SAN VÍCTOR, PROVINCIA ESPAILLAT"/>
    <s v="10 - FONDO GENERAL"/>
    <s v="09 - ESPAILLAT"/>
    <n v="1712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3 - RECONSTRUCCIÓN CANCHA DEPORTIVA LA JOYA, MUNICIPIO SABANA IGLESIA, PROVINCIA SANTIAGO"/>
    <s v="10 - FONDO GENERAL"/>
    <s v="25 - SANTIAGO"/>
    <n v="1712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8 - RECONSTRUCCIÓN CANCHA MUNICIPIO PUEBLO VIEJO, PROVINCIA AZUA"/>
    <s v="10 - FONDO GENERAL"/>
    <s v="02 - AZUA"/>
    <n v="17120"/>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4 - RECONSTRUCCIÓN CANCHA MUNICIPAL DE FUNDACION, PROVINCIA BARAHONA"/>
    <s v="10 - FONDO GENERAL"/>
    <s v="04 - BARAHONA"/>
    <n v="1711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2 - RECONSTRUCCIÓN CANCHA MUNICIPIO EL PUÑAL, PROVINCIA _x000a_SANTIAGO"/>
    <s v="10 - FONDO GENERAL"/>
    <s v="25 - SANTIAGO"/>
    <n v="17104"/>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3 - RECONSTRUCCIÓN CANCHA MUNICIPAL DE PEDRO SANTANA, PROVINCIA ELIAS PIÑA"/>
    <s v="10 - FONDO GENERAL"/>
    <s v="07 - ELIAS PINA"/>
    <n v="17115"/>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1 - RECONSTRUCCIÓN CANCHA MUNICIPIO EL PINO, PROVINCIA DAJABON"/>
    <s v="10 - FONDO GENERAL"/>
    <s v="05 - DAJABON"/>
    <n v="1710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9 - RECONSTRUCCIÓN CANCHA MUNICIPIO MATANZAS, PROVINCIA PERAVIA"/>
    <s v="10 - FONDO GENERAL"/>
    <s v="17 - PERAVIA"/>
    <n v="17111"/>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1 - RECONSTRUCCIÓN CANCHA MUNICIPAL DE JUAN SANTIAGO, PROVINCIA ELIAS PIÑA"/>
    <s v="10 - FONDO GENERAL"/>
    <s v="07 - ELIAS PINA"/>
    <n v="17113"/>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60 - RECONSTRUCCIÓN CANCHA DEPORTIVA GUANUMA, MUNICIPIO SANTO DOMINGO NORTE, PROVINCIA SANTO DOMINGO"/>
    <s v="10 - FONDO GENERAL"/>
    <s v="32 - SANTO DOMINGO"/>
    <n v="17122"/>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44 - RECONSTRUCCIÓN CANCHA MUNICIPAL EL PEÑON, PROVINCIA BARAHONA"/>
    <s v="10 - FONDO GENERAL"/>
    <s v="04 - BARAHONA"/>
    <n v="17106"/>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7 - RECONSTRUCCIÓN CANCHA MUNICIPAL LOS CACAOS, MUNICIPIO LOS CACAOS, PROVINCIA SAN CRISTÓBAL"/>
    <s v="10 - FONDO GENERAL"/>
    <s v="21 - SAN CRISTOBAL"/>
    <n v="17119"/>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56 - RECONSTRUCCIÓN CANCHA MUNICIPAL VERAGUA, D.M. VERAGUA, PROVINCIA ESPAILLAT"/>
    <s v="10 - FONDO GENERAL"/>
    <s v="09 - ESPAILLAT"/>
    <n v="17118"/>
    <n v="0"/>
    <n v="0"/>
  </r>
  <r>
    <s v="2026"/>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38 - REMODELACIÓN AREA DE ENTRENAMIENTO  COMPLEJO DEPORTIVO DE LA VEGA"/>
    <s v="10 - FONDO GENERAL"/>
    <s v="13 - LA VEGA"/>
    <n v="17060"/>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99 - MULTIPROVINCIAL"/>
    <s v="(blank)"/>
    <n v="7700000"/>
    <n v="419805.59"/>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99 - MULTIPROVINCIAL"/>
    <s v="(blank)"/>
    <n v="144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99 - MULTIPROVINCIAL"/>
    <s v="(blank)"/>
    <n v="66149594"/>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99 - MULTIPROVINCIAL"/>
    <s v="(blank)"/>
    <n v="6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99 - MULTIPROVINCIAL"/>
    <s v="(blank)"/>
    <n v="7195943"/>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99 - MULTIPROVINCIAL"/>
    <s v="(blank)"/>
    <n v="5500000"/>
    <n v="9676"/>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99 - MULTIPROVINCIAL"/>
    <s v="(blank)"/>
    <n v="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99 - MULTIPROVINCIAL"/>
    <s v="(blank)"/>
    <n v="15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99 - MULTIPROVINCIAL"/>
    <s v="(blank)"/>
    <n v="20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00000"/>
    <n v="0"/>
  </r>
  <r>
    <s v="2026"/>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99 - MULTIPROVINCIAL"/>
    <s v="(blank)"/>
    <n v="46770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99 - MULTIPROVINCIAL"/>
    <s v="(blank)"/>
    <n v="5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7 - ACTIVOS BIOLÓGICOS"/>
    <s v="N"/>
    <s v="00 - N/A"/>
    <s v="20 - FONDOS CON DESTINO ESPECÍFICO"/>
    <s v="99 - MULTIPROVINCIAL"/>
    <s v="(blank)"/>
    <n v="2480000"/>
    <n v="0"/>
  </r>
  <r>
    <s v="2026"/>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20 - FONDOS CON DESTINO ESPECÍFICO"/>
    <s v="99 - MULTIPROVINCIAL"/>
    <s v="(blank)"/>
    <n v="10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99 - MULTIPROVINCIAL"/>
    <s v="(blank)"/>
    <n v="70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5 - MAQUINARIA, OTROS EQUIPOS Y HERRAMIENTAS"/>
    <s v="N"/>
    <s v="00 - N/A"/>
    <s v="10 - FONDO GENERAL"/>
    <s v="99 - MULTIPROVINCIAL"/>
    <s v="(blank)"/>
    <n v="50000"/>
    <n v="0"/>
  </r>
  <r>
    <s v="2026"/>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99 - MULTIPROVINCIAL"/>
    <s v="(blank)"/>
    <n v="20405888"/>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99 - MULTIPROVINCIAL"/>
    <s v="(blank)"/>
    <n v="4325384"/>
    <n v="651308.38"/>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99 - MULTIPROVINCIAL"/>
    <s v="(blank)"/>
    <n v="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99 - MULTIPROVINCIAL"/>
    <s v="(blank)"/>
    <n v="0"/>
    <n v="3304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99 - MULTIPROVINCIAL"/>
    <s v="(blank)"/>
    <n v="0"/>
    <n v="66576.02"/>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99 - MULTIPROVINCIAL"/>
    <s v="(blank)"/>
    <n v="38000000"/>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20 - FONDOS CON DESTINO ESPECÍFICO"/>
    <s v="99 - MULTIPROVINCIAL"/>
    <s v="(blank)"/>
    <n v="0"/>
    <n v="50250.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99 - MULTIPROVINCIAL"/>
    <s v="(blank)"/>
    <n v="6874304"/>
    <n v="0"/>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99 - MULTIPROVINCIAL"/>
    <s v="(blank)"/>
    <n v="1259746"/>
    <n v="194022.01"/>
  </r>
  <r>
    <s v="2026"/>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99 - MULTIPROVINCIAL"/>
    <s v="(blank)"/>
    <n v="1679303"/>
    <n v="0"/>
  </r>
  <r>
    <s v="2026"/>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99 - MULTIPROVINCIAL"/>
    <s v="(blank)"/>
    <n v="42000000"/>
    <n v="0"/>
  </r>
  <r>
    <s v="2026"/>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25 - SANTIAGO"/>
    <s v="(blank)"/>
    <n v="15000000"/>
    <n v="0"/>
  </r>
  <r>
    <s v="2026"/>
    <x v="0"/>
    <x v="0"/>
    <x v="1"/>
    <x v="7"/>
    <s v="2 - Poder Ejecutivo"/>
    <s v="0210 - MINISTERIO DE AGRICULTURA"/>
    <s v="0001 - MINISTERIO DE AGRICULTURA"/>
    <s v="2 - SERVICIOS ECONÓMICOS"/>
    <s v="2.1 - Asuntos económicos, comerciales y laborales"/>
    <s v="2.1.01 - Asuntos económicos y regulación del comercio"/>
    <s v="2.6 - BIENES MUEBLES, INMUEBLES E INTANGIBLES"/>
    <s v="2.6.1 - MOBILIARIO Y EQUIPO"/>
    <s v="N"/>
    <s v="00 - N/A"/>
    <s v="10 - FONDO GENERAL"/>
    <s v="22 - SAN JUAN"/>
    <s v="(blank)"/>
    <n v="1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99 - MULTIPROVINCIAL"/>
    <s v="(blank)"/>
    <n v="139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s v="99 - MULTIPROVINCIAL"/>
    <n v="14379"/>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s v="99 - MULTIPROVINCIAL"/>
    <n v="14119"/>
    <n v="11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s v="09 - ESPAILLAT"/>
    <n v="14131"/>
    <n v="36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99 - MULTIPROVINCIAL"/>
    <s v="(blank)"/>
    <n v="362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4 - N/A"/>
    <s v="10 - FONDO GENERAL"/>
    <s v="99 - MULTIPROVINCIAL"/>
    <s v="(blank)"/>
    <n v="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99 - MULTIPROVINCIAL"/>
    <s v="(blank)"/>
    <n v="8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4 - N/A"/>
    <s v="10 - FONDO GENERAL"/>
    <s v="99 - MULTIPROVINCIAL"/>
    <s v="(blank)"/>
    <n v="7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s v="99 - MULTIPROVINCIAL"/>
    <n v="14119"/>
    <n v="2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23884995"/>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s v="99 - MULTIPROVINCIAL"/>
    <n v="14379"/>
    <n v="6358578"/>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s v="99 - MULTIPROVINCIAL"/>
    <n v="14119"/>
    <n v="25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4 - RECUPERACION DE LOS RECURSOS NATURALES EN LAS  SUB CUENCAS JAMAO Y VERAGUA"/>
    <s v="10 - FONDO GENERAL"/>
    <s v="09 - ESPAILLAT"/>
    <n v="14131"/>
    <n v="35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99 - MULTIPROVINCIAL"/>
    <s v="(blank)"/>
    <n v="2097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4 - N/A"/>
    <s v="10 - FONDO GENERAL"/>
    <s v="99 - MULTIPROVINCIAL"/>
    <s v="(blank)"/>
    <n v="135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s v="09 - ESPAILLAT"/>
    <n v="14131"/>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99 - MULTIPROVINCIAL"/>
    <s v="(blank)"/>
    <n v="4256866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4 - N/A"/>
    <s v="10 - FONDO GENERAL"/>
    <s v="99 - MULTIPROVINCIAL"/>
    <s v="(blank)"/>
    <n v="260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s v="99 - MULTIPROVINCIAL"/>
    <n v="14379"/>
    <n v="3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s v="09 - ESPAILLAT"/>
    <n v="14131"/>
    <n v="7000000"/>
    <n v="0"/>
  </r>
  <r>
    <s v="2026"/>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99 - MULTIPROVINCIAL"/>
    <s v="(blank)"/>
    <n v="1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99 - MULTIPROVINCIAL"/>
    <s v="(blank)"/>
    <n v="1400000"/>
    <n v="0"/>
  </r>
  <r>
    <s v="2026"/>
    <x v="0"/>
    <x v="0"/>
    <x v="1"/>
    <x v="7"/>
    <s v="2 - Poder Ejecutivo"/>
    <s v="0210 - MINISTERIO DE AGRICULTURA"/>
    <s v="0001 - MINISTERIO DE AGRICULTURA"/>
    <s v="2 - SERVICIOS ECONÓMICOS"/>
    <s v="2.2 - Agropecuaria, caza, pesca y silvicultura"/>
    <s v="2.2.01 - Agropecuaria"/>
    <s v="2.7 - OBRAS"/>
    <s v="2.7.1 - OBRAS EN EDIFICACIONES"/>
    <s v="N"/>
    <s v="04 - N/A"/>
    <s v="10 - FONDO GENERAL"/>
    <s v="99 - MULTIPROVINCIAL"/>
    <s v="(blank)"/>
    <n v="1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s v="99 - MULTIPROVINCIAL"/>
    <n v="14379"/>
    <n v="37799588"/>
    <n v="0"/>
  </r>
  <r>
    <s v="2026"/>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s v="99 - MULTIPROVINCIAL"/>
    <n v="14119"/>
    <n v="50000000"/>
    <n v="0"/>
  </r>
  <r>
    <s v="2026"/>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s v="09 - ESPAILLAT"/>
    <n v="14131"/>
    <n v="1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s v="99 - MULTIPROVINCIAL"/>
    <n v="14132"/>
    <n v="5000000"/>
    <n v="0"/>
  </r>
  <r>
    <s v="2026"/>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s v="99 - MULTIPROVINCIAL"/>
    <n v="14132"/>
    <n v="120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99 - MULTIPROVINCIAL"/>
    <s v="(blank)"/>
    <n v="17219479"/>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99 - MULTIPROVINCIAL"/>
    <s v="(blank)"/>
    <n v="2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99 - MULTIPROVINCIAL"/>
    <s v="(blank)"/>
    <n v="37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99 - MULTIPROVINCIAL"/>
    <s v="(blank)"/>
    <n v="1010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99 - MULTIPROVINCIAL"/>
    <s v="(blank)"/>
    <n v="2157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99 - MULTIPROVINCIAL"/>
    <s v="(blank)"/>
    <n v="6850000"/>
    <n v="0"/>
  </r>
  <r>
    <s v="2026"/>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99 - MULTIPROVINCIAL"/>
    <s v="(blank)"/>
    <n v="39948000"/>
    <n v="0"/>
  </r>
  <r>
    <s v="2026"/>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99 - MULTIPROVINCIAL"/>
    <s v="(blank)"/>
    <n v="605000"/>
    <n v="0"/>
  </r>
  <r>
    <s v="2026"/>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99 - MULTIPROVINCIAL"/>
    <s v="(blank)"/>
    <n v="60000"/>
    <n v="0"/>
  </r>
  <r>
    <s v="2026"/>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99 - MULTIPROVINCIAL"/>
    <s v="(blank)"/>
    <n v="160000"/>
    <n v="0"/>
  </r>
  <r>
    <s v="2026"/>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99 - MULTIPROVINCIAL"/>
    <s v="(blank)"/>
    <n v="130000"/>
    <n v="0"/>
  </r>
  <r>
    <s v="2026"/>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99 - MULTIPROVINCIAL"/>
    <s v="(blank)"/>
    <n v="15000000"/>
    <n v="0"/>
  </r>
  <r>
    <s v="2026"/>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99 - MULTIPROVINCIAL"/>
    <s v="(blank)"/>
    <n v="850000"/>
    <n v="0"/>
  </r>
  <r>
    <s v="2026"/>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99 - MULTIPROVINCIAL"/>
    <s v="(blank)"/>
    <n v="555124"/>
    <n v="0"/>
  </r>
  <r>
    <s v="2026"/>
    <x v="0"/>
    <x v="0"/>
    <x v="1"/>
    <x v="7"/>
    <s v="2 - Poder Ejecutivo"/>
    <s v="0210 - MINISTERIO DE AGRICULTURA"/>
    <s v="0001 - MINISTERIO DE AGRICULTURA"/>
    <s v="4 - SERVICIOS SOCIALES"/>
    <s v="4.6 - Equidad de género"/>
    <s v="4.6.01 - Acciones focalizada en mujeres"/>
    <s v="2.6 - BIENES MUEBLES, INMUEBLES E INTANGIBLES"/>
    <s v="2.6.8 - BIENES INTANGIBLES"/>
    <s v="N"/>
    <s v="00 - N/A"/>
    <s v="10 - FONDO GENERAL"/>
    <s v="99 - MULTIPROVINCIAL"/>
    <s v="(blank)"/>
    <n v="3000000"/>
    <n v="0"/>
  </r>
  <r>
    <s v="2026"/>
    <x v="0"/>
    <x v="0"/>
    <x v="1"/>
    <x v="7"/>
    <s v="2 - Poder Ejecutivo"/>
    <s v="0210 - MINISTERIO DE AGRICULTURA"/>
    <s v="0001 - MINISTERIO DE AGRICULTURA"/>
    <s v="4 - SERVICIOS SOCIALES"/>
    <s v="4.6 - Equidad de género"/>
    <s v="4.6.03 - Acciones para una cultura de igualdad de género."/>
    <s v="2.6 - BIENES MUEBLES, INMUEBLES E INTANGIBLES"/>
    <s v="2.6.1 - MOBILIARIO Y EQUIPO"/>
    <s v="N"/>
    <s v="00 - N/A"/>
    <s v="10 - FONDO GENERAL"/>
    <s v="99 - MULTIPROVINCIAL"/>
    <s v="(blank)"/>
    <n v="20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99 - MULTIPROVINCIAL"/>
    <s v="(blank)"/>
    <n v="1686863"/>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99 - MULTIPROVINCIAL"/>
    <s v="(blank)"/>
    <n v="85826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99 - MULTIPROVINCIAL"/>
    <s v="(blank)"/>
    <n v="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99 - MULTIPROVINCIAL"/>
    <s v="(blank)"/>
    <n v="1650000"/>
    <n v="0"/>
  </r>
  <r>
    <s v="2026"/>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s v="99 - MULTIPROVINCIAL"/>
    <n v="14199"/>
    <n v="1374759"/>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330000"/>
    <n v="0"/>
  </r>
  <r>
    <s v="2026"/>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44158"/>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99 - MULTIPROVINCIAL"/>
    <s v="(blank)"/>
    <n v="984054"/>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99 - MULTIPROVINCIAL"/>
    <s v="(blank)"/>
    <n v="8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99 - MULTIPROVINCIAL"/>
    <s v="(blank)"/>
    <n v="240815"/>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99 - MULTIPROVINCIAL"/>
    <s v="(blank)"/>
    <n v="516000"/>
    <n v="0"/>
  </r>
  <r>
    <s v="2026"/>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99 - MULTIPROVINCIAL"/>
    <s v="(blank)"/>
    <n v="46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s v="99 - MULTIPROVINCIAL"/>
    <n v="16849"/>
    <n v="435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s v="99 - MULTIPROVINCIAL"/>
    <n v="16849"/>
    <n v="1300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s v="99 - MULTIPROVINCIAL"/>
    <n v="16849"/>
    <n v="30721500"/>
    <n v="0"/>
  </r>
  <r>
    <s v="2026"/>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s v="99 - MULTIPROVINCIAL"/>
    <n v="16849"/>
    <n v="112150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1375853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71 - CONSTRUCCIÓN AYUDANTIA DEL MOPC, EN EL MUNICIPIO SALVALEÓN DE HIGUEY, LA ALTAGRACIA"/>
    <s v="10 - FONDO GENERAL"/>
    <s v="11 - LA ALTAGRACIA"/>
    <n v="15383"/>
    <n v="7210700"/>
    <n v="0"/>
  </r>
  <r>
    <s v="2026"/>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s v="01 - DISTRITO NACIONAL"/>
    <n v="16152"/>
    <n v="332824634"/>
    <n v="7009648.1500000004"/>
  </r>
  <r>
    <s v="2026"/>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s v="01 - DISTRITO NACIONAL"/>
    <n v="13976"/>
    <n v="4358515"/>
    <n v="0"/>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s v="32 - SANTO DOMINGO"/>
    <n v="13637"/>
    <n v="194557318"/>
    <n v="194557318"/>
  </r>
  <r>
    <s v="2026"/>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s v="01 - DISTRITO NACIONAL"/>
    <n v="13491"/>
    <n v="800000000"/>
    <n v="137185659.44999999"/>
  </r>
  <r>
    <s v="2026"/>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s v="04 - BARAHONA"/>
    <n v="13978"/>
    <n v="1000000"/>
    <n v="4321302.0199999996"/>
  </r>
  <r>
    <s v="2026"/>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s v="32 - SANTO DOMINGO"/>
    <n v="13636"/>
    <n v="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99 - MULTIPROVINCIAL"/>
    <s v="(blank)"/>
    <n v="28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99 - MULTIPROVINCIAL"/>
    <s v="(blank)"/>
    <n v="85736493"/>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99 - MULTIPROVINCIAL"/>
    <s v="(blank)"/>
    <n v="3500000"/>
    <n v="24780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99 - MULTIPROVINCIAL"/>
    <s v="(blank)"/>
    <n v="5800000"/>
    <n v="245817.60000000001"/>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99 - MULTIPROVINCIAL"/>
    <s v="(blank)"/>
    <n v="81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99 - MULTIPROVINCIAL"/>
    <s v="(blank)"/>
    <n v="11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99 - MULTIPROVINCIAL"/>
    <s v="(blank)"/>
    <n v="37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99 - MULTIPROVINCIAL"/>
    <s v="(blank)"/>
    <n v="27000000"/>
    <n v="0"/>
  </r>
  <r>
    <s v="2026"/>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14845487"/>
    <n v="0"/>
  </r>
  <r>
    <s v="2026"/>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99 - MULTIPROVINCIAL"/>
    <s v="(blank)"/>
    <n v="13168020"/>
    <n v="0"/>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s v="11 - LA ALTAGRACIA"/>
    <n v="13964"/>
    <n v="27275430"/>
    <n v="12680091.83"/>
  </r>
  <r>
    <s v="2026"/>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s v="17 - PERAVIA"/>
    <n v="13972"/>
    <n v="1000000"/>
    <n v="0"/>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s v="22 - SAN JUAN"/>
    <n v="16737"/>
    <n v="40000000"/>
    <n v="752123.48"/>
  </r>
  <r>
    <s v="2026"/>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s v="22 - SAN JUAN"/>
    <n v="16359"/>
    <n v="9960000"/>
    <n v="0"/>
  </r>
  <r>
    <s v="2026"/>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s v="20 - SAMANA"/>
    <n v="13642"/>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s v="32 - SANTO DOMINGO"/>
    <n v="13635"/>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s v="18 - PUERTO PLATA"/>
    <n v="13969"/>
    <n v="100000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s v="01 - DISTRITO NACIONAL"/>
    <n v="13979"/>
    <n v="165478160"/>
    <n v="0"/>
  </r>
  <r>
    <s v="2026"/>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s v="99 - MULTIPROVINCIAL"/>
    <n v="14112"/>
    <n v="104559442"/>
    <n v="23172268.09"/>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s v="31 - SAN JOSE DE OCOA"/>
    <n v="16159"/>
    <n v="2700746"/>
    <n v="0"/>
  </r>
  <r>
    <s v="2026"/>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s v="25 - SANTIAGO"/>
    <n v="16311"/>
    <n v="16380545"/>
    <n v="3041078.94"/>
  </r>
  <r>
    <s v="2026"/>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s v="01 - DISTRITO NACIONAL"/>
    <n v="13954"/>
    <n v="1000000"/>
    <n v="0"/>
  </r>
  <r>
    <s v="2026"/>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s v="18 - PUERTO PLATA"/>
    <n v="13962"/>
    <n v="2338581"/>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s v="02 - AZUA"/>
    <n v="13952"/>
    <n v="1128036"/>
    <n v="0"/>
  </r>
  <r>
    <s v="2026"/>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s v="01 - DISTRITO NACIONAL"/>
    <n v="14920"/>
    <n v="5585530"/>
    <n v="636950.11"/>
  </r>
  <r>
    <s v="2026"/>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s v="13 - LA VEGA"/>
    <n v="13838"/>
    <n v="100000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99 - MULTIPROVINCIAL"/>
    <s v="(blank)"/>
    <n v="0"/>
    <n v="0"/>
  </r>
  <r>
    <s v="2026"/>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99 - MULTIPROVINCIAL"/>
    <s v="(blank)"/>
    <n v="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99 - MULTIPROVINCIAL"/>
    <s v="(blank)"/>
    <n v="22000000"/>
    <n v="4668357.66"/>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99 - MULTIPROVINCIAL"/>
    <s v="(blank)"/>
    <n v="4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99 - MULTIPROVINCIAL"/>
    <s v="(blank)"/>
    <n v="0"/>
    <n v="30000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99 - MULTIPROVINCIAL"/>
    <s v="(blank)"/>
    <n v="1500000"/>
    <n v="0"/>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s v="32 - SANTO DOMINGO"/>
    <n v="14558"/>
    <n v="1555000000"/>
    <n v="80439417.870000005"/>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99 - MULTIPROVINCIAL"/>
    <s v="(blank)"/>
    <n v="8000000"/>
    <n v="1724642.32"/>
  </r>
  <r>
    <s v="2026"/>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99 - MULTIPROVINCIAL"/>
    <s v="(blank)"/>
    <n v="5000000"/>
    <n v="0"/>
  </r>
  <r>
    <s v="2026"/>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99 - MULTIPROVINCIAL"/>
    <s v="(blank)"/>
    <n v="10831000"/>
    <n v="0"/>
  </r>
  <r>
    <s v="2026"/>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99 - MULTIPROVINCIAL"/>
    <s v="(blank)"/>
    <n v="1784000"/>
    <n v="0"/>
  </r>
  <r>
    <s v="2026"/>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99 - MULTIPROVINCIAL"/>
    <s v="(blank)"/>
    <n v="87000"/>
    <n v="0"/>
  </r>
  <r>
    <s v="2026"/>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99 - MULTIPROVINCIAL"/>
    <s v="(blank)"/>
    <n v="26794481"/>
    <n v="0"/>
  </r>
  <r>
    <s v="2026"/>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99 - MULTIPROVINCIAL"/>
    <s v="(blank)"/>
    <n v="2022500"/>
    <n v="0"/>
  </r>
  <r>
    <s v="2026"/>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99 - MULTIPROVINCIAL"/>
    <s v="(blank)"/>
    <n v="1105000"/>
    <n v="0"/>
  </r>
  <r>
    <s v="2026"/>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99 - MULTIPROVINCIAL"/>
    <s v="(blank)"/>
    <n v="4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99 - MULTIPROVINCIAL"/>
    <s v="(blank)"/>
    <n v="46710403"/>
    <n v="2112672"/>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17 - PERAVIA"/>
    <s v="(blank)"/>
    <n v="266651"/>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38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99 - MULTIPROVINCIAL"/>
    <s v="(blank)"/>
    <n v="1980000"/>
    <n v="205164.41"/>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99 - MULTIPROVINCIAL"/>
    <s v="(blank)"/>
    <n v="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17 - PERAVIA"/>
    <s v="(blank)"/>
    <n v="207497"/>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99 - MULTIPROVINCIAL"/>
    <s v="(blank)"/>
    <n v="317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99 - MULTIPROVINCIAL"/>
    <s v="(blank)"/>
    <n v="662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17 - PERAVIA"/>
    <s v="(blank)"/>
    <n v="1459692"/>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2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31000000"/>
    <n v="0"/>
  </r>
  <r>
    <s v="2026"/>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99 - MULTIPROVINCIAL"/>
    <s v="(blank)"/>
    <n v="20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99 - MULTIPROVINCIAL"/>
    <s v="(blank)"/>
    <n v="19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99 - MULTIPROVINCIAL"/>
    <s v="(blank)"/>
    <n v="1250000"/>
    <n v="0"/>
  </r>
  <r>
    <s v="2026"/>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99 - MULTIPROVINCIAL"/>
    <s v="(blank)"/>
    <n v="76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99 - MULTIPROVINCIAL"/>
    <s v="(blank)"/>
    <n v="82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99 - MULTIPROVINCIAL"/>
    <s v="(blank)"/>
    <n v="100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99 - MULTIPROVINCIAL"/>
    <s v="(blank)"/>
    <n v="25000"/>
    <n v="0"/>
  </r>
  <r>
    <s v="2026"/>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99 - MULTIPROVINCIAL"/>
    <s v="(blank)"/>
    <n v="1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297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100000"/>
    <n v="0"/>
  </r>
  <r>
    <s v="2026"/>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99 - MULTIPROVINCIAL"/>
    <s v="(blank)"/>
    <n v="517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99 - MULTIPROVINCIAL"/>
    <s v="(blank)"/>
    <n v="130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99 - MULTIPROVINCIAL"/>
    <s v="(blank)"/>
    <n v="20000"/>
    <n v="0"/>
  </r>
  <r>
    <s v="2026"/>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99 - MULTIPROVINCIAL"/>
    <s v="(blank)"/>
    <n v="23300000"/>
    <n v="289613.32"/>
  </r>
  <r>
    <s v="2026"/>
    <x v="0"/>
    <x v="0"/>
    <x v="1"/>
    <x v="7"/>
    <s v="2 - Poder Ejecutivo"/>
    <s v="0213 - MINISTERIO DE TURISMO"/>
    <s v="0001 - MINISTERIO DE TURISMO"/>
    <s v="2 - SERVICIOS ECONÓMICOS"/>
    <s v="2.9 - Otros servicios económicos"/>
    <s v="2.9.03 - Turismo"/>
    <s v="2.6 - BIENES MUEBLES, INMUEBLES E INTANGIBLES"/>
    <s v="2.6.1 - MOBILIARIO Y EQUIPO"/>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99 - MULTIPROVINCIAL"/>
    <s v="(blank)"/>
    <n v="2000000"/>
    <n v="0"/>
  </r>
  <r>
    <s v="2026"/>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30000000"/>
    <n v="0"/>
  </r>
  <r>
    <s v="2026"/>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99 - MULTIPROVINCIAL"/>
    <s v="(blank)"/>
    <n v="44600000"/>
    <n v="0"/>
  </r>
  <r>
    <s v="2026"/>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20 - FONDOS CON DESTINO ESPECÍFICO"/>
    <s v="99 - MULTIPROVINCIAL"/>
    <s v="(blank)"/>
    <n v="12152524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99 - MULTIPROVINCIAL"/>
    <s v="(blank)"/>
    <n v="250000"/>
    <n v="0"/>
  </r>
  <r>
    <s v="2026"/>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20 - FONDOS CON DESTINO ESPECÍFICO"/>
    <s v="99 - MULTIPROVINCIAL"/>
    <s v="(blank)"/>
    <n v="2000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300000"/>
    <n v="0"/>
  </r>
  <r>
    <s v="2026"/>
    <x v="0"/>
    <x v="0"/>
    <x v="1"/>
    <x v="7"/>
    <s v="2 - Poder Ejecutivo"/>
    <s v="0213 - MINISTERIO DE TURISMO"/>
    <s v="0001 - MINISTERIO DE TURISMO"/>
    <s v="2 - SERVICIOS ECONÓMICOS"/>
    <s v="2.9 - Otros servicios económicos"/>
    <s v="2.9.03 - Turismo"/>
    <s v="2.6 - BIENES MUEBLES, INMUEBLES E INTANGIBLES"/>
    <s v="2.6.8 - BIENES INTANGIBLES"/>
    <s v="N"/>
    <s v="00 - N/A"/>
    <s v="20 - FONDOS CON DESTINO ESPECÍFICO"/>
    <s v="99 - MULTIPROVINCIAL"/>
    <s v="(blank)"/>
    <n v="0"/>
    <n v="0"/>
  </r>
  <r>
    <s v="2026"/>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100000"/>
    <n v="0"/>
  </r>
  <r>
    <s v="2026"/>
    <x v="0"/>
    <x v="0"/>
    <x v="1"/>
    <x v="7"/>
    <s v="2 - Poder Ejecutivo"/>
    <s v="0213 - MINISTERIO DE TURISMO"/>
    <s v="0001 - MINISTERIO DE TURISMO"/>
    <s v="2 - SERVICIOS ECONÓMICOS"/>
    <s v="2.9 - Otros servicios económicos"/>
    <s v="2.9.03 - Turismo"/>
    <s v="2.7 - OBRAS"/>
    <s v="2.7.1 - OBRAS EN EDIFICACIONES"/>
    <s v="N"/>
    <s v="00 - N/A"/>
    <s v="70 - DONACION EXTERNA"/>
    <s v="99 - MULTIPROVINCIAL"/>
    <s v="(blank)"/>
    <n v="6262799"/>
    <n v="0"/>
  </r>
  <r>
    <s v="2026"/>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s v="18 - PUERTO PLATA"/>
    <n v="16140"/>
    <n v="3684918"/>
    <n v="0"/>
  </r>
  <r>
    <s v="2026"/>
    <x v="0"/>
    <x v="0"/>
    <x v="1"/>
    <x v="7"/>
    <s v="2 - Poder Ejecutivo"/>
    <s v="0213 - MINISTERIO DE TURISMO"/>
    <s v="0002 - COMITE EJECUTOR DE INFRAESTRUCTA EN ZONAS TURISTICAS (CEIZTUR)"/>
    <s v="1 - SERVICIOS  GENERALES"/>
    <s v="1.4 - Justicia, orden público y seguridad"/>
    <s v="1.4.01 - Servicios de seguridad interior"/>
    <s v="2.6 - BIENES MUEBLES, INMUEBLES E INTANGIBLES"/>
    <s v="2.6.1 - MOBILIARIO Y EQUIPO"/>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1 - SERVICIOS  GENERALES"/>
    <s v="1.4 - Justicia, orden público y seguridad"/>
    <s v="1.4.01 - Servicios de seguridad interior"/>
    <s v="2.7 - OBRAS"/>
    <s v="2.7.1 - OBRAS EN EDIFICACIONES"/>
    <s v="S"/>
    <s v="83 - CONSTRUCCIÓN DESTACAMENTO POLITUR EL LIMÓN, DISTRITO MUNICIPAL EL LIMÓN, PROVINCIA SAMANÁ."/>
    <s v="20 - FONDOS CON DESTINO ESPECÍFICO"/>
    <s v="20 - SAMANA"/>
    <n v="17082"/>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99 - MULTIPROVINCIAL"/>
    <s v="(blank)"/>
    <n v="22000000"/>
    <n v="906893.98"/>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s v="21 - SAN CRISTOBAL"/>
    <n v="15452"/>
    <n v="7157197"/>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s v="11 - LA ALTAGRACIA"/>
    <n v="16070"/>
    <n v="235421"/>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s v="32 - SANTO DOMINGO"/>
    <n v="16114"/>
    <n v="24271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s v="08 - EL SEIBO"/>
    <n v="16326"/>
    <n v="5267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s v="04 - BARAHONA"/>
    <n v="16373"/>
    <n v="4692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s v="20 - SAMANA"/>
    <n v="16694"/>
    <n v="446320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s v="17 - PERAVIA"/>
    <n v="16852"/>
    <n v="102942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s v="14 - MARIA TRINIDAD SANCHEZ"/>
    <n v="16845"/>
    <n v="142390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s v="18 - PUERTO PLATA"/>
    <n v="16970"/>
    <n v="926038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s v="21 - SAN CRISTOBAL"/>
    <n v="16971"/>
    <n v="600213"/>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s v="32 - SANTO DOMINGO"/>
    <n v="17027"/>
    <n v="422412"/>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s v="29 - MONTE PLATA"/>
    <n v="17029"/>
    <n v="1343615"/>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4 - RECONSTRUCCIÓN DE PARQUE PLAZA DE LOS MARTIRES (LOS PALITOS), MUNICIPIO DE SALCEDO, PROVINCIA HERMANAS MIRABAL."/>
    <s v="20 - FONDOS CON DESTINO ESPECÍFICO"/>
    <s v="19 - HERMANAS MIRABAL"/>
    <n v="17127"/>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99 - MULTIPROVINCIAL"/>
    <s v="(blank)"/>
    <n v="155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99 - MULTIPROVINCIAL"/>
    <s v="(blank)"/>
    <n v="52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99 - MULTIPROVINCIAL"/>
    <s v="(blank)"/>
    <n v="105800000"/>
    <n v="37774152"/>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99 - MULTIPROVINCIAL"/>
    <s v="(blank)"/>
    <n v="213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99 - MULTIPROVINCIAL"/>
    <s v="(blank)"/>
    <n v="170000000"/>
    <n v="0"/>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99 - MULTIPROVINCIAL"/>
    <s v="(blank)"/>
    <n v="20200000"/>
    <n v="842576.64"/>
  </r>
  <r>
    <s v="2026"/>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150000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99 - MULTIPROVINCIAL"/>
    <s v="(blank)"/>
    <n v="32219842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s v="20 - SAMANA"/>
    <n v="15131"/>
    <n v="1985732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s v="21 - SAN CRISTOBAL"/>
    <n v="15452"/>
    <n v="4287449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s v="11 - LA ALTAGRACIA"/>
    <n v="16070"/>
    <n v="10977689"/>
    <n v="3695996.16"/>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s v="20 - SAMANA"/>
    <n v="16076"/>
    <n v="7995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s v="32 - SANTO DOMINGO"/>
    <n v="16114"/>
    <n v="30590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s v="08 - EL SEIBO"/>
    <n v="16326"/>
    <n v="358"/>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s v="04 - BARAHONA"/>
    <n v="16373"/>
    <n v="256826496"/>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s v="20 - SAMANA"/>
    <n v="16410"/>
    <n v="11922"/>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s v="23 - SAN PEDRO DE MACORIS"/>
    <n v="16415"/>
    <n v="51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s v="20 - SAMANA"/>
    <n v="16694"/>
    <n v="78621264"/>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s v="01 - DISTRITO NACIONAL"/>
    <n v="16841"/>
    <n v="5624819"/>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s v="17 - PERAVIA"/>
    <n v="16852"/>
    <n v="10480567"/>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s v="14 - MARIA TRINIDAD SANCHEZ"/>
    <n v="16845"/>
    <n v="982944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s v="18 - PUERTO PLATA"/>
    <n v="16970"/>
    <n v="37981975"/>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s v="21 - SAN CRISTOBAL"/>
    <n v="16971"/>
    <n v="4470731"/>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6 - MEJORAMIENTO ENTORNO DEL BALNEARIO LAS MARIAS, MUNICIPIO DE NEYBA, PROVINCIA BAHORUCO."/>
    <s v="20 - FONDOS CON DESTINO ESPECÍFICO"/>
    <s v="03 - BAHORUCO"/>
    <n v="17146"/>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s v="21 - SAN CRISTOBAL"/>
    <n v="16327"/>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5 - CONSTRUCCIÓN DE PARADORES FOTOGRÁFICOS: LAS CIÉNEGAS, EL NUEVO CURRO, LAS CLAVELLINAS Y GUAYABAL, PROVINCIA AZUA."/>
    <s v="20 - FONDOS CON DESTINO ESPECÍFICO"/>
    <s v="02 - AZUA"/>
    <n v="17129"/>
    <n v="0"/>
    <n v="0"/>
  </r>
  <r>
    <s v="2026"/>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s v="23 - SAN PEDRO DE MACORIS"/>
    <n v="17043"/>
    <n v="0"/>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s v="23 - SAN PEDRO DE MACORIS"/>
    <n v="16115"/>
    <n v="454834"/>
    <n v="0"/>
  </r>
  <r>
    <s v="2026"/>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s v="23 - SAN PEDRO DE MACORIS"/>
    <n v="16115"/>
    <n v="192706"/>
    <n v="0"/>
  </r>
  <r>
    <s v="2026"/>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s v="18 - PUERTO PLATA"/>
    <n v="15345"/>
    <n v="56793919"/>
    <n v="0"/>
  </r>
  <r>
    <s v="2026"/>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s v="18 - PUERTO PLATA"/>
    <n v="15345"/>
    <n v="63820038"/>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s v="16 - PEDERNALES"/>
    <n v="16588"/>
    <n v="1386913"/>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s v="32 - SANTO DOMINGO"/>
    <n v="15092"/>
    <n v="6319274"/>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s v="21 - SAN CRISTOBAL"/>
    <n v="16135"/>
    <n v="1301641"/>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s v="16 - PEDERNALES"/>
    <n v="16588"/>
    <n v="0"/>
    <n v="0"/>
  </r>
  <r>
    <s v="2026"/>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s v="13 - LA VEGA"/>
    <n v="16990"/>
    <n v="0"/>
    <n v="0"/>
  </r>
  <r>
    <s v="2026"/>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s v="32 - SANTO DOMINGO"/>
    <n v="17026"/>
    <n v="14664674"/>
    <n v="0"/>
  </r>
  <r>
    <s v="2026"/>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s v="21 - SAN CRISTOBAL"/>
    <n v="16989"/>
    <n v="4695110"/>
    <n v="0"/>
  </r>
  <r>
    <s v="2026"/>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s v="21 - SAN CRISTOBAL"/>
    <n v="16989"/>
    <n v="9754399"/>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2946772"/>
    <n v="9256636.8399999999"/>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99 - MULTIPROVINCIAL"/>
    <s v="(blank)"/>
    <n v="20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99 - MULTIPROVINCIAL"/>
    <s v="(blank)"/>
    <n v="950000"/>
    <n v="0"/>
  </r>
  <r>
    <s v="2026"/>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29085000"/>
    <n v="2621249"/>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99 - MULTIPROVINCIAL"/>
    <s v="(blank)"/>
    <n v="16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99 - MULTIPROVINCIAL"/>
    <s v="(blank)"/>
    <n v="30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4 - VEHÍCULOS Y EQUIPO DE TRANSPORTE, TRACCIÓN Y ELEVACIÓN"/>
    <s v="N"/>
    <s v="00 - N/A"/>
    <s v="10 - FONDO GENERAL"/>
    <s v="99 - MULTIPROVINCIAL"/>
    <s v="(blank)"/>
    <n v="3166000"/>
    <n v="0"/>
  </r>
  <r>
    <s v="2026"/>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99 - MULTIPROVINCIAL"/>
    <s v="(blank)"/>
    <n v="350000"/>
    <n v="0"/>
  </r>
  <r>
    <s v="2026"/>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99 - MULTIPROVINCIAL"/>
    <s v="(blank)"/>
    <n v="5070000"/>
    <n v="0"/>
  </r>
  <r>
    <s v="2026"/>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99 - MULTIPROVINCIAL"/>
    <s v="(blank)"/>
    <n v="10532201"/>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99 - MULTIPROVINCIAL"/>
    <s v="(blank)"/>
    <n v="2552035"/>
    <n v="0"/>
  </r>
  <r>
    <s v="2026"/>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99 - MULTIPROVINCIAL"/>
    <s v="(blank)"/>
    <n v="200000"/>
    <n v="0"/>
  </r>
  <r>
    <s v="2026"/>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99 - MULTIPROVINCIAL"/>
    <s v="(blank)"/>
    <n v="600000"/>
    <n v="0"/>
  </r>
  <r>
    <s v="2026"/>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99 - MULTIPROVINCIAL"/>
    <s v="(blank)"/>
    <n v="15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99 - MULTIPROVINCIAL"/>
    <s v="(blank)"/>
    <n v="39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4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99 - MULTIPROVINCIAL"/>
    <s v="(blank)"/>
    <n v="1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342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7200000"/>
    <n v="0"/>
  </r>
  <r>
    <s v="2026"/>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00"/>
    <n v="0"/>
  </r>
  <r>
    <s v="2026"/>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99 - MULTIPROVINCIAL"/>
    <s v="(blank)"/>
    <n v="500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N/A"/>
    <s v="10 - FONDO GENERAL"/>
    <s v="99 - MULTIPROVINCIAL"/>
    <s v="(blank)"/>
    <n v="20250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N/A"/>
    <s v="10 - FONDO GENERAL"/>
    <s v="99 - MULTIPROVINCIAL"/>
    <s v="(blank)"/>
    <n v="2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10007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N/A"/>
    <s v="10 - FONDO GENERAL"/>
    <s v="99 - MULTIPROVINCIAL"/>
    <s v="(blank)"/>
    <n v="1000"/>
    <n v="0"/>
  </r>
  <r>
    <s v="2026"/>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N/A"/>
    <s v="10 - FONDO GENERAL"/>
    <s v="99 - MULTIPROVINCIAL"/>
    <s v="(blank)"/>
    <n v="11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99 - MULTIPROVINCIAL"/>
    <s v="(blank)"/>
    <n v="2500000"/>
    <n v="0"/>
  </r>
  <r>
    <s v="2026"/>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99 - MULTIPROVINCIAL"/>
    <s v="(blank)"/>
    <n v="0"/>
    <n v="0"/>
  </r>
  <r>
    <s v="2026"/>
    <x v="0"/>
    <x v="0"/>
    <x v="1"/>
    <x v="7"/>
    <s v="2 - Poder Ejecutivo"/>
    <s v="0216 - MINISTERIO DE CULTURA"/>
    <s v="0005 - DIRECCIÓN GENERAL DE BELLAS ARTES"/>
    <s v="4 - SERVICIOS SOCIALES"/>
    <s v="4.3 - Actividades deportivas, recreativas, culturales y religiosas"/>
    <s v="4.3.03 - Servicios culturales"/>
    <s v="2.7 - OBRAS"/>
    <s v="2.7.1 - OBRAS EN EDIFICACIONES"/>
    <s v="N"/>
    <s v="00 - N/A"/>
    <s v="10 - FONDO GENERAL"/>
    <s v="99 - MULTIPROVINCIAL"/>
    <s v="(blank)"/>
    <n v="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99 - MULTIPROVINCIAL"/>
    <s v="(blank)"/>
    <n v="2500000"/>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99 - MULTIPROVINCIAL"/>
    <s v="(blank)"/>
    <n v="3000068"/>
    <n v="0"/>
  </r>
  <r>
    <s v="2026"/>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99 - MULTIPROVINCIAL"/>
    <s v="(blank)"/>
    <n v="0"/>
    <n v="0"/>
  </r>
  <r>
    <s v="2026"/>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99 - MULTIPROVINCIAL"/>
    <s v="(blank)"/>
    <n v="6230976"/>
    <n v="0"/>
  </r>
  <r>
    <s v="2026"/>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99 - MULTIPROVINCIAL"/>
    <s v="(blank)"/>
    <n v="3500000"/>
    <n v="0"/>
  </r>
  <r>
    <s v="2026"/>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99 - MULTIPROVINCIAL"/>
    <s v="(blank)"/>
    <n v="2400000"/>
    <n v="0"/>
  </r>
  <r>
    <s v="2026"/>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99 - MULTIPROVINCIAL"/>
    <s v="(blank)"/>
    <n v="390000"/>
    <n v="0"/>
  </r>
  <r>
    <s v="2026"/>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99 - MULTIPROVINCIAL"/>
    <s v="(blank)"/>
    <n v="100000"/>
    <n v="0"/>
  </r>
  <r>
    <s v="2026"/>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99 - MULTIPROVINCIAL"/>
    <s v="(blank)"/>
    <n v="940000"/>
    <n v="0"/>
  </r>
  <r>
    <s v="2026"/>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100000"/>
    <n v="0"/>
  </r>
  <r>
    <s v="2026"/>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99 - MULTIPROVINCIAL"/>
    <s v="(blank)"/>
    <n v="99000000"/>
    <n v="14269801.76"/>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s v="32 - SANTO DOMINGO"/>
    <n v="16580"/>
    <n v="40000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S"/>
    <s v="01 - GESTION  INTEGRAL DE RESIDUOS SOLIDOS EN EL VERTEDERO DE DUQUESA , PROVINCIA SANTO DOMINGO"/>
    <s v="60 - CREDITO EXTERNO"/>
    <s v="32 - SANTO DOMINGO"/>
    <n v="16580"/>
    <n v="24312748"/>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99 - MULTIPROVINCIAL"/>
    <s v="(blank)"/>
    <n v="0"/>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99 - MULTIPROVINCIAL"/>
    <s v="(blank)"/>
    <n v="76873404"/>
    <n v="0"/>
  </r>
  <r>
    <s v="2026"/>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99 - MULTIPROVINCIAL"/>
    <s v="(blank)"/>
    <n v="0"/>
    <n v="0"/>
  </r>
  <r>
    <s v="2026"/>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99 - MULTIPROVINCIAL"/>
    <s v="(blank)"/>
    <n v="3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99 - MULTIPROVINCIAL"/>
    <s v="(blank)"/>
    <n v="1000000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60 - CREDITO EXTERNO"/>
    <s v="02 - AZUA"/>
    <n v="13928"/>
    <n v="22857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3 - EQUIPO E INSTRUMENTAL, CIENTÍFICO Y LABORATORIO"/>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6 - EQUIPOS DE DEFENSA Y SEGURIDAD"/>
    <s v="S"/>
    <s v="07 - Recuperación de la Cobertura Vegetal en Cuencas Hidrográficas de la República Dominicana."/>
    <s v="60 - CREDITO EXTERNO"/>
    <s v="02 - AZUA"/>
    <n v="13928"/>
    <n v="0"/>
    <n v="0"/>
  </r>
  <r>
    <s v="2026"/>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60 - CREDITO EXTERNO"/>
    <s v="02 - AZUA"/>
    <n v="13928"/>
    <n v="163855735"/>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99 - MULTIPROVINCIAL"/>
    <s v="(blank)"/>
    <n v="33882073"/>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99 - MULTIPROVINCIAL"/>
    <s v="(blank)"/>
    <n v="4009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99 - MULTIPROVINCIAL"/>
    <s v="(blank)"/>
    <n v="5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99 - MULTIPROVINCIAL"/>
    <s v="(blank)"/>
    <n v="9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20 - FONDOS CON DESTINO ESPECÍFICO"/>
    <s v="99 - MULTIPROVINCIAL"/>
    <s v="(blank)"/>
    <n v="400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99 - MULTIPROVINCIAL"/>
    <s v="(blank)"/>
    <n v="21352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99 - MULTIPROVINCIAL"/>
    <s v="(blank)"/>
    <n v="3450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99 - MULTIPROVINCIAL"/>
    <s v="(blank)"/>
    <n v="138000"/>
    <n v="0"/>
  </r>
  <r>
    <s v="2026"/>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99 - MULTIPROVINCIAL"/>
    <s v="(blank)"/>
    <n v="2386288"/>
    <n v="0"/>
  </r>
  <r>
    <s v="2026"/>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99 - MULTIPROVINCIAL"/>
    <s v="(blank)"/>
    <n v="24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1 - MOBILIARIO Y EQUIPO"/>
    <s v="N"/>
    <s v="00 - N/A"/>
    <s v="20 - FONDOS CON DESTINO ESPECÍFICO"/>
    <s v="99 - MULTIPROVINCIAL"/>
    <s v="(blank)"/>
    <n v="108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2 - MOBILIARIO Y EQUIPO DE AUDIO, AUDIOVISUAL, RECREATIVO Y EDUCACIONAL"/>
    <s v="N"/>
    <s v="00 - N/A"/>
    <s v="20 - FONDOS CON DESTINO ESPECÍFICO"/>
    <s v="99 - MULTIPROVINCIAL"/>
    <s v="(blank)"/>
    <n v="32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3 - EQUIPO E INSTRUMENTAL, CIENTÍFICO Y LABORATORIO"/>
    <s v="N"/>
    <s v="00 - N/A"/>
    <s v="20 - FONDOS CON DESTINO ESPECÍFICO"/>
    <s v="99 - MULTIPROVINCIAL"/>
    <s v="(blank)"/>
    <n v="15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5 - MAQUINARIA, OTROS EQUIPOS Y HERRAMIENTAS"/>
    <s v="N"/>
    <s v="00 - N/A"/>
    <s v="20 - FONDOS CON DESTINO ESPECÍFICO"/>
    <s v="99 - MULTIPROVINCIAL"/>
    <s v="(blank)"/>
    <n v="123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6 - EQUIPOS DE DEFENSA Y SEGURIDAD"/>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8 - BIENES INTANGIBLES"/>
    <s v="N"/>
    <s v="00 - N/A"/>
    <s v="20 - FONDOS CON DESTINO ESPECÍFICO"/>
    <s v="99 - MULTIPROVINCIAL"/>
    <s v="(blank)"/>
    <n v="3000000"/>
    <n v="0"/>
  </r>
  <r>
    <s v="2026"/>
    <x v="0"/>
    <x v="0"/>
    <x v="1"/>
    <x v="7"/>
    <s v="2 - Poder Ejecutivo"/>
    <s v="0219 - MINISTERIO DE EDUCACIÓN SUPERIOR CIENCIA Y TECNOLOGÍA"/>
    <s v="0002 - INSTITUTO TECNOLÓGICO DE LAS AMÉRICAS"/>
    <s v="4 - SERVICIOS SOCIALES"/>
    <s v="4.4 - Educación"/>
    <s v="4.4.04 - Educación superior"/>
    <s v="2.6 - BIENES MUEBLES, INMUEBLES E INTANGIBLES"/>
    <s v="2.6.9 - EDIFICIOS, ESTRUCTURAS, TIERRAS, TERRENOS Y OBJETOS DE VALOR"/>
    <s v="N"/>
    <s v="00 - N/A"/>
    <s v="20 - FONDOS CON DESTINO ESPECÍFICO"/>
    <s v="99 - MULTIPROVINCIAL"/>
    <s v="(blank)"/>
    <n v="50000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99 - MULTIPROVINCIAL"/>
    <s v="(blank)"/>
    <n v="0"/>
    <n v="0"/>
  </r>
  <r>
    <s v="2026"/>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99 - MULTIPROVINCIAL"/>
    <s v="(blank)"/>
    <n v="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99 - MULTIPROVINCIAL"/>
    <s v="(blank)"/>
    <n v="16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99 - MULTIPROVINCIAL"/>
    <s v="(blank)"/>
    <n v="1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99 - MULTIPROVINCIAL"/>
    <s v="(blank)"/>
    <n v="6702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99 - MULTIPROVINCIAL"/>
    <s v="(blank)"/>
    <n v="148100000"/>
    <n v="0"/>
  </r>
  <r>
    <s v="2026"/>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99 - MULTIPROVINCIAL"/>
    <s v="(blank)"/>
    <n v="200000"/>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99 - MULTIPROVINCIAL"/>
    <s v="(blank)"/>
    <n v="66416603"/>
    <n v="0"/>
  </r>
  <r>
    <s v="2026"/>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s v="32 - SANTO DOMINGO"/>
    <n v="17017"/>
    <n v="199249808"/>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41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99 - MULTIPROVINCIAL"/>
    <s v="(blank)"/>
    <n v="43633373"/>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1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01 - DISTRITO NACIONAL"/>
    <s v="(blank)"/>
    <n v="5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01 - DISTRITO NACIONAL"/>
    <s v="(blank)"/>
    <n v="50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5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01 - DISTRITO NACIONAL"/>
    <s v="(blank)"/>
    <n v="200000"/>
    <n v="0"/>
  </r>
  <r>
    <s v="2026"/>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01 - DISTRITO NACIONAL"/>
    <s v="(blank)"/>
    <n v="956946"/>
    <n v="0"/>
  </r>
  <r>
    <s v="2026"/>
    <x v="0"/>
    <x v="0"/>
    <x v="1"/>
    <x v="7"/>
    <s v="2 - Poder Ejecutivo"/>
    <s v="0221 - MINISTERIO DE ADMINISTRACIÓN PÚBLICA"/>
    <s v="0001 - MINISTERIO DE ADMINISTRACION PUBLICA"/>
    <s v="3 - PROTECCIÓN DEL MEDIO AMBIENTE"/>
    <s v="3.3 - Cambio Climático"/>
    <s v="3.3.04 - Gobernanza del riesgo de desastres climáticos"/>
    <s v="2.6 - BIENES MUEBLES, INMUEBLES E INTANGIBLES"/>
    <s v="2.6.5 - MAQUINARIA, OTROS EQUIPOS Y HERRAMIENTAS"/>
    <s v="N"/>
    <s v="00 - N/A"/>
    <s v="10 - FONDO GENERAL"/>
    <s v="99 - MULTIPROVINCIAL"/>
    <s v="(blank)"/>
    <n v="9500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01 - DISTRITO NACIONAL"/>
    <s v="(blank)"/>
    <n v="2030000"/>
    <n v="781830.28"/>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01 - DISTRITO NACIONAL"/>
    <s v="(blank)"/>
    <n v="493500"/>
    <n v="0"/>
  </r>
  <r>
    <s v="2026"/>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01 - DISTRITO NACIONAL"/>
    <s v="(blank)"/>
    <n v="13000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01 - DISTRITO NACIONAL"/>
    <s v="(blank)"/>
    <n v="0"/>
    <n v="0"/>
  </r>
  <r>
    <s v="2026"/>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01 - DISTRITO NACIONAL"/>
    <s v="(blank)"/>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s v="99 - MULTIPROVINCIAL"/>
    <n v="13434"/>
    <n v="49125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3 - MEJORAMIENTO DE LA EFICIENCIA ENERGÉTICA GUBERNAMENTAL EN REPÚBLICA DOMINICANA"/>
    <s v="60 - CREDITO EXTERNO"/>
    <s v="99 - MULTIPROVINCIAL"/>
    <n v="13916"/>
    <n v="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s v="99 - MULTIPROVINCIAL"/>
    <n v="13434"/>
    <n v="9825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s v="99 - MULTIPROVINCIAL"/>
    <n v="13916"/>
    <n v="10480000"/>
    <n v="0"/>
  </r>
  <r>
    <s v="2026"/>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3 - MEJORAMIENTO DE LA EFICIENCIA ENERGÉTICA GUBERNAMENTAL EN REPÚBLICA DOMINICANA"/>
    <s v="60 - CREDITO EXTERNO"/>
    <s v="99 - MULTIPROVINCIAL"/>
    <n v="13916"/>
    <n v="41510372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1 - CONSTRUCCIÓN LABORATORIO DE CALIBRACIONES DOSIMÉTRICAS PARA LA PROTECCIÓN RADIOLÓGICA, DISTRITO NACIONAL."/>
    <s v="10 - FONDO GENERAL"/>
    <s v="99 - MULTIPROVINCIAL"/>
    <n v="16657"/>
    <n v="400000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1 - CONSTRUCCIÓN LABORATORIO DE CALIBRACIONES DOSIMÉTRICAS PARA LA PROTECCIÓN RADIOLÓGICA, DISTRITO NACIONAL."/>
    <s v="10 - FONDO GENERAL"/>
    <s v="99 - MULTIPROVINCIAL"/>
    <n v="16657"/>
    <n v="5111356"/>
    <n v="0"/>
  </r>
  <r>
    <s v="2026"/>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1 - CONSTRUCCIÓN LABORATORIO DE CALIBRACIONES DOSIMÉTRICAS PARA LA PROTECCIÓN RADIOLÓGICA, DISTRITO NACIONAL."/>
    <s v="10 - FONDO GENERAL"/>
    <s v="99 - MULTIPROVINCIAL"/>
    <n v="16657"/>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99 - MULTIPROVINCIAL"/>
    <s v="(blank)"/>
    <n v="67860848"/>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99 - MULTIPROVINCIAL"/>
    <s v="(blank)"/>
    <n v="584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99 - MULTIPROVINCIAL"/>
    <s v="(blank)"/>
    <n v="40000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99 - MULTIPROVINCIAL"/>
    <s v="(blank)"/>
    <n v="12747357"/>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99 - MULTIPROVINCIAL"/>
    <s v="(blank)"/>
    <n v="11361458"/>
    <n v="196470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99 - MULTIPROVINCIAL"/>
    <s v="(blank)"/>
    <n v="0"/>
    <n v="0"/>
  </r>
  <r>
    <s v="2026"/>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20 - FONDOS CON DESTINO ESPECÍFICO"/>
    <s v="99 - MULTIPROVINCIAL"/>
    <s v="(blank)"/>
    <n v="162681005"/>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s v="16 - PEDERNALES"/>
    <n v="16726"/>
    <n v="0"/>
    <n v="1263604.8500000001"/>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0"/>
    <n v="0"/>
  </r>
  <r>
    <s v="2026"/>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s v="16 - PEDERNALES"/>
    <n v="16726"/>
    <n v="0"/>
    <n v="0"/>
  </r>
  <r>
    <s v="2026"/>
    <x v="0"/>
    <x v="0"/>
    <x v="1"/>
    <x v="7"/>
    <s v="2 - Poder Ejecutivo"/>
    <s v="0222 - MINISTERIO DE ENERGIA Y MINAS"/>
    <s v="0001 - MINISTERIO DE ENERGIA Y MINAS"/>
    <s v="3 - PROTECCIÓN DEL MEDIO AMBIENTE"/>
    <s v="3.3 - Cambio Climático"/>
    <s v="3.3.03 - Conocimiento del riesgo de desastres climáticos"/>
    <s v="2.6 - BIENES MUEBLES, INMUEBLES E INTANGIBLES"/>
    <s v="2.6.1 - MOBILIARIO Y EQUIPO"/>
    <s v="N"/>
    <s v="00 - N/A"/>
    <s v="10 - FONDO GENERAL"/>
    <s v="99 - MULTIPROVINCIAL"/>
    <s v="(blank)"/>
    <n v="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99 - MULTIPROVINCIAL"/>
    <s v="(blank)"/>
    <n v="765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99 - MULTIPROVINCIAL"/>
    <s v="(blank)"/>
    <n v="270000"/>
    <n v="0"/>
  </r>
  <r>
    <s v="2026"/>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99 - MULTIPROVINCIAL"/>
    <s v="(blank)"/>
    <n v="67000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s v="11 - LA ALTAGRACIA"/>
    <n v="16655"/>
    <n v="7317526"/>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s v="01 - DISTRITO NACIONAL"/>
    <n v="14749"/>
    <n v="2140659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10 - FONDO GENERAL"/>
    <s v="01 - DISTRITO NACIONAL"/>
    <n v="14749"/>
    <n v="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s v="01 - DISTRITO NACIONAL"/>
    <n v="14749"/>
    <n v="0"/>
    <n v="675432"/>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s v="32 - SANTO DOMINGO"/>
    <n v="16295"/>
    <n v="2620160"/>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s v="11 - LA ALTAGRACIA"/>
    <n v="16655"/>
    <n v="1744745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s v="01 - DISTRITO NACIONAL"/>
    <n v="16738"/>
    <n v="44308027"/>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s v="01 - DISTRITO NACIONAL"/>
    <n v="14706"/>
    <n v="973002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s v="01 - DISTRITO NACIONAL"/>
    <n v="14741"/>
    <n v="12252984"/>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s v="01 - DISTRITO NACIONAL"/>
    <n v="14749"/>
    <n v="9341111"/>
    <n v="0"/>
  </r>
  <r>
    <s v="2026"/>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s v="25 - SANTIAGO"/>
    <n v="15825"/>
    <n v="44378109"/>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s v="99 - MULTIPROVINCIAL"/>
    <n v="14640"/>
    <n v="2928610"/>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s v="99 - MULTIPROVINCIAL"/>
    <n v="14640"/>
    <n v="2128172"/>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s v="99 - MULTIPROVINCIAL"/>
    <n v="14640"/>
    <n v="25243453"/>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s v="01 - DISTRITO NACIONAL"/>
    <n v="16168"/>
    <n v="20321906"/>
    <n v="0"/>
  </r>
  <r>
    <s v="2026"/>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s v="32 - SANTO DOMINGO"/>
    <n v="14983"/>
    <n v="1192744"/>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s v="11 - LA ALTAGRACIA"/>
    <n v="16350"/>
    <n v="596092630"/>
    <n v="0"/>
  </r>
  <r>
    <s v="2026"/>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s v="32 - SANTO DOMINGO"/>
    <n v="15005"/>
    <n v="261865482"/>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s v="99 - MULTIPROVINCIAL"/>
    <n v="14063"/>
    <n v="262453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s v="99 - MULTIPROVINCIAL"/>
    <n v="14063"/>
    <n v="5776305"/>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s v="99 - MULTIPROVINCIAL"/>
    <n v="14063"/>
    <n v="20883344"/>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s v="99 - MULTIPROVINCIAL"/>
    <n v="14063"/>
    <n v="386337969"/>
    <n v="167847038.83000001"/>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10 - FONDO GENERAL"/>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2 - CONSTRUCCIÓN CENTRO DE CORRECCIÓN Y REHABILITACIÓN (CCR) SANTIAGO RODRÍGUEZ, PROVINCIA SANTIAGO RODRÍGUEZ."/>
    <s v="60 - CREDITO EXTERNO"/>
    <s v="26 - SANTIAGO RODRIGUEZ"/>
    <n v="17094"/>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8 - CONSTRUCCIÓN CENTRO DE CORRECCIÓN Y REHABILITACIÓN (CCR) BONAO, PROVINCIA MONSEÑOR NOUEL"/>
    <s v="10 - FONDO GENERAL"/>
    <s v="28 - MONSENOR NOUEL"/>
    <n v="17089"/>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10 - FONDO GENERAL"/>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9 - CONSTRUCCIÓN CENTRO DE CORRECCIÓN Y REHABILITACIÓN (CCR) HATO MAYOR, PROVINCIA HATO MAYOR"/>
    <s v="60 - CREDITO EXTERNO"/>
    <s v="30 - HATO MAYOR"/>
    <n v="17090"/>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10 - FONDO GENERAL"/>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3 - CONSTRUCCIÓN CENTRO DE CORRECCIÓN Y REHABILITACIÓN (CCR) NEIBA, PROVINCIA BAHORUCO."/>
    <s v="60 - CREDITO EXTERNO"/>
    <s v="03 - BAHORUCO"/>
    <n v="17095"/>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10 - FONDO GENERAL"/>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4 - CONSTRUCCIÓN CENTRO DE CORRECCIÓN Y REHABILITACIÓN (CCR) PEDERNALES, PROVINCIA PEDERNALES"/>
    <s v="60 - CREDITO EXTERNO"/>
    <s v="16 - PEDERNALES"/>
    <n v="1709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0 - CONSTRUCCIÓN CENTRO DE CORRECCIÓN Y REHABILITACIÓN (CCR) COTUÍ, PROVINCIA SÁNCHEZ RAMÍREZ"/>
    <s v="10 - FONDO GENERAL"/>
    <s v="24 - SANCHEZ RAMIREZ"/>
    <n v="17092"/>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10 - FONDO GENERAL"/>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5 - CONSTRUCCIÓN CENTRO DE CORRECCIÓN Y REHABILITACIÓN (CCR) EL SEIBO, PROVINCIA EL SEIBO"/>
    <s v="60 - CREDITO EXTERNO"/>
    <s v="08 - EL SEIBO"/>
    <n v="17086"/>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10 - FONDO GENERAL"/>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6 - CONSTRUCCIÓN CENTRO DE CORRECCIÓN Y REHABILITACIÓN (CCR) BARAHONA, PROVINCIA BARAHONA"/>
    <s v="60 - CREDITO EXTERNO"/>
    <s v="04 - BARAHONA"/>
    <n v="17087"/>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10 - FONDO GENERAL"/>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37 - CONSTRUCCIÓN CENTRO DE CORRECCIÓN Y REHABILITACIÓN (CCR) BANI, PROVINCIA PERAVIA"/>
    <s v="60 - CREDITO EXTERNO"/>
    <s v="17 - PERAVIA"/>
    <n v="17088"/>
    <n v="0"/>
    <n v="0"/>
  </r>
  <r>
    <s v="2026"/>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41 - CONSTRUCCIÓN CENTRO DE CORRECCIÓN Y REHABILITACIÓN (CCR) AZUA, PROVINCIA AZUA"/>
    <s v="10 - FONDO GENERAL"/>
    <s v="02 - AZUA"/>
    <n v="17093"/>
    <n v="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s v="32 - SANTO DOMINGO"/>
    <n v="14649"/>
    <n v="1143603592"/>
    <n v="21175420.34"/>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s v="21 - SAN CRISTOBAL"/>
    <n v="13890"/>
    <n v="13305993"/>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s v="23 - SAN PEDRO DE MACORIS"/>
    <n v="13892"/>
    <n v="157231672"/>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s v="22 - SAN JUAN"/>
    <n v="14996"/>
    <n v="2099244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s v="06 - DUARTE"/>
    <n v="14615"/>
    <n v="26494125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s v="06 - DUARTE"/>
    <n v="14615"/>
    <n v="392296896"/>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s v="21 - SAN CRISTOBAL"/>
    <n v="14731"/>
    <n v="4175835"/>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s v="01 - DISTRITO NACIONAL"/>
    <n v="14641"/>
    <n v="8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s v="99 - MULTIPROVINCIAL"/>
    <n v="14025"/>
    <n v="40000000"/>
    <n v="0"/>
  </r>
  <r>
    <s v="2026"/>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s v="32 - SANTO DOMINGO"/>
    <n v="16130"/>
    <n v="15920921"/>
    <n v="0"/>
  </r>
  <r>
    <s v="2026"/>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s v="04 - BARAHONA"/>
    <n v="14670"/>
    <n v="196329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s v="25 - SANTIAGO"/>
    <n v="14690"/>
    <n v="4903101"/>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s v="11 - LA ALTAGRACIA"/>
    <n v="14124"/>
    <n v="1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s v="11 - LA ALTAGRACIA"/>
    <n v="14911"/>
    <n v="540584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s v="27 - VALVERDE"/>
    <n v="14912"/>
    <n v="3496399"/>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s v="21 - SAN CRISTOBAL"/>
    <n v="14692"/>
    <n v="184597692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s v="01 - DISTRITO NACIONAL"/>
    <n v="14693"/>
    <n v="2415777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s v="25 - SANTIAGO"/>
    <n v="14690"/>
    <n v="4871784"/>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s v="11 - LA ALTAGRACIA"/>
    <n v="14124"/>
    <n v="237224352"/>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s v="25 - SANTIAGO"/>
    <n v="14127"/>
    <n v="53268686"/>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s v="11 - LA ALTAGRACIA"/>
    <n v="14911"/>
    <n v="74283503"/>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s v="27 - VALVERDE"/>
    <n v="14912"/>
    <n v="181830638"/>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s v="05 - DAJABON"/>
    <n v="14178"/>
    <n v="12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s v="21 - SAN CRISTOBAL"/>
    <n v="14692"/>
    <n v="2000000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s v="11 - LA ALTAGRACIA"/>
    <n v="14124"/>
    <n v="135650"/>
    <n v="0"/>
  </r>
  <r>
    <s v="2026"/>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s v="25 - SANTIAGO"/>
    <n v="14127"/>
    <n v="2180515"/>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s v="21 - SAN CRISTOBAL"/>
    <n v="14692"/>
    <n v="59487721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s v="01 - DISTRITO NACIONAL"/>
    <n v="14693"/>
    <n v="101492339"/>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s v="25 - SANTIAGO"/>
    <n v="14690"/>
    <n v="7192308"/>
    <n v="568445.56000000006"/>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s v="11 - LA ALTAGRACIA"/>
    <n v="14124"/>
    <n v="334180157"/>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s v="25 - SANTIAGO"/>
    <n v="14127"/>
    <n v="45374553"/>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s v="11 - LA ALTAGRACIA"/>
    <n v="14911"/>
    <n v="55934953"/>
    <n v="17929811.460000001"/>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s v="27 - VALVERDE"/>
    <n v="14912"/>
    <n v="67920130"/>
    <n v="0"/>
  </r>
  <r>
    <s v="2026"/>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s v="05 - DAJABON"/>
    <n v="14178"/>
    <n v="4061396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s v="01 - DISTRITO NACIONAL"/>
    <n v="14234"/>
    <n v="1044489"/>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s v="18 - PUERTO PLATA"/>
    <n v="13532"/>
    <n v="924712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s v="08 - EL SEIBO"/>
    <n v="13747"/>
    <n v="164816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s v="01 - DISTRITO NACIONAL"/>
    <n v="14234"/>
    <n v="7540520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s v="18 - PUERTO PLATA"/>
    <n v="13532"/>
    <n v="813305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s v="27 - VALVERDE"/>
    <n v="13537"/>
    <n v="5826947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s v="13 - LA VEGA"/>
    <n v="13530"/>
    <n v="1488233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s v="11 - LA ALTAGRACIA"/>
    <n v="13523"/>
    <n v="2004841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s v="08 - EL SEIBO"/>
    <n v="13747"/>
    <n v="1898610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s v="01 - DISTRITO NACIONAL"/>
    <n v="14234"/>
    <n v="9719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s v="15 - MONTE CRISTI"/>
    <n v="14488"/>
    <n v="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s v="27 - VALVERDE"/>
    <n v="13537"/>
    <n v="13953195"/>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s v="13 - LA VEGA"/>
    <n v="13530"/>
    <n v="389422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s v="08 - EL SEIBO"/>
    <n v="13747"/>
    <n v="168774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s v="32 - SANTO DOMINGO"/>
    <n v="16656"/>
    <n v="5849968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s v="99 - MULTIPROVINCIAL"/>
    <n v="16536"/>
    <n v="600000000"/>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s v="99 - MULTIPROVINCIAL"/>
    <n v="14233"/>
    <n v="57790353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s v="01 - DISTRITO NACIONAL"/>
    <n v="14234"/>
    <n v="36772046"/>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s v="25 - SANTIAGO"/>
    <n v="12897"/>
    <n v="229252477"/>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s v="15 - MONTE CRISTI"/>
    <n v="14488"/>
    <n v="25276922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s v="23 - SAN PEDRO DE MACORIS"/>
    <n v="13518"/>
    <n v="191812602"/>
    <n v="25899801.93"/>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s v="18 - PUERTO PLATA"/>
    <n v="13532"/>
    <n v="234432428"/>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s v="27 - VALVERDE"/>
    <n v="13537"/>
    <n v="137041191"/>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s v="13 - LA VEGA"/>
    <n v="13530"/>
    <n v="100302572"/>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s v="01 - DISTRITO NACIONAL"/>
    <n v="13302"/>
    <n v="636815744"/>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s v="11 - LA ALTAGRACIA"/>
    <n v="13523"/>
    <n v="3"/>
    <n v="0"/>
  </r>
  <r>
    <s v="2026"/>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s v="08 - EL SEIBO"/>
    <n v="13747"/>
    <n v="28337153"/>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s v="11 - LA ALTAGRACIA"/>
    <n v="15342"/>
    <n v="11214818"/>
    <n v="0"/>
  </r>
  <r>
    <s v="2026"/>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s v="09 - ESPAILLAT"/>
    <n v="15343"/>
    <n v="6069830"/>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s v="06 - DUARTE"/>
    <n v="13656"/>
    <n v="379348"/>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s v="06 - DUARTE"/>
    <n v="13656"/>
    <n v="109238317"/>
    <n v="125098616.70999999"/>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s v="06 - DUARTE"/>
    <n v="13656"/>
    <n v="10467513"/>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s v="32 - SANTO DOMINGO"/>
    <n v="13536"/>
    <n v="15160549"/>
    <n v="0"/>
  </r>
  <r>
    <s v="2026"/>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s v="06 - DUARTE"/>
    <n v="13656"/>
    <n v="635173475"/>
    <n v="35141605.810000002"/>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3 - EQUIPO E INSTRUMENTAL, CIENTÍFICO Y LABORATORIO"/>
    <s v="S"/>
    <s v="19 - REPARACIÓN DE 12 INSTALACIONES DEPORTIVAS DEL CENTRO OLÍMPICO JUAN PABLO DUARTE, DISTRITO NACIONAL"/>
    <s v="10 - FONDO GENERAL"/>
    <s v="01 - DISTRITO NACIONAL"/>
    <n v="16789"/>
    <n v="2803297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s v="01 - DISTRITO NACIONAL"/>
    <n v="16785"/>
    <n v="652180519"/>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27 - CONSTRUCCIÓN INFRAESTRUCTURA DEPORTIVA PARA BEISBOL SANTO DOMINGO OESTE, PROVINCIA SANTO DOMINGO"/>
    <s v="10 - FONDO GENERAL"/>
    <s v="32 - SANTO DOMINGO"/>
    <n v="16999"/>
    <n v="36677637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s v="01 - DISTRITO NACIONAL"/>
    <n v="16423"/>
    <n v="1751736"/>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s v="22 - SAN JUAN"/>
    <n v="14711"/>
    <n v="2265191"/>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s v="08 - EL SEIBO"/>
    <n v="15016"/>
    <n v="55658568"/>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s v="32 - SANTO DOMINGO"/>
    <n v="14508"/>
    <n v="3895064"/>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s v="04 - BARAHONA"/>
    <n v="16419"/>
    <n v="756252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s v="04 - BARAHONA"/>
    <n v="14540"/>
    <n v="17447202"/>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s v="11 - LA ALTAGRACIA"/>
    <n v="16836"/>
    <n v="3266605"/>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s v="32 - SANTO DOMINGO"/>
    <n v="14506"/>
    <n v="13515310"/>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s v="32 - SANTO DOMINGO"/>
    <n v="14616"/>
    <n v="28438547"/>
    <n v="0"/>
  </r>
  <r>
    <s v="2026"/>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s v="29 - MONTE PLATA"/>
    <n v="14618"/>
    <n v="6975350"/>
    <n v="6485621.4800000004"/>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s v="30 - HATO MAYOR"/>
    <n v="14278"/>
    <n v="3369908"/>
    <n v="0"/>
  </r>
  <r>
    <s v="2026"/>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10 - FONDO GENERAL"/>
    <s v="26 - SANTIAGO RODRIGUEZ"/>
    <n v="14637"/>
    <n v="1635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s v="32 - SANTO DOMINGO"/>
    <n v="16649"/>
    <n v="27522796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s v="01 - DISTRITO NACIONAL"/>
    <n v="16671"/>
    <n v="65275889"/>
    <n v="27311002.96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s v="24 - SANCHEZ RAMIREZ"/>
    <n v="14720"/>
    <n v="37967833"/>
    <n v="12182900.199999999"/>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s v="30 - HATO MAYOR"/>
    <n v="14278"/>
    <n v="8632709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s v="03 - BAHORUCO"/>
    <n v="14636"/>
    <n v="97357823"/>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s v="26 - SANTIAGO RODRIGUEZ"/>
    <n v="14637"/>
    <n v="58976672"/>
    <n v="0"/>
  </r>
  <r>
    <s v="2026"/>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s v="02 - AZUA"/>
    <n v="14639"/>
    <n v="18939334"/>
    <n v="0"/>
  </r>
  <r>
    <s v="2026"/>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s v="01 - DISTRITO NACIONAL"/>
    <n v="14724"/>
    <n v="4298065"/>
    <n v="0"/>
  </r>
  <r>
    <s v="2026"/>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s v="29 - MONTE PLATA"/>
    <n v="16992"/>
    <n v="503349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99 - MULTIPROVINCIAL"/>
    <s v="(blank)"/>
    <n v="5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99 - MULTIPROVINCIAL"/>
    <s v="(blank)"/>
    <n v="70500000"/>
    <n v="265548"/>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99 - MULTIPROVINCIAL"/>
    <s v="(blank)"/>
    <n v="11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99 - MULTIPROVINCIAL"/>
    <s v="(blank)"/>
    <n v="590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99 - MULTIPROVINCIAL"/>
    <s v="(blank)"/>
    <n v="6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99 - MULTIPROVINCIAL"/>
    <s v="(blank)"/>
    <n v="3400000"/>
    <n v="201544"/>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99 - MULTIPROVINCIAL"/>
    <s v="(blank)"/>
    <n v="376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99 - MULTIPROVINCIAL"/>
    <s v="(blank)"/>
    <n v="9949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99 - MULTIPROVINCIAL"/>
    <s v="(blank)"/>
    <n v="23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99 - MULTIPROVINCIAL"/>
    <s v="(blank)"/>
    <n v="16255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99 - MULTIPROVINCIAL"/>
    <s v="(blank)"/>
    <n v="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99 - MULTIPROVINCIAL"/>
    <s v="(blank)"/>
    <n v="25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99 - MULTIPROVINCIAL"/>
    <s v="(blank)"/>
    <n v="2000000"/>
    <n v="0"/>
  </r>
  <r>
    <s v="2026"/>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99 - MULTIPROVINCIAL"/>
    <s v="(blank)"/>
    <n v="8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99 - MULTIPROVINCIAL"/>
    <s v="(blank)"/>
    <n v="981089991"/>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99 - MULTIPROVINCIAL"/>
    <s v="(blank)"/>
    <n v="132000000"/>
    <n v="0"/>
  </r>
  <r>
    <s v="2026"/>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60 - CREDITO EXTERNO"/>
    <s v="99 - MULTIPROVINCIAL"/>
    <s v="(blank)"/>
    <n v="10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10 - FONDO GENERAL"/>
    <s v="99 - MULTIPROVINCIAL"/>
    <s v="(blank)"/>
    <n v="30000000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1 - MOBILIARIO Y EQUIPO"/>
    <s v="N"/>
    <s v="00 - N/A"/>
    <s v="20 - FONDOS CON DESTINO ESPECÍFICO"/>
    <s v="99 - MULTIPROVINCIAL"/>
    <s v="(blank)"/>
    <n v="6840011"/>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3 - EQUIPO E INSTRUMENTAL, CIENTÍFICO Y LABORATORIO"/>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5 - MAQUINARIA, OTROS EQUIPOS Y HERRAMIENTAS"/>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6 - EQUIPOS DE DEFENSA Y SEGURIDAD"/>
    <s v="N"/>
    <s v="00 - N/A"/>
    <s v="20 - FONDOS CON DESTINO ESPECÍFICO"/>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10 - FONDO GENERAL"/>
    <s v="99 - MULTIPROVINCIAL"/>
    <s v="(blank)"/>
    <n v="0"/>
    <n v="0"/>
  </r>
  <r>
    <s v="2026"/>
    <x v="0"/>
    <x v="0"/>
    <x v="1"/>
    <x v="7"/>
    <s v="2 - Poder Ejecutivo"/>
    <s v="0224 - MINISTERIO DE JUSTICIA"/>
    <s v="0001 - MINISTERIO DE JUSTICIA"/>
    <s v="1 - SERVICIOS  GENERALES"/>
    <s v="1.4 - Justicia, orden público y seguridad"/>
    <s v="1.4.03 - Administración y servicios de justicia"/>
    <s v="2.6 - BIENES MUEBLES, INMUEBLES E INTANGIBLES"/>
    <s v="2.6.8 - BIENES INTANGIBLES"/>
    <s v="N"/>
    <s v="00 - N/A"/>
    <s v="20 - FONDOS CON DESTINO ESPECÍFICO"/>
    <s v="99 - MULTIPROVINCIAL"/>
    <s v="(blank)"/>
    <n v="0"/>
    <n v="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99 - MULTIPROVINCIAL"/>
    <s v="(blank)"/>
    <n v="135262966"/>
    <n v="22543828"/>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198345"/>
    <n v="86639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6638889"/>
    <n v="2773150"/>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99 - MULTIPROVINCIAL"/>
    <s v="(blank)"/>
    <n v="2379687"/>
    <n v="396614"/>
  </r>
  <r>
    <s v="2026"/>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99 - MULTIPROVINCIAL"/>
    <s v="(blank)"/>
    <n v="1532797"/>
    <n v="255466"/>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99 - MULTIPROVINCIAL"/>
    <s v="(blank)"/>
    <n v="1062629700"/>
    <n v="177104944"/>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99 - MULTIPROVINCIAL"/>
    <s v="(blank)"/>
    <n v="211200"/>
    <n v="35198"/>
  </r>
  <r>
    <s v="2026"/>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99 - MULTIPROVINCIAL"/>
    <s v="(blank)"/>
    <n v="4543100"/>
    <n v="757182"/>
  </r>
  <r>
    <s v="2026"/>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99 - MULTIPROVINCIAL"/>
    <s v="(blank)"/>
    <n v="57511400"/>
    <n v="958523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01 - DISTRITO NACIONAL"/>
    <s v="(blank)"/>
    <n v="6161290"/>
    <n v="1617147.2899999998"/>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99 - MULTIPROVINCIAL"/>
    <s v="(blank)"/>
    <n v="5842071"/>
    <n v="950793.59"/>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01 - DISTRITO NACIONAL"/>
    <s v="(blank)"/>
    <n v="258900"/>
    <n v="23536.3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99 - MULTIPROVINCIAL"/>
    <s v="(blank)"/>
    <n v="303982"/>
    <n v="79742"/>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01 - DISTRITO NACIONAL"/>
    <s v="(blank)"/>
    <n v="396071"/>
    <n v="61466.46"/>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99 - MULTIPROVINCIAL"/>
    <s v="(blank)"/>
    <n v="802860"/>
    <n v="177346.37"/>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99 - MULTIPROVINCIAL"/>
    <s v="(blank)"/>
    <n v="36960"/>
    <n v="3360"/>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01 - DISTRITO NACIONAL"/>
    <s v="(blank)"/>
    <n v="13060114"/>
    <n v="1563649.43"/>
  </r>
  <r>
    <s v="2026"/>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4049595"/>
    <n v="674932.5"/>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99 - MULTIPROVINCIAL"/>
    <s v="(blank)"/>
    <n v="20294000"/>
    <n v="7234666"/>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00"/>
    <n v="3849520"/>
  </r>
  <r>
    <s v="2026"/>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8 - BIENES INTANGIBLES"/>
    <s v="N"/>
    <s v="00 - N/A"/>
    <s v="10 - FONDO GENERAL"/>
    <s v="99 - MULTIPROVINCIAL"/>
    <s v="(blank)"/>
    <n v="4000000"/>
    <n v="666648"/>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99 - MULTIPROVINCIAL"/>
    <s v="(blank)"/>
    <n v="12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5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5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300000"/>
    <n v="0"/>
  </r>
  <r>
    <s v="2026"/>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99 - MULTIPROVINCIAL"/>
    <s v="(blank)"/>
    <n v="100000"/>
    <n v="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99 - MULTIPROVINCIAL"/>
    <s v="(blank)"/>
    <n v="5000000"/>
    <n v="892373.47000000009"/>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99 - MULTIPROVINCIAL"/>
    <s v="(blank)"/>
    <n v="200000"/>
    <n v="33333.32"/>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99 - MULTIPROVINCIAL"/>
    <s v="(blank)"/>
    <n v="300000"/>
    <n v="50000"/>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99 - MULTIPROVINCIAL"/>
    <s v="(blank)"/>
    <n v="1500000"/>
    <n v="292081.15999999997"/>
  </r>
  <r>
    <s v="2026"/>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99 - MULTIPROVINCIAL"/>
    <s v="(blank)"/>
    <n v="5000000"/>
    <n v="732212.05"/>
  </r>
  <r>
    <s v="2026"/>
    <x v="0"/>
    <x v="0"/>
    <x v="1"/>
    <x v="7"/>
    <s v="8 - Tribunal Superior Electoral (TSE)"/>
    <s v="0405 - TRIBUNAL SUPERIOR  ELECTORAL ( TSE)"/>
    <s v="0001 - TRIBUNAL SUPERIOR  ELECTORAL TSE"/>
    <s v="1 - SERVICIOS  GENERALES"/>
    <s v="1.4 - Justicia, orden público y seguridad"/>
    <s v="1.4.03 - Administración y servicios de justicia"/>
    <s v="2.7 - OBRAS"/>
    <s v="2.7.1 - OBRAS EN EDIFICACIONES"/>
    <s v="N"/>
    <s v="00 - N/A"/>
    <s v="10 - FONDO GENERAL"/>
    <s v="99 - MULTIPROVINCIAL"/>
    <s v="(blank)"/>
    <n v="0"/>
    <n v="999999.99999999988"/>
  </r>
  <r>
    <s v="2026"/>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8848"/>
    <n v="0"/>
  </r>
  <r>
    <s v="2026"/>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250000"/>
    <n v="0"/>
  </r>
  <r>
    <s v="2026"/>
    <x v="0"/>
    <x v="0"/>
    <x v="1"/>
    <x v="8"/>
    <s v="2 - Poder Ejecutivo"/>
    <s v="0201 - PRESIDENCIA DE LA REPÚBLICA"/>
    <s v="0017 - DIRECCIÓN DE DESARROLLO SOCIAL SUPÉRATE"/>
    <s v="4 - SERVICIOS SOCIALES"/>
    <s v="4.5 - Protección social"/>
    <s v="4.5.10 - Asistencia social"/>
    <s v="2.6 - BIENES MUEBLES, INMUEBLES E INTANGIBLES"/>
    <s v="2.6.9 - EDIFICIOS, ESTRUCTURAS, TIERRAS, TERRENOS Y OBJETOS DE VALOR"/>
    <s v="N"/>
    <s v="00 - N/A"/>
    <s v="10 - FONDO GENERAL"/>
    <s v="99 - MULTIPROVINCIAL"/>
    <s v="(blank)"/>
    <n v="150000"/>
    <n v="0"/>
  </r>
  <r>
    <s v="2026"/>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500000"/>
    <n v="0"/>
  </r>
  <r>
    <s v="2026"/>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00000"/>
    <n v="0"/>
  </r>
  <r>
    <s v="2026"/>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99 - MULTIPROVINCIAL"/>
    <s v="(blank)"/>
    <n v="0"/>
    <n v="2128720"/>
  </r>
  <r>
    <s v="2026"/>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99 - MULTIPROVINCIAL"/>
    <s v="(blank)"/>
    <n v="300000"/>
    <n v="0"/>
  </r>
  <r>
    <s v="2026"/>
    <x v="0"/>
    <x v="0"/>
    <x v="1"/>
    <x v="8"/>
    <s v="2 - Poder Ejecutivo"/>
    <s v="0203 - MINISTERIO DE DEFENSA"/>
    <s v="0001 - ARMADA DE LA REPUBLICA DOMINICANA"/>
    <s v="4 - SERVICIOS SOCIALES"/>
    <s v="4.4 - Educación"/>
    <s v="4.4.08 - Enseñanza y capacitación para defensa y seguridad"/>
    <s v="2.6 - BIENES MUEBLES, INMUEBLES E INTANGIBLES"/>
    <s v="2.6.9 - EDIFICIOS, ESTRUCTURAS, TIERRAS, TERRENOS Y OBJETOS DE VALOR"/>
    <s v="N"/>
    <s v="00 - N/A"/>
    <s v="10 - FONDO GENERAL"/>
    <s v="99 - MULTIPROVINCIAL"/>
    <s v="(blank)"/>
    <n v="3800000"/>
    <n v="0"/>
  </r>
  <r>
    <s v="2026"/>
    <x v="0"/>
    <x v="0"/>
    <x v="1"/>
    <x v="8"/>
    <s v="2 - Poder Ejecutivo"/>
    <s v="0203 - MINISTERIO DE DEFENSA"/>
    <s v="0007 - ESCUELA DE GRADUADOS DE DOCTRINA CONJUNTA GENERAL DE DIV. GREGORIO LUPERÓN (EGDC)"/>
    <s v="4 - SERVICIOS SOCIALES"/>
    <s v="4.4 - Educación"/>
    <s v="4.4.04 - Educación superior"/>
    <s v="2.6 - BIENES MUEBLES, INMUEBLES E INTANGIBLES"/>
    <s v="2.6.9 - EDIFICIOS, ESTRUCTURAS, TIERRAS, TERRENOS Y OBJETOS DE VALOR"/>
    <s v="N"/>
    <s v="00 - N/A"/>
    <s v="10 - FONDO GENERAL"/>
    <s v="99 - MULTIPROVINCIAL"/>
    <s v="(blank)"/>
    <n v="350000"/>
    <n v="0"/>
  </r>
  <r>
    <s v="2026"/>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99 - MULTIPROVINCIAL"/>
    <s v="(blank)"/>
    <n v="300000"/>
    <n v="0"/>
  </r>
  <r>
    <s v="2026"/>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01 - DISTRITO NACIONAL"/>
    <s v="(blank)"/>
    <n v="500000"/>
    <n v="0"/>
  </r>
  <r>
    <s v="2026"/>
    <x v="0"/>
    <x v="0"/>
    <x v="1"/>
    <x v="8"/>
    <s v="2 - Poder Ejecutivo"/>
    <s v="0205 - MINISTERIO DE HACIENDA Y ECONOMIA"/>
    <s v="0001 - MINISTERIO DE HACIENDA Y ECONOMI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
    <n v="0"/>
  </r>
  <r>
    <s v="2026"/>
    <x v="0"/>
    <x v="0"/>
    <x v="1"/>
    <x v="8"/>
    <s v="2 - Poder Ejecutivo"/>
    <s v="0205 - MINISTERIO DE HACIENDA Y ECONOMI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14500"/>
    <n v="0"/>
  </r>
  <r>
    <s v="2026"/>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99 - MULTIPROVINCIAL"/>
    <s v="(blank)"/>
    <n v="17500"/>
    <n v="0"/>
  </r>
  <r>
    <s v="2026"/>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750000"/>
    <n v="0"/>
  </r>
  <r>
    <s v="2026"/>
    <x v="0"/>
    <x v="0"/>
    <x v="1"/>
    <x v="8"/>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99 - MULTIPROVINCIAL"/>
    <s v="(blank)"/>
    <n v="81878"/>
    <n v="0"/>
  </r>
  <r>
    <s v="2026"/>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99 - MULTIPROVINCIAL"/>
    <s v="(blank)"/>
    <n v="3456045"/>
    <n v="0"/>
  </r>
  <r>
    <s v="2026"/>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99 - MULTIPROVINCIAL"/>
    <s v="(blank)"/>
    <n v="450000"/>
    <n v="0"/>
  </r>
  <r>
    <s v="2026"/>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99 - MULTIPROVINCIAL"/>
    <s v="(blank)"/>
    <n v="1650000"/>
    <n v="0"/>
  </r>
  <r>
    <s v="2026"/>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99 - MULTIPROVINCIAL"/>
    <s v="(blank)"/>
    <n v="0"/>
    <n v="0"/>
  </r>
  <r>
    <s v="2026"/>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1000000"/>
    <n v="0"/>
  </r>
  <r>
    <s v="2026"/>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99 - MULTIPROVINCIAL"/>
    <s v="(blank)"/>
    <n v="300000"/>
    <n v="0"/>
  </r>
  <r>
    <s v="2026"/>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500000"/>
    <n v="0"/>
  </r>
  <r>
    <s v="2026"/>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99 - MULTIPROVINCIAL"/>
    <s v="(blank)"/>
    <n v="450000"/>
    <n v="0"/>
  </r>
  <r>
    <s v="2026"/>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99 - MULTIPROVINCIAL"/>
    <s v="(blank)"/>
    <n v="10000"/>
    <n v="0"/>
  </r>
  <r>
    <s v="2026"/>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99 - MULTIPROVINCIAL"/>
    <s v="(blank)"/>
    <n v="0"/>
    <n v="0"/>
  </r>
  <r>
    <s v="2026"/>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s v="16 - PEDERNALES"/>
    <n v="16726"/>
    <n v="0"/>
    <n v="1060000.02"/>
  </r>
  <r>
    <s v="2026"/>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4"/>
  </r>
  <r>
    <s v="2026"/>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99 - MULTIPROVINCIAL"/>
    <s v="(blank)"/>
    <n v="50000000"/>
    <n v="8333332"/>
  </r>
  <r>
    <s v="2026"/>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99 - MULTIPROVINCIAL"/>
    <s v="(blank)"/>
    <n v="3000000"/>
    <n v="0"/>
  </r>
  <r>
    <s v="2026"/>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99 - MULTIPROVINCIAL"/>
    <s v="(blank)"/>
    <n v="50000"/>
    <n v="0"/>
  </r>
  <r>
    <s v="2026"/>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99 - MULTIPROVINCIAL"/>
    <s v="(blank)"/>
    <n v="100000"/>
    <n v="0"/>
  </r>
  <r>
    <s v="2026"/>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s v="05 - DAJABON"/>
    <n v="14697"/>
    <n v="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99 - MULTIPROVINCIAL"/>
    <s v="(blank)"/>
    <n v="870000000"/>
    <n v="0"/>
  </r>
  <r>
    <s v="2026"/>
    <x v="0"/>
    <x v="0"/>
    <x v="1"/>
    <x v="9"/>
    <s v="2 - Poder Ejecutivo"/>
    <s v="0205 - MINISTERIO DE HACIENDA Y ECONOMI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99 - MULTIPROVINCIAL"/>
    <s v="(blank)"/>
    <n v="5000000"/>
    <n v="0"/>
  </r>
  <r>
    <s v="2026"/>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60 - CREDITO EXTERNO"/>
    <s v="99 - MULTIPROVINCIAL"/>
    <s v="(blank)"/>
    <n v="0"/>
    <n v="1794987"/>
  </r>
  <r>
    <s v="2026"/>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60 - CREDITO EXTERNO"/>
    <s v="99 - MULTIPROVINCIAL"/>
    <s v="(blank)"/>
    <n v="0"/>
    <n v="0"/>
  </r>
  <r>
    <s v="2026"/>
    <x v="0"/>
    <x v="0"/>
    <x v="1"/>
    <x v="9"/>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s v="30 - HATO MAYOR"/>
    <n v="15384"/>
    <n v="0"/>
    <n v="0"/>
  </r>
  <r>
    <s v="2026"/>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s v="32 - SANTO DOMINGO"/>
    <n v="13637"/>
    <n v="32195652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99 - MULTIPROVINCIAL"/>
    <s v="(blank)"/>
    <n v="0"/>
    <n v="36248761.890000001"/>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s v="14 - MARIA TRINIDAD SANCHEZ"/>
    <n v="14790"/>
    <n v="22470810"/>
    <n v="1164272"/>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s v="31 - SAN JOSE DE OCOA"/>
    <n v="16716"/>
    <n v="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s v="20 - SAMANA"/>
    <n v="13946"/>
    <n v="87500000"/>
    <n v="89784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1 - CONSTRUCCIÓN DE PASO A DESNIVEL EN INTERSECCIÓN PROLONGACION AV. 27 DE FEBRERO CON AV. ISABEL AGUIAR, MUNICIPIO SANTO DOMINGO OESTE, PROVINCIA SANTO DOMINGO"/>
    <s v="60 - CREDITO EXTERNO"/>
    <s v="32 - SANTO DOMINGO"/>
    <n v="17003"/>
    <n v="30182472"/>
    <n v="1639726.4"/>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s v="01 - DISTRITO NACIONAL"/>
    <n v="17039"/>
    <n v="0"/>
    <n v="4966876"/>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60 - CREDITO EXTERNO"/>
    <s v="01 - DISTRITO NACIONAL"/>
    <n v="17039"/>
    <n v="348225671"/>
    <n v="54135556.520000003"/>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RECONSTRUCCIÓN DE LA INFRAESTRUCTURA VIAL URBANA DEL MUNICIPIO VILLA GONZÁLEZ, PROVINCIA SANTIAGO"/>
    <s v="10 - FONDO GENERAL"/>
    <s v="25 - SANTIAGO"/>
    <n v="15407"/>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s v="17 - PERAVIA"/>
    <n v="12630"/>
    <n v="2192306"/>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s v="16 - PEDERNALES"/>
    <n v="12631"/>
    <n v="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s v="04 - BARAHONA"/>
    <n v="12635"/>
    <n v="15000000"/>
    <n v="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s v="32 - SANTO DOMINGO"/>
    <n v="14109"/>
    <n v="0"/>
    <n v="8950900"/>
  </r>
  <r>
    <s v="2026"/>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2 - RECONSTRUCCIÓN DEL CAMINO VECINAL LA GUAZUMA, PROVINCIA LA ALTAGRACIA"/>
    <s v="10 - FONDO GENERAL"/>
    <s v="11 - LA ALTAGRACIA"/>
    <n v="16786"/>
    <n v="0"/>
    <n v="0"/>
  </r>
  <r>
    <s v="2026"/>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s v="32 - SANTO DOMINGO"/>
    <n v="16686"/>
    <n v="0"/>
    <n v="225000"/>
  </r>
  <r>
    <s v="2026"/>
    <x v="0"/>
    <x v="0"/>
    <x v="1"/>
    <x v="9"/>
    <s v="2 - Poder Ejecutivo"/>
    <s v="0211 - MINISTERIO DE OBRAS PÚBLICAS Y COMUNICACIONES"/>
    <s v="0001 - MINISTERIO DE OBRAS PUBLICAS Y COMUNICACIONES"/>
    <s v="3 - PROTECCIÓN DEL MEDIO AMBIENTE"/>
    <s v="3.3 - Cambio Climático"/>
    <s v="3.3.06 - Respuesta y recuperación de desastres climáticos"/>
    <s v="2.6 - BIENES MUEBLES, INMUEBLES E INTANGIBLES"/>
    <s v="2.6.9 - EDIFICIOS, ESTRUCTURAS, TIERRAS, TERRENOS Y OBJETOS DE VALOR"/>
    <s v="S"/>
    <s v="89 - CONSTRUCCIÓN DE 2 PUENTES SOBRE EL RÍO LEBRÓN, AFECTADOS POR LA TORMENTA FRANKLIN, MUNICIPIO PEDRO BRAND, PROVINCIA SANTO DOMINGO"/>
    <s v="10 - FONDO GENERAL"/>
    <s v="32 - SANTO DOMINGO"/>
    <n v="16890"/>
    <n v="8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s v="32 - SANTO DOMINGO"/>
    <n v="14054"/>
    <n v="1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50 - CRÉDITO INTERNO"/>
    <s v="32 - SANTO DOMINGO"/>
    <n v="14558"/>
    <n v="200000000"/>
    <n v="0"/>
  </r>
  <r>
    <s v="2026"/>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s v="32 - SANTO DOMINGO"/>
    <n v="15024"/>
    <n v="299000000"/>
    <n v="0"/>
  </r>
  <r>
    <s v="2026"/>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99 - MULTIPROVINCIAL"/>
    <s v="(blank)"/>
    <n v="85000000"/>
    <n v="0"/>
  </r>
  <r>
    <s v="2026"/>
    <x v="0"/>
    <x v="0"/>
    <x v="1"/>
    <x v="9"/>
    <s v="2 - Poder Ejecutivo"/>
    <s v="0213 - MINISTERIO DE TURISMO"/>
    <s v="0001 - MINISTERIO DE TURISMO"/>
    <s v="2 - SERVICIOS ECONÓMICOS"/>
    <s v="2.9 - Otros servicios económicos"/>
    <s v="2.9.03 - Turismo"/>
    <s v="2.6 - BIENES MUEBLES, INMUEBLES E INTANGIBLES"/>
    <s v="2.6.8 - BIENES INTANGIBLES"/>
    <s v="N"/>
    <s v="00 - N/A"/>
    <s v="10 - FONDO GENERAL"/>
    <s v="99 - MULTIPROVINCIAL"/>
    <s v="(blank)"/>
    <n v="100000"/>
    <n v="0"/>
  </r>
  <r>
    <s v="2026"/>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99 - MULTIPROVINCIAL"/>
    <s v="(blank)"/>
    <n v="20000000"/>
    <n v="0"/>
  </r>
  <r>
    <s v="2026"/>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7 - CONSTRUCCIÓN DE 48 VIVIENDAS EN EL MUNICIPIO LAS MATAS DE FARFAN, PROVINCIA SAN JUAN"/>
    <s v="10 - FONDO GENERAL"/>
    <s v="22 - SAN JUAN"/>
    <n v="14996"/>
    <n v="7124435"/>
    <n v="0"/>
  </r>
  <r>
    <s v="2026"/>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s v="01 - DISTRITO NACIONAL"/>
    <n v="17040"/>
    <n v="0"/>
    <n v="70355000.010000005"/>
  </r>
  <r>
    <s v="2026"/>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s v="21 - SAN CRISTOBAL"/>
    <n v="14692"/>
    <n v="172500000"/>
    <n v="0"/>
  </r>
  <r>
    <s v="2026"/>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s v="15 - MONTE CRISTI"/>
    <n v="14488"/>
    <n v="500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99 - MULTIPROVINCIAL"/>
    <s v="(blank)"/>
    <n v="10000"/>
    <n v="0"/>
  </r>
  <r>
    <s v="2026"/>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99 - MULTIPROVINCIAL"/>
    <s v="(blank)"/>
    <n v="10000"/>
    <n v="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99 - MULTIPROVINCIAL"/>
    <s v="(blank)"/>
    <n v="118780889"/>
    <n v="4747500"/>
  </r>
  <r>
    <s v="2026"/>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99 - MULTIPROVINCIAL"/>
    <s v="(blank)"/>
    <n v="10724818"/>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10 - FONDO GENERAL"/>
    <s v="99 - MULTIPROVINCIAL"/>
    <s v="(blank)"/>
    <n v="3500000000"/>
    <n v="0"/>
  </r>
  <r>
    <s v="2026"/>
    <x v="0"/>
    <x v="0"/>
    <x v="1"/>
    <x v="10"/>
    <s v="2 - Poder Ejecutivo"/>
    <s v="0201 - PRESIDENCIA DE LA REPÚBLICA"/>
    <s v="0001 - MINISTERIO DE LA PRESIDENCIA"/>
    <s v="2 - SERVICIOS ECONÓMICOS"/>
    <s v="2.6 - Transporte"/>
    <s v="2.6.03 - Transporte por ferrocarril"/>
    <s v="2.5 - TRANSFERENCIAS DE CAPITAL"/>
    <s v="2.5.4 - TRANSFERENCIAS DE CAPITAL A SOCIEDADES PÚBLICAS NO FINANCIERAS"/>
    <s v="N"/>
    <s v="00 - N/A"/>
    <s v="60 - CREDITO EXTERNO"/>
    <s v="99 - MULTIPROVINCIAL"/>
    <s v="(blank)"/>
    <n v="19279811077"/>
    <n v="129272132.52"/>
  </r>
  <r>
    <s v="2026"/>
    <x v="0"/>
    <x v="0"/>
    <x v="1"/>
    <x v="10"/>
    <s v="2 - Poder Ejecutivo"/>
    <s v="0201 - PRESIDENCIA DE LA REPÚBLICA"/>
    <s v="0001 - MINISTERIO DE LA PRESIDENCIA"/>
    <s v="4 - SERVICIOS SOCIALES"/>
    <s v="4.1 - Vivienda y servicios comunitarios"/>
    <s v="4.1.02 - Desarrollo comunitario"/>
    <s v="2.5 - TRANSFERENCIAS DE CAPITAL"/>
    <s v="2.5.2 - TRANSFERENCIAS DE CAPITAL AL GOBIERNO GENERAL  NACIONAL"/>
    <s v="N"/>
    <s v="00 - N/A"/>
    <s v="10 - FONDO GENERAL"/>
    <s v="99 - MULTIPROVINCIAL"/>
    <s v="(blank)"/>
    <n v="0"/>
    <n v="0"/>
  </r>
  <r>
    <s v="2026"/>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0"/>
    <n v="279329273.31999993"/>
  </r>
  <r>
    <s v="2026"/>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99 - MULTIPROVINCIAL"/>
    <s v="(blank)"/>
    <n v="0"/>
    <n v="5000000"/>
  </r>
  <r>
    <s v="2026"/>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99 - MULTIPROVINCIAL"/>
    <s v="(blank)"/>
    <n v="0"/>
    <n v="38371969.200000003"/>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99 - MULTIPROVINCIAL"/>
    <s v="(blank)"/>
    <n v="2600000000"/>
    <n v="40000000"/>
  </r>
  <r>
    <s v="2026"/>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99 - MULTIPROVINCIAL"/>
    <s v="(blank)"/>
    <n v="6323828232"/>
    <n v="1053971372"/>
  </r>
  <r>
    <s v="2026"/>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SOCIEDADES PÚBLICAS NO FINANCIERAS"/>
    <s v="N"/>
    <s v="00 - N/A"/>
    <s v="10 - FONDO GENERAL"/>
    <s v="99 - MULTIPROVINCIAL"/>
    <s v="(blank)"/>
    <n v="100000000"/>
    <n v="0"/>
  </r>
  <r>
    <s v="2026"/>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99 - MULTIPROVINCIAL"/>
    <s v="(blank)"/>
    <n v="112950925"/>
    <n v="11295092.4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10 - FONDO GENERAL"/>
    <s v="99 - MULTIPROVINCIAL"/>
    <s v="(blank)"/>
    <n v="7548400000"/>
    <n v="1188271250.01"/>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50 - CRÉDITO INTERNO"/>
    <s v="99 - MULTIPROVINCIAL"/>
    <s v="(blank)"/>
    <n v="3000000000"/>
    <n v="50000000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60 - CREDITO EXTERNO"/>
    <s v="99 - MULTIPROVINCIAL"/>
    <s v="(blank)"/>
    <n v="5848600849"/>
    <n v="189573120"/>
  </r>
  <r>
    <s v="2026"/>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SOCIEDADES PÚBLICAS NO FINANCIERAS"/>
    <s v="N"/>
    <s v="00 - N/A"/>
    <s v="70 - DONACION EXTERNA"/>
    <s v="99 - MULTIPROVINCIAL"/>
    <s v="(blank)"/>
    <n v="400498905"/>
    <n v="0"/>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32 - SANTO DOMINGO"/>
    <s v="(blank)"/>
    <n v="85372103"/>
    <n v="14228682"/>
  </r>
  <r>
    <s v="2026"/>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99 - MULTIPROVINCIAL"/>
    <s v="(blank)"/>
    <n v="16110124"/>
    <n v="2685018.84"/>
  </r>
  <r>
    <s v="2026"/>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99 - MULTIPROVINCIAL"/>
    <s v="(blank)"/>
    <n v="100851950"/>
    <n v="16808658.170000002"/>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99 - MULTIPROVINCIAL"/>
    <s v="(blank)"/>
    <n v="2158493256"/>
    <n v="359748876"/>
  </r>
  <r>
    <s v="2026"/>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99 - MULTIPROVINCIAL"/>
    <s v="(blank)"/>
    <n v="91215965"/>
    <n v="0"/>
  </r>
  <r>
    <s v="2026"/>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SOCIEDADES PÚBLICAS NO FINANCIERAS"/>
    <s v="N"/>
    <s v="00 - N/A"/>
    <s v="10 - FONDO GENERAL"/>
    <s v="99 - MULTIPROVINCIAL"/>
    <s v="(blank)"/>
    <n v="1600000000"/>
    <n v="0"/>
  </r>
  <r>
    <s v="2026"/>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99 - MULTIPROVINCIAL"/>
    <s v="(blank)"/>
    <n v="49700000"/>
    <n v="0"/>
  </r>
  <r>
    <s v="2026"/>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99 - MULTIPROVINCIAL"/>
    <s v="(blank)"/>
    <n v="1876339622"/>
    <n v="0"/>
  </r>
  <r>
    <s v="2026"/>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99 - MULTIPROVINCIAL"/>
    <s v="(blank)"/>
    <n v="90000000"/>
    <n v="0"/>
  </r>
  <r>
    <s v="2026"/>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99 - MULTIPROVINCIAL"/>
    <s v="(blank)"/>
    <n v="500000000"/>
    <n v="12500000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20 - FONDOS CON DESTINO ESPECÍFICO"/>
    <s v="99 - MULTIPROVINCIAL"/>
    <s v="(blank)"/>
    <n v="750000000"/>
    <n v="0"/>
  </r>
  <r>
    <s v="2026"/>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99 - MULTIPROVINCIAL"/>
    <s v="(blank)"/>
    <n v="1072870000"/>
    <n v="12779177.380000001"/>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99 - MULTIPROVINCIAL"/>
    <s v="(blank)"/>
    <n v="31500000"/>
    <n v="7125000"/>
  </r>
  <r>
    <s v="2026"/>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99 - MULTIPROVINCIAL"/>
    <s v="(blank)"/>
    <n v="500000000"/>
    <n v="125000000"/>
  </r>
  <r>
    <s v="2026"/>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99 - MULTIPROVINCIAL"/>
    <s v="(blank)"/>
    <n v="174800000"/>
    <n v="0"/>
  </r>
  <r>
    <s v="2026"/>
    <x v="0"/>
    <x v="0"/>
    <x v="1"/>
    <x v="10"/>
    <s v="2 - Poder Ejecutivo"/>
    <s v="0215 - MINISTERIO DE LA MUJER"/>
    <s v="0001 - MINISTERIO DE LA MUJER"/>
    <s v="4 - SERVICIOS SOCIALES"/>
    <s v="4.6 - Equidad de género"/>
    <s v="4.6.01 - Acciones focalizada en mujeres"/>
    <s v="2.5 - TRANSFERENCIAS DE CAPITAL"/>
    <s v="2.5.4 - TRANSFERENCIAS DE CAPITAL A SOCIEDADES PÚBLICAS NO FINANCIERAS"/>
    <s v="N"/>
    <s v="00 - N/A"/>
    <s v="10 - FONDO GENERAL"/>
    <s v="99 - MULTIPROVINCIAL"/>
    <s v="(blank)"/>
    <n v="26000000"/>
    <n v="0"/>
  </r>
  <r>
    <s v="2026"/>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99 - MULTIPROVINCIAL"/>
    <s v="(blank)"/>
    <n v="20000000"/>
    <n v="500000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99 - MULTIPROVINCIAL"/>
    <s v="(blank)"/>
    <n v="2381250080"/>
    <n v="994392034.34000003"/>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99 - MULTIPROVINCIAL"/>
    <s v="(blank)"/>
    <n v="1404473410"/>
    <n v="0"/>
  </r>
  <r>
    <s v="2026"/>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99 - MULTIPROVINCIAL"/>
    <s v="(blank)"/>
    <n v="25640320"/>
    <n v="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99 - MULTIPROVINCIAL"/>
    <s v="(blank)"/>
    <n v="26300000"/>
    <n v="4383333.34"/>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99 - MULTIPROVINCIAL"/>
    <s v="(blank)"/>
    <n v="7200000"/>
    <n v="1200000"/>
  </r>
  <r>
    <s v="2026"/>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99 - MULTIPROVINCIAL"/>
    <s v="(blank)"/>
    <n v="10000000"/>
    <n v="1666666.66"/>
  </r>
  <r>
    <s v="2026"/>
    <x v="0"/>
    <x v="0"/>
    <x v="1"/>
    <x v="10"/>
    <s v="2 - Poder Ejecutivo"/>
    <s v="0222 - MINISTERIO DE ENERGIA Y MINAS"/>
    <s v="0001 - MINISTERIO DE ENERGIA Y MINAS"/>
    <s v="2 - SERVICIOS ECONÓMICOS"/>
    <s v="2.4 - Energía y combustible"/>
    <s v="2.4.04 - Energía eléctrica de fuentes termoeléctricas"/>
    <s v="2.5 - TRANSFERENCIAS DE CAPITAL"/>
    <s v="2.5.4 - TRANSFERENCIAS DE CAPITAL A SOCIEDADES PÚBLICAS NO FINANCIERAS"/>
    <s v="N"/>
    <s v="00 - N/A"/>
    <s v="60 - CREDITO EXTERNO"/>
    <s v="99 - MULTIPROVINCIAL"/>
    <s v="(blank)"/>
    <n v="4323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02 - CONSTRUCCIÓN DE 2,000 VIVIENDAS EN EL DISTRITO MUNICIPAL HATO DEL YAQUE, PROVINCIA SANTIAGO"/>
    <s v="10 - FONDO GENERAL"/>
    <s v="25 - SANTIAGO"/>
    <n v="14588"/>
    <n v="250000000"/>
    <n v="0"/>
  </r>
  <r>
    <s v="2026"/>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SOCIEDADES PÚBLICAS NO FINANCIERAS"/>
    <s v="S"/>
    <s v="23 - CONSTRUCCIÓN DE 2,240 VIVIENDAS EN HATO NUEVO, MUNICIPIO SANTO DOMINGO OESTE, PROVINCIA SANTO DOMINGO"/>
    <s v="10 - FONDO GENERAL"/>
    <s v="32 - SANTO DOMINGO"/>
    <n v="14600"/>
    <n v="731089999"/>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10 - FONDO GENERAL"/>
    <s v="99 - MULTIPROVINCIAL"/>
    <s v="(blank)"/>
    <n v="100500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20 - FONDOS CON DESTINO ESPECÍFICO"/>
    <s v="99 - MULTIPROVINCIAL"/>
    <s v="(blank)"/>
    <n v="10000"/>
    <n v="0"/>
  </r>
  <r>
    <s v="2026"/>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SOCIEDADES PÚBLICAS NO FINANCIERAS"/>
    <s v="N"/>
    <s v="00 - N/A"/>
    <s v="60 - CREDITO EXTERNO"/>
    <s v="99 - MULTIPROVINCIAL"/>
    <s v="(blank)"/>
    <n v="2000000000"/>
    <n v="0"/>
  </r>
  <r>
    <s v="2026"/>
    <x v="0"/>
    <x v="0"/>
    <x v="1"/>
    <x v="10"/>
    <s v="2 - Poder Ejecutivo"/>
    <s v="0224 - MINISTERIO DE JUSTICIA"/>
    <s v="0001 - MINISTERIO DE JUSTICIA"/>
    <s v="1 - SERVICIOS  GENERALES"/>
    <s v="1.4 - Justicia, orden público y seguridad"/>
    <s v="1.4.04 - Prisiones"/>
    <s v="2.5 - TRANSFERENCIAS DE CAPITAL"/>
    <s v="2.5.2 - TRANSFERENCIAS DE CAPITAL AL GOBIERNO GENERAL  NACIONAL"/>
    <s v="N"/>
    <s v="00 - N/A"/>
    <s v="10 - FONDO GENERAL"/>
    <s v="99 - MULTIPROVINCIAL"/>
    <s v="(blank)"/>
    <n v="571596348"/>
    <n v="142899087"/>
  </r>
  <r>
    <s v="2026"/>
    <x v="0"/>
    <x v="0"/>
    <x v="1"/>
    <x v="10"/>
    <s v="2 - Poder Ejecutivo"/>
    <s v="0999 - ADMINISTRACION DE OBLIGACIONES DEL TESORO NACIONAL"/>
    <s v="0001 - MINISTERIO DE HACIENDA (OBLIGACIONES DEL TESORO)"/>
    <s v="2 - SERVICIOS ECONÓMICOS"/>
    <s v="2.4 - Energía y combustible"/>
    <s v="2.4.05 - Energía eléctrica de fuentes hidroeléctricas"/>
    <s v="2.5 - TRANSFERENCIAS DE CAPITAL"/>
    <s v="2.5.4 - TRANSFERENCIAS DE CAPITAL A SOCIEDADES PÚBLICAS NO FINANCIERAS"/>
    <s v="N"/>
    <s v="00 - N/A"/>
    <s v="10 - FONDO GENERAL"/>
    <s v="99 - MULTIPROVINCIAL"/>
    <s v="(blank)"/>
    <n v="288905038"/>
    <n v="0"/>
  </r>
  <r>
    <s v="2026"/>
    <x v="0"/>
    <x v="0"/>
    <x v="1"/>
    <x v="10"/>
    <s v="2 - Poder Ejecutivo"/>
    <s v="0999 - ADMINISTRACION DE OBLIGACIONES DEL TESORO NACIONAL"/>
    <s v="0001 - MINISTERIO DE HACIENDA (OBLIGACIONES DEL TESORO)"/>
    <s v="4 - SERVICIOS SOCIALES"/>
    <s v="4.5 - Protección social"/>
    <s v="4.5.10 - Asistencia social"/>
    <s v="2.5 - TRANSFERENCIAS DE CAPITAL"/>
    <s v="2.5.5 - TRANSFERENCIAS DE CAPITAL A INSTITUCIONES PÚBLICAS FINANCIERAS"/>
    <s v="N"/>
    <s v="00 - N/A"/>
    <s v="10 - FONDO GENERAL"/>
    <s v="99 - MULTIPROVINCIAL"/>
    <s v="(blank)"/>
    <n v="1977648438"/>
    <n v="0"/>
  </r>
  <r>
    <s v="2026"/>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99 - MULTIPROVINCIAL"/>
    <s v="(blank)"/>
    <n v="2446284275"/>
    <n v="0"/>
  </r>
  <r>
    <s v="2026"/>
    <x v="0"/>
    <x v="1"/>
    <x v="2"/>
    <x v="12"/>
    <s v="2 - Poder Ejecutivo"/>
    <s v="0205 - MINISTERIO DE HACIENDA Y ECONOMIA"/>
    <s v="0002 - DIRECCION NACIONAL DE CATASTRO"/>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20 - FONDOS CON DESTINO ESPECÍFICO"/>
    <s v="01 - DISTRITO NACIONAL"/>
    <s v="(blank)"/>
    <n v="0"/>
    <n v="0"/>
  </r>
  <r>
    <s v="2026"/>
    <x v="0"/>
    <x v="1"/>
    <x v="2"/>
    <x v="12"/>
    <s v="2 - Poder Ejecutivo"/>
    <s v="0207 - MINISTERIO DE SALUD PÚBLICA Y ASISTENCIA SOCIAL"/>
    <s v="0001 - MINISTERIO DE SALUD PUBLICA Y ASISTENCIA SOCIAL"/>
    <s v="0 - N/A"/>
    <s v="0.0 - N/A"/>
    <s v="0.0.00 - N/A"/>
    <s v="4.2 - Disminución de pasivos"/>
    <s v="4.2.1 - Disminución de pasivos corrientes"/>
    <s v="N"/>
    <s v="00 - N/A"/>
    <s v="70 - DONACION EXTERNA"/>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10 - FONDO GENERAL"/>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20 - FONDOS CON DESTINO ESPECÍFICO"/>
    <s v="01 - DISTRITO NACIONAL"/>
    <s v="(blank)"/>
    <n v="0"/>
    <n v="0"/>
  </r>
  <r>
    <s v="2026"/>
    <x v="0"/>
    <x v="1"/>
    <x v="2"/>
    <x v="12"/>
    <s v="2 - Poder Ejecutivo"/>
    <s v="0209 - MINISTERIO DE TRABAJO"/>
    <s v="0001 - MINISTERIO DE TRABAJO"/>
    <s v="0 - N/A"/>
    <s v="0.0 - N/A"/>
    <s v="0.0.00 - N/A"/>
    <s v="4.2 - Disminución de pasivos"/>
    <s v="4.2.1 - Disminución de pasivos corrientes"/>
    <s v="N"/>
    <s v="00 - N/A"/>
    <s v="90 - FONDOS DE TERCEROS"/>
    <s v="99 - MULTIPROVINCIAL"/>
    <s v="(blank)"/>
    <n v="0"/>
    <n v="0"/>
  </r>
  <r>
    <s v="2026"/>
    <x v="0"/>
    <x v="1"/>
    <x v="2"/>
    <x v="12"/>
    <s v="2 - Poder Ejecutivo"/>
    <s v="0210 - MINISTERIO DE AGRICULTURA"/>
    <s v="0002 - DIRECCION GENERAL DE GANADERIA"/>
    <s v="0 - N/A"/>
    <s v="0.0 - N/A"/>
    <s v="0.0.00 - N/A"/>
    <s v="4.2 - Disminución de pasivos"/>
    <s v="4.2.1 - Disminución de pasivos corrientes"/>
    <s v="N"/>
    <s v="00 - N/A"/>
    <s v="10 - FONDO GENERAL"/>
    <s v="01 - DISTRITO NACIONAL"/>
    <s v="(blank)"/>
    <n v="0"/>
    <n v="0"/>
  </r>
  <r>
    <s v="2026"/>
    <x v="0"/>
    <x v="1"/>
    <x v="2"/>
    <x v="12"/>
    <s v="2 - Poder Ejecutivo"/>
    <s v="0211 - MINISTERIO DE OBRAS PÚBLICAS Y COMUNICACIONES"/>
    <s v="0011 - JUNTA DE AVIACIÓN CIVIL"/>
    <s v="2 - SERVICIOS ECONÓMICOS"/>
    <s v="2.6 - Transporte"/>
    <s v="2.6.04 - Transporte aéreo"/>
    <s v="4.2 - Disminución de pasivos"/>
    <s v="4.2.1 - Disminución de pasivos corrientes"/>
    <s v="N"/>
    <s v="00 - N/A"/>
    <s v="20 - FONDOS CON DESTINO ESPECÍFICO"/>
    <s v="99 - MULTIPROVINCIAL"/>
    <s v="(blank)"/>
    <n v="0"/>
    <n v="0"/>
  </r>
  <r>
    <s v="2026"/>
    <x v="0"/>
    <x v="1"/>
    <x v="2"/>
    <x v="12"/>
    <s v="2 - Poder Ejecutivo"/>
    <s v="0213 - MINISTERIO DE TURISMO"/>
    <s v="0001 - MINISTERIO DE TURISMO"/>
    <s v="0 - N/A"/>
    <s v="0.0 - N/A"/>
    <s v="0.0.00 - N/A"/>
    <s v="4.2 - Disminución de pasivos"/>
    <s v="4.2.1 - Disminución de pasivos corrientes"/>
    <s v="N"/>
    <s v="00 - N/A"/>
    <s v="10 - FONDO GENERAL"/>
    <s v="01 - DISTRITO NACIONAL"/>
    <s v="(blank)"/>
    <n v="0"/>
    <n v="0"/>
  </r>
  <r>
    <s v="2026"/>
    <x v="0"/>
    <x v="1"/>
    <x v="2"/>
    <x v="12"/>
    <s v="2 - Poder Ejecutivo"/>
    <s v="0215 - MINISTERIO DE LA MUJER"/>
    <s v="0001 - MINISTERIO DE LA MUJER"/>
    <s v="0 - N/A"/>
    <s v="0.0 - N/A"/>
    <s v="0.0.00 - N/A"/>
    <s v="4.2 - Disminución de pasivos"/>
    <s v="4.2.1 - Disminución de pasivos corrientes"/>
    <s v="N"/>
    <s v="00 - N/A"/>
    <s v="70 - DONACION EXTERNA"/>
    <s v="01 - DISTRITO NACIONAL"/>
    <s v="(blank)"/>
    <n v="0"/>
    <n v="0"/>
  </r>
  <r>
    <s v="2026"/>
    <x v="0"/>
    <x v="1"/>
    <x v="2"/>
    <x v="12"/>
    <s v="2 - Poder Ejecutivo"/>
    <s v="0216 - MINISTERIO DE CULTURA"/>
    <s v="0001 - MINISTERIO DE CULTURA"/>
    <s v="0 - N/A"/>
    <s v="0.0 - N/A"/>
    <s v="0.0.00 - N/A"/>
    <s v="4.2 - Disminución de pasivos"/>
    <s v="4.2.1 - Disminución de pasivos corrientes"/>
    <s v="N"/>
    <s v="00 - N/A"/>
    <s v="70 - DONACION EXTERNA"/>
    <s v="01 - DISTRITO NACIONAL"/>
    <s v="(blank)"/>
    <n v="0"/>
    <n v="0"/>
  </r>
  <r>
    <s v="2026"/>
    <x v="0"/>
    <x v="1"/>
    <x v="2"/>
    <x v="12"/>
    <s v="2 - Poder Ejecutivo"/>
    <s v="0219 - MINISTERIO DE EDUCACIÓN SUPERIOR CIENCIA Y TECNOLOGÍA"/>
    <s v="0003 - INSTITUTO TECNICO SUPERIOR COMUNITARIO"/>
    <s v="0 - N/A"/>
    <s v="0.0 - N/A"/>
    <s v="0.0.00 - N/A"/>
    <s v="4.2 - Disminución de pasivos"/>
    <s v="4.2.1 - Disminución de pasivos corrientes"/>
    <s v="N"/>
    <s v="00 - N/A"/>
    <s v="20 - FONDOS CON DESTINO ESPECÍFICO"/>
    <s v="01 - DISTRITO NACIONAL"/>
    <s v="(blank)"/>
    <n v="0"/>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10 - FONDO GENERAL"/>
    <s v="00 - NO CLASIFICADO"/>
    <s v="(blank)"/>
    <n v="18366143083"/>
    <n v="1337667724.3000002"/>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50 - CRÉDITO INTERNO"/>
    <s v="00 - NO CLASIFICADO"/>
    <s v="(blank)"/>
    <n v="8786613607"/>
    <n v="0"/>
  </r>
  <r>
    <s v="2026"/>
    <x v="0"/>
    <x v="1"/>
    <x v="2"/>
    <x v="12"/>
    <s v="2 - Poder Ejecutivo"/>
    <s v="0998 - ADMINISTRACION DE DEUDA PUBLICA Y ACTIVOS FINANCIEROS"/>
    <s v="0001 - MINISTERIO  DE HACIENDA (DEUDA PUBLICA)"/>
    <s v="0 - N/A"/>
    <s v="0.0 - N/A"/>
    <s v="0.0.00 - N/A"/>
    <s v="4.2 - Disminución de pasivos"/>
    <s v="4.2.1 - Disminución de pasivos corrientes"/>
    <s v="N"/>
    <s v="00 - N/A"/>
    <s v="60 - CREDITO EXTERNO"/>
    <s v="00 - NO CLASIFICADO"/>
    <s v="(blank)"/>
    <n v="68922083417"/>
    <n v="24445218989.200001"/>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00 - NO CLASIFICADO"/>
    <s v="(blank)"/>
    <n v="8696208231"/>
    <n v="1099456144.97"/>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20 - FONDOS CON DESTINO ESPECÍFICO"/>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50 - CRÉDITO INTERNO"/>
    <s v="00 - NO CLASIFICADO"/>
    <s v="(blank)"/>
    <n v="200000000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00 - NO CLASIFICADO"/>
    <s v="(blank)"/>
    <n v="9303791769"/>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70 - DONACION EXTERNA"/>
    <s v="01 - DISTRITO NACIONAL"/>
    <s v="(blank)"/>
    <n v="0"/>
    <n v="0"/>
  </r>
  <r>
    <s v="2026"/>
    <x v="0"/>
    <x v="1"/>
    <x v="2"/>
    <x v="12"/>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99 - MULTIPROVINCIAL"/>
    <s v="(blank)"/>
    <n v="0"/>
    <n v="0"/>
  </r>
  <r>
    <s v="2026"/>
    <x v="0"/>
    <x v="1"/>
    <x v="2"/>
    <x v="13"/>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00 - NO CLASIFICADO"/>
    <s v="(blank)"/>
    <n v="5117721882"/>
    <n v="143911177.19999999"/>
  </r>
  <r>
    <s v="2026"/>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99 - MULTIPROVINCIAL"/>
    <s v="(blank)"/>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1F6DE79-5F09-41CD-9592-02E72E5CD1BE}" name="PivotTable3" cacheId="3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5">
        <item x="0"/>
        <item x="1"/>
        <item x="2"/>
        <item m="1" x="3"/>
        <item t="default"/>
      </items>
    </pivotField>
    <pivotField axis="axisRow" showAll="0">
      <items count="17">
        <item x="0"/>
        <item x="1"/>
        <item x="3"/>
        <item x="4"/>
        <item x="5"/>
        <item x="6"/>
        <item x="7"/>
        <item x="8"/>
        <item x="9"/>
        <item x="2"/>
        <item x="10"/>
        <item x="11"/>
        <item x="12"/>
        <item x="13"/>
        <item x="14"/>
        <item m="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43" showAll="0"/>
    <pivotField dataField="1" numFmtId="43" showAll="0"/>
  </pivotFields>
  <rowFields count="4">
    <field x="1"/>
    <field x="2"/>
    <field x="3"/>
    <field x="4"/>
  </rowFields>
  <rowItems count="22">
    <i>
      <x/>
    </i>
    <i r="1">
      <x/>
    </i>
    <i r="2">
      <x/>
    </i>
    <i r="3">
      <x/>
    </i>
    <i r="3">
      <x v="1"/>
    </i>
    <i r="3">
      <x v="2"/>
    </i>
    <i r="3">
      <x v="3"/>
    </i>
    <i r="3">
      <x v="4"/>
    </i>
    <i r="3">
      <x v="9"/>
    </i>
    <i r="2">
      <x v="1"/>
    </i>
    <i r="3">
      <x v="5"/>
    </i>
    <i r="3">
      <x v="6"/>
    </i>
    <i r="3">
      <x v="7"/>
    </i>
    <i r="3">
      <x v="8"/>
    </i>
    <i r="3">
      <x v="10"/>
    </i>
    <i r="3">
      <x v="11"/>
    </i>
    <i r="1">
      <x v="1"/>
    </i>
    <i r="2">
      <x v="2"/>
    </i>
    <i r="3">
      <x v="12"/>
    </i>
    <i r="3">
      <x v="13"/>
    </i>
    <i r="3">
      <x v="14"/>
    </i>
    <i t="grand">
      <x/>
    </i>
  </rowItems>
  <colFields count="1">
    <field x="-2"/>
  </colFields>
  <colItems count="2">
    <i>
      <x/>
    </i>
    <i i="1">
      <x v="1"/>
    </i>
  </colItems>
  <dataFields count="2">
    <dataField name="Sum of Suma de INICIAL" fld="18" baseField="0" baseItem="0" numFmtId="43"/>
    <dataField name="Sum of Suma de DEVENGADO" fld="19" baseField="0" baseItem="0" numFmtId="43"/>
  </dataFields>
  <formats count="4">
    <format dxfId="3">
      <pivotArea outline="0" collapsedLevelsAreSubtotals="1" fieldPosition="0"/>
    </format>
    <format dxfId="2">
      <pivotArea type="all" dataOnly="0" outline="0" fieldPosition="0"/>
    </format>
    <format dxfId="1">
      <pivotArea outline="0" collapsedLevelsAreSubtotals="1" fieldPosition="0"/>
    </format>
    <format dxfId="0">
      <pivotArea dataOnly="0" labelOnly="1" grandRow="1" outline="0"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D24C-2ABD-414D-A44E-619409F584A1}">
  <dimension ref="A1:F164"/>
  <sheetViews>
    <sheetView showGridLines="0" workbookViewId="0">
      <selection activeCell="F23" sqref="F23"/>
    </sheetView>
  </sheetViews>
  <sheetFormatPr baseColWidth="10" defaultColWidth="11.5546875" defaultRowHeight="14.4"/>
  <cols>
    <col min="1" max="1" width="60.44140625" style="11" bestFit="1" customWidth="1"/>
    <col min="2" max="2" width="27" style="11" bestFit="1" customWidth="1"/>
    <col min="3" max="3" width="33.44140625" style="11" bestFit="1" customWidth="1"/>
    <col min="4" max="4" width="33.88671875" style="11" bestFit="1" customWidth="1"/>
    <col min="5" max="5" width="9" style="11" customWidth="1"/>
    <col min="6" max="6" width="8" style="11" bestFit="1" customWidth="1"/>
    <col min="7" max="8" width="11.33203125" style="11" bestFit="1" customWidth="1"/>
    <col min="9" max="9" width="6.33203125" style="11" bestFit="1" customWidth="1"/>
    <col min="10" max="10" width="7" style="11" bestFit="1" customWidth="1"/>
    <col min="11" max="12" width="8" style="11" bestFit="1" customWidth="1"/>
    <col min="13" max="14" width="5" style="11" bestFit="1" customWidth="1"/>
    <col min="15" max="15" width="8" style="11" bestFit="1" customWidth="1"/>
    <col min="16" max="17" width="9" style="11" bestFit="1" customWidth="1"/>
    <col min="18" max="18" width="6" style="11" bestFit="1" customWidth="1"/>
    <col min="19" max="19" width="9" style="11" bestFit="1" customWidth="1"/>
    <col min="20" max="20" width="8" style="11" bestFit="1" customWidth="1"/>
    <col min="21" max="21" width="9" style="11" bestFit="1" customWidth="1"/>
    <col min="22" max="25" width="6" style="11" bestFit="1" customWidth="1"/>
    <col min="26" max="26" width="9" style="11" bestFit="1" customWidth="1"/>
    <col min="27" max="29" width="6" style="11" bestFit="1" customWidth="1"/>
    <col min="30" max="30" width="8" style="11" bestFit="1" customWidth="1"/>
    <col min="31" max="32" width="6" style="11" bestFit="1" customWidth="1"/>
    <col min="33" max="34" width="9" style="11" bestFit="1" customWidth="1"/>
    <col min="35" max="35" width="6" style="11" bestFit="1" customWidth="1"/>
    <col min="36" max="37" width="9" style="11" bestFit="1" customWidth="1"/>
    <col min="38" max="39" width="6" style="11" bestFit="1" customWidth="1"/>
    <col min="40" max="40" width="9" style="11" bestFit="1" customWidth="1"/>
    <col min="41" max="41" width="8" style="11" bestFit="1" customWidth="1"/>
    <col min="42" max="42" width="6" style="11" bestFit="1" customWidth="1"/>
    <col min="43" max="44" width="9" style="11" bestFit="1" customWidth="1"/>
    <col min="45" max="45" width="6" style="11" bestFit="1" customWidth="1"/>
    <col min="46" max="46" width="9" style="11" bestFit="1" customWidth="1"/>
    <col min="47" max="48" width="6" style="11" bestFit="1" customWidth="1"/>
    <col min="49" max="49" width="9" style="11" bestFit="1" customWidth="1"/>
    <col min="50" max="50" width="6" style="11" bestFit="1" customWidth="1"/>
    <col min="51" max="52" width="9" style="11" bestFit="1" customWidth="1"/>
    <col min="53" max="53" width="6" style="11" bestFit="1" customWidth="1"/>
    <col min="54" max="59" width="9" style="11" bestFit="1" customWidth="1"/>
    <col min="60" max="60" width="8" style="11" bestFit="1" customWidth="1"/>
    <col min="61" max="62" width="6" style="11" bestFit="1" customWidth="1"/>
    <col min="63" max="64" width="9" style="11" bestFit="1" customWidth="1"/>
    <col min="65" max="65" width="8" style="11" bestFit="1" customWidth="1"/>
    <col min="66" max="73" width="6" style="11" bestFit="1" customWidth="1"/>
    <col min="74" max="74" width="9" style="11" bestFit="1" customWidth="1"/>
    <col min="75" max="75" width="8" style="11" bestFit="1" customWidth="1"/>
    <col min="76" max="76" width="6" style="11" bestFit="1" customWidth="1"/>
    <col min="77" max="77" width="9" style="11" bestFit="1" customWidth="1"/>
    <col min="78" max="78" width="6" style="11" bestFit="1" customWidth="1"/>
    <col min="79" max="80" width="9" style="11" bestFit="1" customWidth="1"/>
    <col min="81" max="81" width="6" style="11" bestFit="1" customWidth="1"/>
    <col min="82" max="82" width="8" style="11" bestFit="1" customWidth="1"/>
    <col min="83" max="84" width="6" style="11" bestFit="1" customWidth="1"/>
    <col min="85" max="90" width="9" style="11" bestFit="1" customWidth="1"/>
    <col min="91" max="91" width="8" style="11" bestFit="1" customWidth="1"/>
    <col min="92" max="92" width="9" style="11" bestFit="1" customWidth="1"/>
    <col min="93" max="93" width="6" style="11" bestFit="1" customWidth="1"/>
    <col min="94" max="95" width="9" style="11" bestFit="1" customWidth="1"/>
    <col min="96" max="96" width="6" style="11" bestFit="1" customWidth="1"/>
    <col min="97" max="97" width="9" style="11" bestFit="1" customWidth="1"/>
    <col min="98" max="98" width="8" style="11" bestFit="1" customWidth="1"/>
    <col min="99" max="101" width="9" style="11" bestFit="1" customWidth="1"/>
    <col min="102" max="102" width="8" style="11" bestFit="1" customWidth="1"/>
    <col min="103" max="103" width="9" style="11" bestFit="1" customWidth="1"/>
    <col min="104" max="104" width="6" style="11" bestFit="1" customWidth="1"/>
    <col min="105" max="105" width="9" style="11" bestFit="1" customWidth="1"/>
    <col min="106" max="106" width="8" style="11" bestFit="1" customWidth="1"/>
    <col min="107" max="107" width="9" style="11" bestFit="1" customWidth="1"/>
    <col min="108" max="109" width="7" style="11" bestFit="1" customWidth="1"/>
    <col min="110" max="110" width="10" style="11" bestFit="1" customWidth="1"/>
    <col min="111" max="111" width="7" style="11" bestFit="1" customWidth="1"/>
    <col min="112" max="112" width="10" style="11" bestFit="1" customWidth="1"/>
    <col min="113" max="113" width="7" style="11" bestFit="1" customWidth="1"/>
    <col min="114" max="116" width="10" style="11" bestFit="1" customWidth="1"/>
    <col min="117" max="117" width="7" style="11" bestFit="1" customWidth="1"/>
    <col min="118" max="121" width="10" style="11" bestFit="1" customWidth="1"/>
    <col min="122" max="122" width="7" style="11" bestFit="1" customWidth="1"/>
    <col min="123" max="123" width="10" style="11" bestFit="1" customWidth="1"/>
    <col min="124" max="125" width="7" style="11" bestFit="1" customWidth="1"/>
    <col min="126" max="126" width="9" style="11" bestFit="1" customWidth="1"/>
    <col min="127" max="129" width="10" style="11" bestFit="1" customWidth="1"/>
    <col min="130" max="131" width="7" style="11" bestFit="1" customWidth="1"/>
    <col min="132" max="132" width="10" style="11" bestFit="1" customWidth="1"/>
    <col min="133" max="133" width="7" style="11" bestFit="1" customWidth="1"/>
    <col min="134" max="135" width="10" style="11" bestFit="1" customWidth="1"/>
    <col min="136" max="138" width="7" style="11" bestFit="1" customWidth="1"/>
    <col min="139" max="143" width="10" style="11" bestFit="1" customWidth="1"/>
    <col min="144" max="144" width="7" style="11" bestFit="1" customWidth="1"/>
    <col min="145" max="145" width="10" style="11" bestFit="1" customWidth="1"/>
    <col min="146" max="146" width="7" style="11" bestFit="1" customWidth="1"/>
    <col min="147" max="147" width="9" style="11" bestFit="1" customWidth="1"/>
    <col min="148" max="149" width="7" style="11" bestFit="1" customWidth="1"/>
    <col min="150" max="152" width="10" style="11" bestFit="1" customWidth="1"/>
    <col min="153" max="154" width="7" style="11" bestFit="1" customWidth="1"/>
    <col min="155" max="155" width="10" style="11" bestFit="1" customWidth="1"/>
    <col min="156" max="156" width="7" style="11" bestFit="1" customWidth="1"/>
    <col min="157" max="159" width="10" style="11" bestFit="1" customWidth="1"/>
    <col min="160" max="160" width="7" style="11" bestFit="1" customWidth="1"/>
    <col min="161" max="161" width="10" style="11" bestFit="1" customWidth="1"/>
    <col min="162" max="162" width="7" style="11" bestFit="1" customWidth="1"/>
    <col min="163" max="163" width="9" style="11" bestFit="1" customWidth="1"/>
    <col min="164" max="165" width="10" style="11" bestFit="1" customWidth="1"/>
    <col min="166" max="166" width="7" style="11" bestFit="1" customWidth="1"/>
    <col min="167" max="167" width="9" style="11" bestFit="1" customWidth="1"/>
    <col min="168" max="168" width="7" style="11" bestFit="1" customWidth="1"/>
    <col min="169" max="169" width="10" style="11" bestFit="1" customWidth="1"/>
    <col min="170" max="170" width="9" style="11" bestFit="1" customWidth="1"/>
    <col min="171" max="172" width="10" style="11" bestFit="1" customWidth="1"/>
    <col min="173" max="174" width="7" style="11" bestFit="1" customWidth="1"/>
    <col min="175" max="175" width="9" style="11" bestFit="1" customWidth="1"/>
    <col min="176" max="176" width="10" style="11" bestFit="1" customWidth="1"/>
    <col min="177" max="179" width="7" style="11" bestFit="1" customWidth="1"/>
    <col min="180" max="180" width="10" style="11" bestFit="1" customWidth="1"/>
    <col min="181" max="183" width="7" style="11" bestFit="1" customWidth="1"/>
    <col min="184" max="184" width="10" style="11" bestFit="1" customWidth="1"/>
    <col min="185" max="186" width="7" style="11" bestFit="1" customWidth="1"/>
    <col min="187" max="187" width="9" style="11" bestFit="1" customWidth="1"/>
    <col min="188" max="188" width="7" style="11" bestFit="1" customWidth="1"/>
    <col min="189" max="189" width="10" style="11" bestFit="1" customWidth="1"/>
    <col min="190" max="190" width="7" style="11" bestFit="1" customWidth="1"/>
    <col min="191" max="191" width="9" style="11" bestFit="1" customWidth="1"/>
    <col min="192" max="192" width="10" style="11" bestFit="1" customWidth="1"/>
    <col min="193" max="193" width="7" style="11" bestFit="1" customWidth="1"/>
    <col min="194" max="194" width="10" style="11" bestFit="1" customWidth="1"/>
    <col min="195" max="195" width="7" style="11" bestFit="1" customWidth="1"/>
    <col min="196" max="196" width="10" style="11" bestFit="1" customWidth="1"/>
    <col min="197" max="200" width="7" style="11" bestFit="1" customWidth="1"/>
    <col min="201" max="201" width="10" style="11" bestFit="1" customWidth="1"/>
    <col min="202" max="209" width="7" style="11" bestFit="1" customWidth="1"/>
    <col min="210" max="210" width="10" style="11" bestFit="1" customWidth="1"/>
    <col min="211" max="211" width="7" style="11" bestFit="1" customWidth="1"/>
    <col min="212" max="212" width="10" style="11" bestFit="1" customWidth="1"/>
    <col min="213" max="214" width="9" style="11" bestFit="1" customWidth="1"/>
    <col min="215" max="215" width="7" style="11" bestFit="1" customWidth="1"/>
    <col min="216" max="216" width="9" style="11" bestFit="1" customWidth="1"/>
    <col min="217" max="217" width="10" style="11" bestFit="1" customWidth="1"/>
    <col min="218" max="218" width="7" style="11" bestFit="1" customWidth="1"/>
    <col min="219" max="223" width="10" style="11" bestFit="1" customWidth="1"/>
    <col min="224" max="226" width="7" style="11" bestFit="1" customWidth="1"/>
    <col min="227" max="227" width="9" style="11" bestFit="1" customWidth="1"/>
    <col min="228" max="231" width="7" style="11" bestFit="1" customWidth="1"/>
    <col min="232" max="232" width="10" style="11" bestFit="1" customWidth="1"/>
    <col min="233" max="233" width="9" style="11" bestFit="1" customWidth="1"/>
    <col min="234" max="234" width="7" style="11" bestFit="1" customWidth="1"/>
    <col min="235" max="235" width="10" style="11" bestFit="1" customWidth="1"/>
    <col min="236" max="236" width="7" style="11" bestFit="1" customWidth="1"/>
    <col min="237" max="237" width="9" style="11" bestFit="1" customWidth="1"/>
    <col min="238" max="238" width="7" style="11" bestFit="1" customWidth="1"/>
    <col min="239" max="240" width="10" style="11" bestFit="1" customWidth="1"/>
    <col min="241" max="241" width="9" style="11" bestFit="1" customWidth="1"/>
    <col min="242" max="242" width="7" style="11" bestFit="1" customWidth="1"/>
    <col min="243" max="243" width="10" style="11" bestFit="1" customWidth="1"/>
    <col min="244" max="244" width="7" style="11" bestFit="1" customWidth="1"/>
    <col min="245" max="245" width="10" style="11" bestFit="1" customWidth="1"/>
    <col min="246" max="247" width="7" style="11" bestFit="1" customWidth="1"/>
    <col min="248" max="252" width="10" style="11" bestFit="1" customWidth="1"/>
    <col min="253" max="253" width="7" style="11" bestFit="1" customWidth="1"/>
    <col min="254" max="254" width="10" style="11" bestFit="1" customWidth="1"/>
    <col min="255" max="256" width="9" style="11" bestFit="1" customWidth="1"/>
    <col min="257" max="258" width="10" style="11" bestFit="1" customWidth="1"/>
    <col min="259" max="262" width="7" style="11" bestFit="1" customWidth="1"/>
    <col min="263" max="264" width="10" style="11" bestFit="1" customWidth="1"/>
    <col min="265" max="269" width="7" style="11" bestFit="1" customWidth="1"/>
    <col min="270" max="270" width="10" style="11" bestFit="1" customWidth="1"/>
    <col min="271" max="273" width="7" style="11" bestFit="1" customWidth="1"/>
    <col min="274" max="274" width="10" style="11" bestFit="1" customWidth="1"/>
    <col min="275" max="276" width="7" style="11" bestFit="1" customWidth="1"/>
    <col min="277" max="277" width="10" style="11" bestFit="1" customWidth="1"/>
    <col min="278" max="278" width="7" style="11" bestFit="1" customWidth="1"/>
    <col min="279" max="283" width="10" style="11" bestFit="1" customWidth="1"/>
    <col min="284" max="288" width="7" style="11" bestFit="1" customWidth="1"/>
    <col min="289" max="289" width="9" style="11" bestFit="1" customWidth="1"/>
    <col min="290" max="291" width="10" style="11" bestFit="1" customWidth="1"/>
    <col min="292" max="292" width="7" style="11" bestFit="1" customWidth="1"/>
    <col min="293" max="294" width="10" style="11" bestFit="1" customWidth="1"/>
    <col min="295" max="295" width="7" style="11" bestFit="1" customWidth="1"/>
    <col min="296" max="296" width="10" style="11" bestFit="1" customWidth="1"/>
    <col min="297" max="297" width="7" style="11" bestFit="1" customWidth="1"/>
    <col min="298" max="298" width="10" style="11" bestFit="1" customWidth="1"/>
    <col min="299" max="300" width="7" style="11" bestFit="1" customWidth="1"/>
    <col min="301" max="302" width="10" style="11" bestFit="1" customWidth="1"/>
    <col min="303" max="303" width="9" style="11" bestFit="1" customWidth="1"/>
    <col min="304" max="305" width="10" style="11" bestFit="1" customWidth="1"/>
    <col min="306" max="307" width="7" style="11" bestFit="1" customWidth="1"/>
    <col min="308" max="309" width="10" style="11" bestFit="1" customWidth="1"/>
    <col min="310" max="310" width="7" style="11" bestFit="1" customWidth="1"/>
    <col min="311" max="312" width="10" style="11" bestFit="1" customWidth="1"/>
    <col min="313" max="314" width="7" style="11" bestFit="1" customWidth="1"/>
    <col min="315" max="316" width="10" style="11" bestFit="1" customWidth="1"/>
    <col min="317" max="318" width="7" style="11" bestFit="1" customWidth="1"/>
    <col min="319" max="319" width="10" style="11" bestFit="1" customWidth="1"/>
    <col min="320" max="321" width="7" style="11" bestFit="1" customWidth="1"/>
    <col min="322" max="324" width="10" style="11" bestFit="1" customWidth="1"/>
    <col min="325" max="325" width="7" style="11" bestFit="1" customWidth="1"/>
    <col min="326" max="326" width="9" style="11" bestFit="1" customWidth="1"/>
    <col min="327" max="327" width="10" style="11" bestFit="1" customWidth="1"/>
    <col min="328" max="328" width="9" style="11" bestFit="1" customWidth="1"/>
    <col min="329" max="329" width="7" style="11" bestFit="1" customWidth="1"/>
    <col min="330" max="330" width="10" style="11" bestFit="1" customWidth="1"/>
    <col min="331" max="333" width="7" style="11" bestFit="1" customWidth="1"/>
    <col min="334" max="334" width="10" style="11" bestFit="1" customWidth="1"/>
    <col min="335" max="335" width="7" style="11" bestFit="1" customWidth="1"/>
    <col min="336" max="336" width="9" style="11" bestFit="1" customWidth="1"/>
    <col min="337" max="338" width="7" style="11" bestFit="1" customWidth="1"/>
    <col min="339" max="340" width="10" style="11" bestFit="1" customWidth="1"/>
    <col min="341" max="342" width="7" style="11" bestFit="1" customWidth="1"/>
    <col min="343" max="343" width="10" style="11" bestFit="1" customWidth="1"/>
    <col min="344" max="344" width="7" style="11" bestFit="1" customWidth="1"/>
    <col min="345" max="348" width="10" style="11" bestFit="1" customWidth="1"/>
    <col min="349" max="349" width="9" style="11" bestFit="1" customWidth="1"/>
    <col min="350" max="350" width="7" style="11" bestFit="1" customWidth="1"/>
    <col min="351" max="351" width="10" style="11" bestFit="1" customWidth="1"/>
    <col min="352" max="352" width="9" style="11" bestFit="1" customWidth="1"/>
    <col min="353" max="354" width="10" style="11" bestFit="1" customWidth="1"/>
    <col min="355" max="357" width="7" style="11" bestFit="1" customWidth="1"/>
    <col min="358" max="360" width="10" style="11" bestFit="1" customWidth="1"/>
    <col min="361" max="361" width="7" style="11" bestFit="1" customWidth="1"/>
    <col min="362" max="363" width="10" style="11" bestFit="1" customWidth="1"/>
    <col min="364" max="365" width="9" style="11" bestFit="1" customWidth="1"/>
    <col min="366" max="366" width="10" style="11" bestFit="1" customWidth="1"/>
    <col min="367" max="367" width="7" style="11" bestFit="1" customWidth="1"/>
    <col min="368" max="371" width="10" style="11" bestFit="1" customWidth="1"/>
    <col min="372" max="372" width="7" style="11" bestFit="1" customWidth="1"/>
    <col min="373" max="375" width="10" style="11" bestFit="1" customWidth="1"/>
    <col min="376" max="376" width="7" style="11" bestFit="1" customWidth="1"/>
    <col min="377" max="377" width="9" style="11" bestFit="1" customWidth="1"/>
    <col min="378" max="378" width="10" style="11" bestFit="1" customWidth="1"/>
    <col min="379" max="379" width="7" style="11" bestFit="1" customWidth="1"/>
    <col min="380" max="383" width="10" style="11" bestFit="1" customWidth="1"/>
    <col min="384" max="384" width="7" style="11" bestFit="1" customWidth="1"/>
    <col min="385" max="385" width="10" style="11" bestFit="1" customWidth="1"/>
    <col min="386" max="386" width="7" style="11" bestFit="1" customWidth="1"/>
    <col min="387" max="387" width="10" style="11" bestFit="1" customWidth="1"/>
    <col min="388" max="388" width="8" style="11" bestFit="1" customWidth="1"/>
    <col min="389" max="396" width="11" style="11" bestFit="1" customWidth="1"/>
    <col min="397" max="397" width="8" style="11" bestFit="1" customWidth="1"/>
    <col min="398" max="398" width="11" style="11" bestFit="1" customWidth="1"/>
    <col min="399" max="401" width="8" style="11" bestFit="1" customWidth="1"/>
    <col min="402" max="403" width="10" style="11" bestFit="1" customWidth="1"/>
    <col min="404" max="405" width="8" style="11" bestFit="1" customWidth="1"/>
    <col min="406" max="406" width="11" style="11" bestFit="1" customWidth="1"/>
    <col min="407" max="407" width="8" style="11" bestFit="1" customWidth="1"/>
    <col min="408" max="410" width="11" style="11" bestFit="1" customWidth="1"/>
    <col min="411" max="411" width="8" style="11" bestFit="1" customWidth="1"/>
    <col min="412" max="412" width="10" style="11" bestFit="1" customWidth="1"/>
    <col min="413" max="414" width="8" style="11" bestFit="1" customWidth="1"/>
    <col min="415" max="416" width="11" style="11" bestFit="1" customWidth="1"/>
    <col min="417" max="417" width="8" style="11" bestFit="1" customWidth="1"/>
    <col min="418" max="421" width="11" style="11" bestFit="1" customWidth="1"/>
    <col min="422" max="423" width="8" style="11" bestFit="1" customWidth="1"/>
    <col min="424" max="424" width="10" style="11" bestFit="1" customWidth="1"/>
    <col min="425" max="425" width="8" style="11" bestFit="1" customWidth="1"/>
    <col min="426" max="429" width="11" style="11" bestFit="1" customWidth="1"/>
    <col min="430" max="430" width="10" style="11" bestFit="1" customWidth="1"/>
    <col min="431" max="432" width="8" style="11" bestFit="1" customWidth="1"/>
    <col min="433" max="433" width="11" style="11" bestFit="1" customWidth="1"/>
    <col min="434" max="435" width="8" style="11" bestFit="1" customWidth="1"/>
    <col min="436" max="436" width="11" style="11" bestFit="1" customWidth="1"/>
    <col min="437" max="437" width="8" style="11" bestFit="1" customWidth="1"/>
    <col min="438" max="438" width="11" style="11" bestFit="1" customWidth="1"/>
    <col min="439" max="443" width="8" style="11" bestFit="1" customWidth="1"/>
    <col min="444" max="444" width="11" style="11" bestFit="1" customWidth="1"/>
    <col min="445" max="445" width="10" style="11" bestFit="1" customWidth="1"/>
    <col min="446" max="446" width="8" style="11" bestFit="1" customWidth="1"/>
    <col min="447" max="449" width="11" style="11" bestFit="1" customWidth="1"/>
    <col min="450" max="452" width="8" style="11" bestFit="1" customWidth="1"/>
    <col min="453" max="455" width="11" style="11" bestFit="1" customWidth="1"/>
    <col min="456" max="458" width="8" style="11" bestFit="1" customWidth="1"/>
    <col min="459" max="459" width="10" style="11" bestFit="1" customWidth="1"/>
    <col min="460" max="460" width="8" style="11" bestFit="1" customWidth="1"/>
    <col min="461" max="461" width="11" style="11" bestFit="1" customWidth="1"/>
    <col min="462" max="462" width="8" style="11" bestFit="1" customWidth="1"/>
    <col min="463" max="463" width="11" style="11" bestFit="1" customWidth="1"/>
    <col min="464" max="464" width="10" style="11" bestFit="1" customWidth="1"/>
    <col min="465" max="465" width="8" style="11" bestFit="1" customWidth="1"/>
    <col min="466" max="469" width="11" style="11" bestFit="1" customWidth="1"/>
    <col min="470" max="470" width="10" style="11" bestFit="1" customWidth="1"/>
    <col min="471" max="472" width="11" style="11" bestFit="1" customWidth="1"/>
    <col min="473" max="473" width="8" style="11" bestFit="1" customWidth="1"/>
    <col min="474" max="474" width="11" style="11" bestFit="1" customWidth="1"/>
    <col min="475" max="476" width="8" style="11" bestFit="1" customWidth="1"/>
    <col min="477" max="477" width="11" style="11" bestFit="1" customWidth="1"/>
    <col min="478" max="478" width="8" style="11" bestFit="1" customWidth="1"/>
    <col min="479" max="480" width="11" style="11" bestFit="1" customWidth="1"/>
    <col min="481" max="482" width="8" style="11" bestFit="1" customWidth="1"/>
    <col min="483" max="489" width="11" style="11" bestFit="1" customWidth="1"/>
    <col min="490" max="490" width="10" style="11" bestFit="1" customWidth="1"/>
    <col min="491" max="492" width="11" style="11" bestFit="1" customWidth="1"/>
    <col min="493" max="493" width="8" style="11" bestFit="1" customWidth="1"/>
    <col min="494" max="495" width="11" style="11" bestFit="1" customWidth="1"/>
    <col min="496" max="496" width="10" style="11" bestFit="1" customWidth="1"/>
    <col min="497" max="497" width="8" style="11" bestFit="1" customWidth="1"/>
    <col min="498" max="498" width="11" style="11" bestFit="1" customWidth="1"/>
    <col min="499" max="500" width="8" style="11" bestFit="1" customWidth="1"/>
    <col min="501" max="502" width="11" style="11" bestFit="1" customWidth="1"/>
    <col min="503" max="503" width="8" style="11" bestFit="1" customWidth="1"/>
    <col min="504" max="506" width="11" style="11" bestFit="1" customWidth="1"/>
    <col min="507" max="507" width="8" style="11" bestFit="1" customWidth="1"/>
    <col min="508" max="508" width="11" style="11" bestFit="1" customWidth="1"/>
    <col min="509" max="509" width="8" style="11" bestFit="1" customWidth="1"/>
    <col min="510" max="512" width="11" style="11" bestFit="1" customWidth="1"/>
    <col min="513" max="513" width="8" style="11" bestFit="1" customWidth="1"/>
    <col min="514" max="517" width="11" style="11" bestFit="1" customWidth="1"/>
    <col min="518" max="518" width="10" style="11" bestFit="1" customWidth="1"/>
    <col min="519" max="519" width="8" style="11" bestFit="1" customWidth="1"/>
    <col min="520" max="520" width="11" style="11" bestFit="1" customWidth="1"/>
    <col min="521" max="521" width="8" style="11" bestFit="1" customWidth="1"/>
    <col min="522" max="522" width="11" style="11" bestFit="1" customWidth="1"/>
    <col min="523" max="523" width="10" style="11" bestFit="1" customWidth="1"/>
    <col min="524" max="525" width="11" style="11" bestFit="1" customWidth="1"/>
    <col min="526" max="526" width="10" style="11" bestFit="1" customWidth="1"/>
    <col min="527" max="529" width="11" style="11" bestFit="1" customWidth="1"/>
    <col min="530" max="530" width="8" style="11" bestFit="1" customWidth="1"/>
    <col min="531" max="532" width="11" style="11" bestFit="1" customWidth="1"/>
    <col min="533" max="533" width="8" style="11" bestFit="1" customWidth="1"/>
    <col min="534" max="534" width="11" style="11" bestFit="1" customWidth="1"/>
    <col min="535" max="535" width="8" style="11" bestFit="1" customWidth="1"/>
    <col min="536" max="536" width="11" style="11" bestFit="1" customWidth="1"/>
    <col min="537" max="539" width="8" style="11" bestFit="1" customWidth="1"/>
    <col min="540" max="541" width="11" style="11" bestFit="1" customWidth="1"/>
    <col min="542" max="542" width="8" style="11" bestFit="1" customWidth="1"/>
    <col min="543" max="544" width="11" style="11" bestFit="1" customWidth="1"/>
    <col min="545" max="545" width="8" style="11" bestFit="1" customWidth="1"/>
    <col min="546" max="546" width="11" style="11" bestFit="1" customWidth="1"/>
    <col min="547" max="548" width="8" style="11" bestFit="1" customWidth="1"/>
    <col min="549" max="550" width="11" style="11" bestFit="1" customWidth="1"/>
    <col min="551" max="554" width="8" style="11" bestFit="1" customWidth="1"/>
    <col min="555" max="555" width="11" style="11" bestFit="1" customWidth="1"/>
    <col min="556" max="557" width="8" style="11" bestFit="1" customWidth="1"/>
    <col min="558" max="558" width="11" style="11" bestFit="1" customWidth="1"/>
    <col min="559" max="559" width="8" style="11" bestFit="1" customWidth="1"/>
    <col min="560" max="560" width="11" style="11" bestFit="1" customWidth="1"/>
    <col min="561" max="561" width="10" style="11" bestFit="1" customWidth="1"/>
    <col min="562" max="563" width="11" style="11" bestFit="1" customWidth="1"/>
    <col min="564" max="565" width="8" style="11" bestFit="1" customWidth="1"/>
    <col min="566" max="566" width="11" style="11" bestFit="1" customWidth="1"/>
    <col min="567" max="567" width="8" style="11" bestFit="1" customWidth="1"/>
    <col min="568" max="573" width="11" style="11" bestFit="1" customWidth="1"/>
    <col min="574" max="574" width="8" style="11" bestFit="1" customWidth="1"/>
    <col min="575" max="575" width="11" style="11" bestFit="1" customWidth="1"/>
    <col min="576" max="577" width="8" style="11" bestFit="1" customWidth="1"/>
    <col min="578" max="581" width="11" style="11" bestFit="1" customWidth="1"/>
    <col min="582" max="582" width="10" style="11" bestFit="1" customWidth="1"/>
    <col min="583" max="583" width="11" style="11" bestFit="1" customWidth="1"/>
    <col min="584" max="584" width="8" style="11" bestFit="1" customWidth="1"/>
    <col min="585" max="585" width="11" style="11" bestFit="1" customWidth="1"/>
    <col min="586" max="586" width="8" style="11" bestFit="1" customWidth="1"/>
    <col min="587" max="588" width="11" style="11" bestFit="1" customWidth="1"/>
    <col min="589" max="590" width="8" style="11" bestFit="1" customWidth="1"/>
    <col min="591" max="591" width="11" style="11" bestFit="1" customWidth="1"/>
    <col min="592" max="593" width="8" style="11" bestFit="1" customWidth="1"/>
    <col min="594" max="594" width="11" style="11" bestFit="1" customWidth="1"/>
    <col min="595" max="595" width="10" style="11" bestFit="1" customWidth="1"/>
    <col min="596" max="596" width="8" style="11" bestFit="1" customWidth="1"/>
    <col min="597" max="599" width="11" style="11" bestFit="1" customWidth="1"/>
    <col min="600" max="600" width="8" style="11" bestFit="1" customWidth="1"/>
    <col min="601" max="603" width="11" style="11" bestFit="1" customWidth="1"/>
    <col min="604" max="604" width="10" style="11" bestFit="1" customWidth="1"/>
    <col min="605" max="605" width="11" style="11" bestFit="1" customWidth="1"/>
    <col min="606" max="606" width="8" style="11" bestFit="1" customWidth="1"/>
    <col min="607" max="607" width="10" style="11" bestFit="1" customWidth="1"/>
    <col min="608" max="609" width="8" style="11" bestFit="1" customWidth="1"/>
    <col min="610" max="610" width="11" style="11" bestFit="1" customWidth="1"/>
    <col min="611" max="611" width="8" style="11" bestFit="1" customWidth="1"/>
    <col min="612" max="614" width="11" style="11" bestFit="1" customWidth="1"/>
    <col min="615" max="615" width="8" style="11" bestFit="1" customWidth="1"/>
    <col min="616" max="616" width="11" style="11" bestFit="1" customWidth="1"/>
    <col min="617" max="617" width="8" style="11" bestFit="1" customWidth="1"/>
    <col min="618" max="621" width="11" style="11" bestFit="1" customWidth="1"/>
    <col min="622" max="623" width="8" style="11" bestFit="1" customWidth="1"/>
    <col min="624" max="625" width="11" style="11" bestFit="1" customWidth="1"/>
    <col min="626" max="626" width="8" style="11" bestFit="1" customWidth="1"/>
    <col min="627" max="627" width="11" style="11" bestFit="1" customWidth="1"/>
    <col min="628" max="631" width="8" style="11" bestFit="1" customWidth="1"/>
    <col min="632" max="636" width="11" style="11" bestFit="1" customWidth="1"/>
    <col min="637" max="637" width="10" style="11" bestFit="1" customWidth="1"/>
    <col min="638" max="640" width="11" style="11" bestFit="1" customWidth="1"/>
    <col min="641" max="642" width="8" style="11" bestFit="1" customWidth="1"/>
    <col min="643" max="643" width="11" style="11" bestFit="1" customWidth="1"/>
    <col min="644" max="644" width="8" style="11" bestFit="1" customWidth="1"/>
    <col min="645" max="645" width="10" style="11" bestFit="1" customWidth="1"/>
    <col min="646" max="646" width="8" style="11" bestFit="1" customWidth="1"/>
    <col min="647" max="647" width="11" style="11" bestFit="1" customWidth="1"/>
    <col min="648" max="649" width="8" style="11" bestFit="1" customWidth="1"/>
    <col min="650" max="651" width="11" style="11" bestFit="1" customWidth="1"/>
    <col min="652" max="652" width="10" style="11" bestFit="1" customWidth="1"/>
    <col min="653" max="654" width="8" style="11" bestFit="1" customWidth="1"/>
    <col min="655" max="655" width="11" style="11" bestFit="1" customWidth="1"/>
    <col min="656" max="656" width="8" style="11" bestFit="1" customWidth="1"/>
    <col min="657" max="657" width="11" style="11" bestFit="1" customWidth="1"/>
    <col min="658" max="659" width="8" style="11" bestFit="1" customWidth="1"/>
    <col min="660" max="660" width="11" style="11" bestFit="1" customWidth="1"/>
    <col min="661" max="662" width="8" style="11" bestFit="1" customWidth="1"/>
    <col min="663" max="666" width="11" style="11" bestFit="1" customWidth="1"/>
    <col min="667" max="667" width="8" style="11" bestFit="1" customWidth="1"/>
    <col min="668" max="669" width="11" style="11" bestFit="1" customWidth="1"/>
    <col min="670" max="670" width="8" style="11" bestFit="1" customWidth="1"/>
    <col min="671" max="671" width="11" style="11" bestFit="1" customWidth="1"/>
    <col min="672" max="673" width="10" style="11" bestFit="1" customWidth="1"/>
    <col min="674" max="677" width="11" style="11" bestFit="1" customWidth="1"/>
    <col min="678" max="678" width="8" style="11" bestFit="1" customWidth="1"/>
    <col min="679" max="679" width="11" style="11" bestFit="1" customWidth="1"/>
    <col min="680" max="680" width="8" style="11" bestFit="1" customWidth="1"/>
    <col min="681" max="682" width="9" style="11" bestFit="1" customWidth="1"/>
    <col min="683" max="684" width="12" style="11" bestFit="1" customWidth="1"/>
    <col min="685" max="687" width="9" style="11" bestFit="1" customWidth="1"/>
    <col min="688" max="688" width="12" style="11" bestFit="1" customWidth="1"/>
    <col min="689" max="689" width="11" style="11" bestFit="1" customWidth="1"/>
    <col min="690" max="690" width="9" style="11" bestFit="1" customWidth="1"/>
    <col min="691" max="691" width="12" style="11" bestFit="1" customWidth="1"/>
    <col min="692" max="699" width="9" style="11" bestFit="1" customWidth="1"/>
    <col min="700" max="700" width="12" style="11" bestFit="1" customWidth="1"/>
    <col min="701" max="701" width="9" style="11" bestFit="1" customWidth="1"/>
    <col min="702" max="702" width="12" style="11" bestFit="1" customWidth="1"/>
    <col min="703" max="703" width="9" style="11" bestFit="1" customWidth="1"/>
    <col min="704" max="705" width="11" style="11" bestFit="1" customWidth="1"/>
    <col min="706" max="706" width="9" style="11" bestFit="1" customWidth="1"/>
    <col min="707" max="707" width="12" style="11" bestFit="1" customWidth="1"/>
    <col min="708" max="708" width="9" style="11" bestFit="1" customWidth="1"/>
    <col min="709" max="709" width="12" style="11" bestFit="1" customWidth="1"/>
    <col min="710" max="710" width="11" style="11" bestFit="1" customWidth="1"/>
    <col min="711" max="711" width="12" style="11" bestFit="1" customWidth="1"/>
    <col min="712" max="713" width="9" style="11" bestFit="1" customWidth="1"/>
    <col min="714" max="715" width="12" style="11" bestFit="1" customWidth="1"/>
    <col min="716" max="716" width="11" style="11" bestFit="1" customWidth="1"/>
    <col min="717" max="720" width="12" style="11" bestFit="1" customWidth="1"/>
    <col min="721" max="721" width="9" style="11" bestFit="1" customWidth="1"/>
    <col min="722" max="722" width="12" style="11" bestFit="1" customWidth="1"/>
    <col min="723" max="723" width="9" style="11" bestFit="1" customWidth="1"/>
    <col min="724" max="724" width="12" style="11" bestFit="1" customWidth="1"/>
    <col min="725" max="725" width="9" style="11" bestFit="1" customWidth="1"/>
    <col min="726" max="734" width="12" style="11" bestFit="1" customWidth="1"/>
    <col min="735" max="735" width="9" style="11" bestFit="1" customWidth="1"/>
    <col min="736" max="738" width="12" style="11" bestFit="1" customWidth="1"/>
    <col min="739" max="741" width="9" style="11" bestFit="1" customWidth="1"/>
    <col min="742" max="743" width="12" style="11" bestFit="1" customWidth="1"/>
    <col min="744" max="747" width="9" style="11" bestFit="1" customWidth="1"/>
    <col min="748" max="748" width="11" style="11" bestFit="1" customWidth="1"/>
    <col min="749" max="751" width="12" style="11" bestFit="1" customWidth="1"/>
    <col min="752" max="754" width="9" style="11" bestFit="1" customWidth="1"/>
    <col min="755" max="756" width="12" style="11" bestFit="1" customWidth="1"/>
    <col min="757" max="757" width="9" style="11" bestFit="1" customWidth="1"/>
    <col min="758" max="758" width="11" style="11" bestFit="1" customWidth="1"/>
    <col min="759" max="760" width="12" style="11" bestFit="1" customWidth="1"/>
    <col min="761" max="761" width="9" style="11" bestFit="1" customWidth="1"/>
    <col min="762" max="763" width="12" style="11" bestFit="1" customWidth="1"/>
    <col min="764" max="764" width="11" style="11" bestFit="1" customWidth="1"/>
    <col min="765" max="766" width="9" style="11" bestFit="1" customWidth="1"/>
    <col min="767" max="767" width="12" style="11" bestFit="1" customWidth="1"/>
    <col min="768" max="768" width="9" style="11" bestFit="1" customWidth="1"/>
    <col min="769" max="771" width="12" style="11" bestFit="1" customWidth="1"/>
    <col min="772" max="772" width="11" style="11" bestFit="1" customWidth="1"/>
    <col min="773" max="775" width="9" style="11" bestFit="1" customWidth="1"/>
    <col min="776" max="776" width="11" style="11" bestFit="1" customWidth="1"/>
    <col min="777" max="777" width="9" style="11" bestFit="1" customWidth="1"/>
    <col min="778" max="779" width="12" style="11" bestFit="1" customWidth="1"/>
    <col min="780" max="780" width="11" style="11" bestFit="1" customWidth="1"/>
    <col min="781" max="784" width="9" style="11" bestFit="1" customWidth="1"/>
    <col min="785" max="789" width="12" style="11" bestFit="1" customWidth="1"/>
    <col min="790" max="790" width="11" style="11" bestFit="1" customWidth="1"/>
    <col min="791" max="791" width="12" style="11" bestFit="1" customWidth="1"/>
    <col min="792" max="794" width="9" style="11" bestFit="1" customWidth="1"/>
    <col min="795" max="799" width="12" style="11" bestFit="1" customWidth="1"/>
    <col min="800" max="801" width="11" style="11" bestFit="1" customWidth="1"/>
    <col min="802" max="802" width="12" style="11" bestFit="1" customWidth="1"/>
    <col min="803" max="803" width="9" style="11" bestFit="1" customWidth="1"/>
    <col min="804" max="807" width="12" style="11" bestFit="1" customWidth="1"/>
    <col min="808" max="808" width="9" style="11" bestFit="1" customWidth="1"/>
    <col min="809" max="811" width="12" style="11" bestFit="1" customWidth="1"/>
    <col min="812" max="812" width="11" style="11" bestFit="1" customWidth="1"/>
    <col min="813" max="814" width="12" style="11" bestFit="1" customWidth="1"/>
    <col min="815" max="815" width="9" style="11" bestFit="1" customWidth="1"/>
    <col min="816" max="816" width="11" style="11" bestFit="1" customWidth="1"/>
    <col min="817" max="817" width="12" style="11" bestFit="1" customWidth="1"/>
    <col min="818" max="818" width="9" style="11" bestFit="1" customWidth="1"/>
    <col min="819" max="819" width="12" style="11" bestFit="1" customWidth="1"/>
    <col min="820" max="822" width="9" style="11" bestFit="1" customWidth="1"/>
    <col min="823" max="823" width="12" style="11" bestFit="1" customWidth="1"/>
    <col min="824" max="826" width="9" style="11" bestFit="1" customWidth="1"/>
    <col min="827" max="830" width="12" style="11" bestFit="1" customWidth="1"/>
    <col min="831" max="831" width="10" style="11" bestFit="1" customWidth="1"/>
    <col min="832" max="832" width="12" style="11" bestFit="1" customWidth="1"/>
    <col min="833" max="834" width="10" style="11" bestFit="1" customWidth="1"/>
    <col min="835" max="835" width="12" style="11" bestFit="1" customWidth="1"/>
    <col min="836" max="838" width="10" style="11" bestFit="1" customWidth="1"/>
    <col min="839" max="847" width="12" style="11" bestFit="1" customWidth="1"/>
    <col min="848" max="848" width="10" style="11" bestFit="1" customWidth="1"/>
    <col min="849" max="849" width="12" style="11" bestFit="1" customWidth="1"/>
    <col min="850" max="850" width="10" style="11" bestFit="1" customWidth="1"/>
    <col min="851" max="851" width="12" style="11" bestFit="1" customWidth="1"/>
    <col min="852" max="852" width="10" style="11" bestFit="1" customWidth="1"/>
    <col min="853" max="862" width="12" style="11" bestFit="1" customWidth="1"/>
    <col min="863" max="868" width="11" style="11" bestFit="1" customWidth="1"/>
    <col min="869" max="870" width="12" style="11" bestFit="1" customWidth="1"/>
    <col min="871" max="871" width="11" style="11" bestFit="1" customWidth="1"/>
    <col min="872" max="16384" width="11.5546875" style="11"/>
  </cols>
  <sheetData>
    <row r="1" spans="1:6" ht="28.2">
      <c r="A1" s="174" t="s">
        <v>1467</v>
      </c>
      <c r="B1" s="174"/>
      <c r="C1" s="174"/>
      <c r="D1" s="174"/>
      <c r="E1" s="174"/>
      <c r="F1" s="174"/>
    </row>
    <row r="2" spans="1:6" ht="21">
      <c r="A2" s="175" t="s">
        <v>0</v>
      </c>
      <c r="B2" s="175"/>
      <c r="C2" s="175"/>
      <c r="D2" s="175"/>
      <c r="E2" s="175"/>
      <c r="F2" s="175"/>
    </row>
    <row r="3" spans="1:6">
      <c r="A3" s="176" t="s">
        <v>1</v>
      </c>
      <c r="B3" s="176"/>
      <c r="C3" s="176"/>
      <c r="D3" s="176"/>
      <c r="E3" s="176"/>
      <c r="F3" s="176"/>
    </row>
    <row r="5" spans="1:6" ht="18">
      <c r="A5" s="177" t="s">
        <v>22</v>
      </c>
      <c r="B5" s="177"/>
      <c r="C5" s="177"/>
      <c r="D5" s="177"/>
      <c r="E5" s="177"/>
      <c r="F5" s="177"/>
    </row>
    <row r="6" spans="1:6" ht="18">
      <c r="A6" s="177" t="s">
        <v>1923</v>
      </c>
      <c r="B6" s="177"/>
      <c r="C6" s="177"/>
      <c r="D6" s="177"/>
      <c r="E6" s="177"/>
      <c r="F6" s="177"/>
    </row>
    <row r="7" spans="1:6">
      <c r="A7" s="172" t="s">
        <v>1972</v>
      </c>
      <c r="B7" s="172"/>
      <c r="C7" s="172"/>
      <c r="D7" s="172"/>
      <c r="E7" s="172"/>
      <c r="F7" s="172"/>
    </row>
    <row r="8" spans="1:6">
      <c r="A8" s="172" t="s">
        <v>1974</v>
      </c>
      <c r="B8" s="172"/>
      <c r="C8" s="172"/>
      <c r="D8" s="172"/>
      <c r="E8" s="172"/>
      <c r="F8" s="172"/>
    </row>
    <row r="9" spans="1:6" ht="15.6">
      <c r="A9" s="173" t="s">
        <v>1922</v>
      </c>
      <c r="B9" s="173"/>
      <c r="C9" s="173"/>
      <c r="D9" s="173"/>
      <c r="E9" s="173"/>
      <c r="F9" s="173"/>
    </row>
    <row r="10" spans="1:6">
      <c r="A10"/>
      <c r="B10"/>
      <c r="C10"/>
    </row>
    <row r="11" spans="1:6">
      <c r="A11" s="170" t="s">
        <v>1971</v>
      </c>
      <c r="B11" s="170" t="s">
        <v>1921</v>
      </c>
      <c r="C11" s="134" t="s">
        <v>1920</v>
      </c>
      <c r="D11"/>
    </row>
    <row r="12" spans="1:6">
      <c r="A12" s="130" t="s">
        <v>1919</v>
      </c>
      <c r="B12" s="129">
        <v>1744025968276</v>
      </c>
      <c r="C12" s="129">
        <v>258019315730.57999</v>
      </c>
      <c r="D12"/>
    </row>
    <row r="13" spans="1:6">
      <c r="A13" s="133" t="s">
        <v>10</v>
      </c>
      <c r="B13" s="129">
        <v>1622833406287</v>
      </c>
      <c r="C13" s="129">
        <v>230993061694.90997</v>
      </c>
      <c r="D13"/>
    </row>
    <row r="14" spans="1:6">
      <c r="A14" s="132" t="s">
        <v>11</v>
      </c>
      <c r="B14" s="129">
        <v>1407548685832</v>
      </c>
      <c r="C14" s="129">
        <v>217533450370.28998</v>
      </c>
      <c r="D14"/>
    </row>
    <row r="15" spans="1:6">
      <c r="A15" s="131" t="s">
        <v>24</v>
      </c>
      <c r="B15" s="129">
        <v>542875526448</v>
      </c>
      <c r="C15" s="129">
        <v>68452873951.970001</v>
      </c>
      <c r="D15"/>
    </row>
    <row r="16" spans="1:6">
      <c r="A16" s="131" t="s">
        <v>25</v>
      </c>
      <c r="B16" s="129">
        <v>101897864549</v>
      </c>
      <c r="C16" s="129">
        <v>14066809347.370001</v>
      </c>
      <c r="D16"/>
    </row>
    <row r="17" spans="1:4">
      <c r="A17" s="131" t="s">
        <v>26</v>
      </c>
      <c r="B17" s="129">
        <v>13786016885</v>
      </c>
      <c r="C17" s="129">
        <v>500559789.42999995</v>
      </c>
      <c r="D17"/>
    </row>
    <row r="18" spans="1:4">
      <c r="A18" s="131" t="s">
        <v>27</v>
      </c>
      <c r="B18" s="129">
        <v>424672198458</v>
      </c>
      <c r="C18" s="129">
        <v>69012882634.569992</v>
      </c>
      <c r="D18"/>
    </row>
    <row r="19" spans="1:4">
      <c r="A19" s="131" t="s">
        <v>28</v>
      </c>
      <c r="B19" s="129">
        <v>59963928</v>
      </c>
      <c r="C19" s="129">
        <v>1421678.48</v>
      </c>
      <c r="D19"/>
    </row>
    <row r="20" spans="1:4">
      <c r="A20" s="131" t="s">
        <v>12</v>
      </c>
      <c r="B20" s="129">
        <v>324257115564</v>
      </c>
      <c r="C20" s="129">
        <v>65498902968.470001</v>
      </c>
      <c r="D20"/>
    </row>
    <row r="21" spans="1:4">
      <c r="A21" s="132" t="s">
        <v>13</v>
      </c>
      <c r="B21" s="129">
        <v>215284720455</v>
      </c>
      <c r="C21" s="129">
        <v>13459611324.620001</v>
      </c>
      <c r="D21"/>
    </row>
    <row r="22" spans="1:4">
      <c r="A22" s="131" t="s">
        <v>29</v>
      </c>
      <c r="B22" s="129">
        <v>65675086633</v>
      </c>
      <c r="C22" s="129">
        <v>5570837844.1899996</v>
      </c>
      <c r="D22"/>
    </row>
    <row r="23" spans="1:4">
      <c r="A23" s="131" t="s">
        <v>30</v>
      </c>
      <c r="B23" s="129">
        <v>71387716208</v>
      </c>
      <c r="C23" s="129">
        <v>2435790931.4000001</v>
      </c>
      <c r="D23"/>
    </row>
    <row r="24" spans="1:4">
      <c r="A24" s="131" t="s">
        <v>31</v>
      </c>
      <c r="B24" s="129">
        <v>16448771</v>
      </c>
      <c r="C24" s="129">
        <v>3188720.02</v>
      </c>
      <c r="D24"/>
    </row>
    <row r="25" spans="1:4">
      <c r="A25" s="131" t="s">
        <v>32</v>
      </c>
      <c r="B25" s="129">
        <v>2770222220</v>
      </c>
      <c r="C25" s="129">
        <v>197045585.81999999</v>
      </c>
      <c r="D25"/>
    </row>
    <row r="26" spans="1:4">
      <c r="A26" s="131" t="s">
        <v>33</v>
      </c>
      <c r="B26" s="129">
        <v>72988962348</v>
      </c>
      <c r="C26" s="129">
        <v>5252748243.1900005</v>
      </c>
      <c r="D26"/>
    </row>
    <row r="27" spans="1:4">
      <c r="A27" s="131" t="s">
        <v>34</v>
      </c>
      <c r="B27" s="129">
        <v>2446284275</v>
      </c>
      <c r="C27" s="129">
        <v>0</v>
      </c>
      <c r="D27"/>
    </row>
    <row r="28" spans="1:4">
      <c r="A28" s="133" t="s">
        <v>1918</v>
      </c>
      <c r="B28" s="129">
        <v>121192561989</v>
      </c>
      <c r="C28" s="129">
        <v>27026254035.670002</v>
      </c>
      <c r="D28"/>
    </row>
    <row r="29" spans="1:4">
      <c r="A29" s="132" t="s">
        <v>21</v>
      </c>
      <c r="B29" s="129">
        <v>121192561989</v>
      </c>
      <c r="C29" s="129">
        <v>27026254035.670002</v>
      </c>
      <c r="D29"/>
    </row>
    <row r="30" spans="1:4">
      <c r="A30" s="131" t="s">
        <v>37</v>
      </c>
      <c r="B30" s="129">
        <v>116074840107</v>
      </c>
      <c r="C30" s="129">
        <v>26882342858.470001</v>
      </c>
      <c r="D30"/>
    </row>
    <row r="31" spans="1:4">
      <c r="A31" s="131" t="s">
        <v>36</v>
      </c>
      <c r="B31" s="129">
        <v>5117721882</v>
      </c>
      <c r="C31" s="129">
        <v>143911177.19999999</v>
      </c>
      <c r="D31"/>
    </row>
    <row r="32" spans="1:4">
      <c r="A32" s="131" t="s">
        <v>1947</v>
      </c>
      <c r="B32" s="129">
        <v>0</v>
      </c>
      <c r="C32" s="129">
        <v>0</v>
      </c>
      <c r="D32"/>
    </row>
    <row r="33" spans="1:4">
      <c r="A33" s="130" t="s">
        <v>1970</v>
      </c>
      <c r="B33" s="129">
        <v>1744025968276</v>
      </c>
      <c r="C33" s="129">
        <v>258019315730.57999</v>
      </c>
      <c r="D33"/>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41"/>
  <sheetViews>
    <sheetView showGridLines="0" tabSelected="1" zoomScaleNormal="100" workbookViewId="0">
      <selection activeCell="A9" sqref="A9:I9"/>
    </sheetView>
  </sheetViews>
  <sheetFormatPr baseColWidth="10" defaultColWidth="11.44140625" defaultRowHeight="14.4"/>
  <cols>
    <col min="1" max="1" width="12.44140625" style="11" customWidth="1"/>
    <col min="2" max="2" width="21.5546875" style="11" customWidth="1"/>
    <col min="3" max="3" width="40.88671875" style="11" customWidth="1"/>
    <col min="4" max="4" width="19.44140625" style="11" bestFit="1" customWidth="1"/>
    <col min="5" max="6" width="19.44140625" style="11" customWidth="1"/>
    <col min="7" max="7" width="11.44140625" style="11"/>
    <col min="8" max="8" width="23.109375" style="11" bestFit="1" customWidth="1"/>
    <col min="9" max="9" width="13.88671875" style="11" bestFit="1" customWidth="1"/>
    <col min="10" max="10" width="24.88671875" style="11" bestFit="1" customWidth="1"/>
    <col min="11" max="11" width="15.44140625" style="11" bestFit="1" customWidth="1"/>
    <col min="12" max="12" width="11.44140625" style="11"/>
    <col min="13" max="13" width="30.5546875" style="11" customWidth="1"/>
    <col min="14" max="14" width="32" style="11" customWidth="1"/>
    <col min="15" max="16384" width="11.44140625" style="11"/>
  </cols>
  <sheetData>
    <row r="1" spans="1:14" ht="28.5" customHeight="1">
      <c r="A1" s="174" t="s">
        <v>1467</v>
      </c>
      <c r="B1" s="174"/>
      <c r="C1" s="174"/>
      <c r="D1" s="174"/>
      <c r="E1" s="174"/>
      <c r="F1" s="174"/>
      <c r="G1" s="174"/>
      <c r="H1" s="174"/>
      <c r="I1" s="174"/>
    </row>
    <row r="2" spans="1:14" ht="21" customHeight="1">
      <c r="A2" s="175" t="s">
        <v>0</v>
      </c>
      <c r="B2" s="175"/>
      <c r="C2" s="175"/>
      <c r="D2" s="175"/>
      <c r="E2" s="175"/>
      <c r="F2" s="175"/>
      <c r="G2" s="175"/>
      <c r="H2" s="175"/>
      <c r="I2" s="175"/>
    </row>
    <row r="3" spans="1:14" s="12" customFormat="1" ht="28.5" customHeight="1">
      <c r="A3" s="180" t="s">
        <v>1</v>
      </c>
      <c r="B3" s="180"/>
      <c r="C3" s="180"/>
      <c r="D3" s="180"/>
      <c r="E3" s="180"/>
      <c r="F3" s="180"/>
      <c r="G3" s="180"/>
      <c r="H3" s="180"/>
      <c r="I3" s="180"/>
      <c r="N3" s="13"/>
    </row>
    <row r="4" spans="1:14" s="12" customFormat="1">
      <c r="A4" s="113"/>
      <c r="B4" s="113"/>
      <c r="C4" s="113"/>
      <c r="D4" s="113"/>
      <c r="E4" s="113"/>
      <c r="F4" s="113"/>
      <c r="G4" s="113"/>
      <c r="H4" s="113"/>
      <c r="I4" s="113"/>
      <c r="N4" s="13"/>
    </row>
    <row r="5" spans="1:14" ht="18.75" customHeight="1">
      <c r="A5" s="181" t="s">
        <v>2</v>
      </c>
      <c r="B5" s="181"/>
      <c r="C5" s="181"/>
      <c r="D5" s="181"/>
      <c r="E5" s="181"/>
      <c r="F5" s="181"/>
      <c r="G5" s="181"/>
      <c r="H5" s="181"/>
      <c r="I5" s="181"/>
    </row>
    <row r="6" spans="1:14" ht="18.75" customHeight="1">
      <c r="A6" s="181" t="s">
        <v>3</v>
      </c>
      <c r="B6" s="181"/>
      <c r="C6" s="181"/>
      <c r="D6" s="181"/>
      <c r="E6" s="181"/>
      <c r="F6" s="181"/>
      <c r="G6" s="181"/>
      <c r="H6" s="181"/>
      <c r="I6" s="181"/>
    </row>
    <row r="7" spans="1:14" ht="18">
      <c r="A7" s="182" t="s">
        <v>1973</v>
      </c>
      <c r="B7" s="182"/>
      <c r="C7" s="182"/>
      <c r="D7" s="182"/>
      <c r="E7" s="182"/>
      <c r="F7" s="182"/>
      <c r="G7" s="182"/>
      <c r="H7" s="182"/>
      <c r="I7" s="182"/>
    </row>
    <row r="8" spans="1:14" ht="18">
      <c r="A8" s="179" t="s">
        <v>1466</v>
      </c>
      <c r="B8" s="179"/>
      <c r="C8" s="179"/>
      <c r="D8" s="179"/>
      <c r="E8" s="179"/>
      <c r="F8" s="179"/>
      <c r="G8" s="179"/>
      <c r="H8" s="179"/>
      <c r="I8" s="179"/>
    </row>
    <row r="9" spans="1:14" ht="15.6">
      <c r="A9" s="178" t="s">
        <v>4</v>
      </c>
      <c r="B9" s="178"/>
      <c r="C9" s="178"/>
      <c r="D9" s="178"/>
      <c r="E9" s="178"/>
      <c r="F9" s="178"/>
      <c r="G9" s="178"/>
      <c r="H9" s="178"/>
      <c r="I9" s="178"/>
    </row>
    <row r="10" spans="1:14" ht="15.6">
      <c r="A10" s="14"/>
      <c r="B10" s="14"/>
      <c r="C10" s="14"/>
      <c r="D10" s="14"/>
      <c r="E10" s="14"/>
      <c r="F10" s="14"/>
    </row>
    <row r="11" spans="1:14" ht="15" customHeight="1">
      <c r="C11" s="186" t="s">
        <v>5</v>
      </c>
      <c r="D11" s="118" t="s">
        <v>1468</v>
      </c>
      <c r="E11" s="187" t="s">
        <v>1913</v>
      </c>
      <c r="F11" s="187" t="s">
        <v>1914</v>
      </c>
      <c r="G11" s="184" t="s">
        <v>1106</v>
      </c>
    </row>
    <row r="12" spans="1:14" ht="15" thickBot="1">
      <c r="C12" s="186"/>
      <c r="D12" s="119" t="s">
        <v>1466</v>
      </c>
      <c r="E12" s="188"/>
      <c r="F12" s="188"/>
      <c r="G12" s="185"/>
    </row>
    <row r="13" spans="1:14">
      <c r="C13" s="186"/>
      <c r="D13" s="16">
        <v>1</v>
      </c>
      <c r="E13" s="16">
        <v>2</v>
      </c>
      <c r="F13" s="16" t="s">
        <v>1916</v>
      </c>
      <c r="G13" s="16" t="s">
        <v>1915</v>
      </c>
    </row>
    <row r="14" spans="1:14" ht="15" thickBot="1">
      <c r="C14" s="17" t="s">
        <v>6</v>
      </c>
      <c r="D14" s="157">
        <f>D15+D17</f>
        <v>1342258153546</v>
      </c>
      <c r="E14" s="18">
        <f>E15+E17</f>
        <v>201247</v>
      </c>
      <c r="F14" s="121">
        <f t="shared" ref="F14:F15" si="0">IFERROR((E14*1000000)/D14,"-")</f>
        <v>0.14993166513337416</v>
      </c>
      <c r="G14" s="19">
        <f>1000000*E14/$D$34</f>
        <v>2.3239408095678628E-2</v>
      </c>
      <c r="I14" s="20"/>
      <c r="J14" s="43"/>
      <c r="L14" s="11" t="s">
        <v>1107</v>
      </c>
    </row>
    <row r="15" spans="1:14">
      <c r="C15" s="21" t="s">
        <v>7</v>
      </c>
      <c r="D15" s="158">
        <v>1340556923171</v>
      </c>
      <c r="E15" s="22">
        <v>201199</v>
      </c>
      <c r="F15" s="122">
        <f t="shared" si="0"/>
        <v>0.15008612952001835</v>
      </c>
      <c r="G15" s="23">
        <f t="shared" ref="G15:G18" si="1">1000000*E15/$D$34</f>
        <v>2.3233865197704536E-2</v>
      </c>
      <c r="I15" s="9"/>
      <c r="J15" s="43"/>
    </row>
    <row r="16" spans="1:14">
      <c r="C16" s="24" t="s">
        <v>8</v>
      </c>
      <c r="D16" s="158">
        <v>432436385</v>
      </c>
      <c r="E16" s="22">
        <v>337</v>
      </c>
      <c r="F16" s="122">
        <f>IFERROR((E16*1000000)/D16,"-")</f>
        <v>0.7793053769053222</v>
      </c>
      <c r="G16" s="23">
        <f t="shared" si="1"/>
        <v>3.8915762859787712E-5</v>
      </c>
      <c r="I16" s="9"/>
      <c r="J16" s="43"/>
    </row>
    <row r="17" spans="3:11">
      <c r="C17" s="21" t="s">
        <v>9</v>
      </c>
      <c r="D17" s="158">
        <v>1701230375</v>
      </c>
      <c r="E17" s="22">
        <v>48</v>
      </c>
      <c r="F17" s="122">
        <f t="shared" ref="F17:F18" si="2">IFERROR((E17*1000000)/D17,"-")</f>
        <v>2.8214873602876975E-2</v>
      </c>
      <c r="G17" s="23">
        <f t="shared" si="1"/>
        <v>5.5428979740943929E-6</v>
      </c>
      <c r="H17" s="25"/>
      <c r="I17" s="9"/>
      <c r="J17" s="43"/>
    </row>
    <row r="18" spans="3:11">
      <c r="C18" s="24" t="s">
        <v>1469</v>
      </c>
      <c r="D18" s="158">
        <v>1701230375</v>
      </c>
      <c r="E18" s="22">
        <v>48</v>
      </c>
      <c r="F18" s="122">
        <f t="shared" si="2"/>
        <v>2.8214873602876975E-2</v>
      </c>
      <c r="G18" s="23">
        <f t="shared" si="1"/>
        <v>5.5428979740943929E-6</v>
      </c>
      <c r="J18" s="43"/>
    </row>
    <row r="19" spans="3:11">
      <c r="C19" s="17" t="s">
        <v>10</v>
      </c>
      <c r="D19" s="157">
        <f>D20+D22</f>
        <v>1622833406287</v>
      </c>
      <c r="E19" s="157">
        <f>E20+E22</f>
        <v>230993061694.91</v>
      </c>
      <c r="F19" s="123">
        <f t="shared" ref="F19:F22" si="3">IFERROR(E19/D19,"-")</f>
        <v>0.14233935584516716</v>
      </c>
      <c r="G19" s="19">
        <f t="shared" ref="G19:G21" si="4">E19/$D$34</f>
        <v>2.6674395285387033E-2</v>
      </c>
      <c r="J19" s="43"/>
    </row>
    <row r="20" spans="3:11">
      <c r="C20" s="21" t="s">
        <v>11</v>
      </c>
      <c r="D20" s="158">
        <v>1407548685832</v>
      </c>
      <c r="E20" s="158">
        <f>Económica!D15</f>
        <v>217533450370.29001</v>
      </c>
      <c r="F20" s="122">
        <f t="shared" si="3"/>
        <v>0.15454772723666485</v>
      </c>
      <c r="G20" s="23">
        <f>E20/$D$34</f>
        <v>2.5120119194900908E-2</v>
      </c>
      <c r="J20" s="43"/>
    </row>
    <row r="21" spans="3:11">
      <c r="C21" s="24" t="s">
        <v>12</v>
      </c>
      <c r="D21" s="158">
        <v>324257115564</v>
      </c>
      <c r="E21" s="158">
        <f>Económica!D18</f>
        <v>65498902968.469994</v>
      </c>
      <c r="F21" s="122">
        <f t="shared" si="3"/>
        <v>0.20199681001462</v>
      </c>
      <c r="G21" s="23">
        <f t="shared" si="4"/>
        <v>7.5636195118611981E-3</v>
      </c>
      <c r="J21" s="43"/>
    </row>
    <row r="22" spans="3:11">
      <c r="C22" s="21" t="s">
        <v>13</v>
      </c>
      <c r="D22" s="158">
        <v>215284720455</v>
      </c>
      <c r="E22" s="158">
        <f>Económica!D22</f>
        <v>13459611324.619999</v>
      </c>
      <c r="F22" s="122">
        <f t="shared" si="3"/>
        <v>6.2520049245359241E-2</v>
      </c>
      <c r="G22" s="23">
        <f>21/$D$34</f>
        <v>2.4250178636662969E-12</v>
      </c>
      <c r="J22" s="43"/>
      <c r="K22" s="163"/>
    </row>
    <row r="23" spans="3:11">
      <c r="C23" s="26" t="s">
        <v>14</v>
      </c>
      <c r="D23" s="159"/>
      <c r="E23" s="159"/>
      <c r="F23" s="124"/>
      <c r="G23" s="27"/>
      <c r="J23" s="43"/>
    </row>
    <row r="24" spans="3:11">
      <c r="C24" s="28" t="s">
        <v>15</v>
      </c>
      <c r="D24" s="162">
        <f>D15-D20</f>
        <v>-66991762661</v>
      </c>
      <c r="E24" s="162">
        <f>1000000*E15-E20</f>
        <v>-16334450370.290009</v>
      </c>
      <c r="F24" s="122">
        <f>IFERROR(E24/D24,"-")</f>
        <v>0.24382774421009959</v>
      </c>
      <c r="G24" s="90">
        <f>E24/$D$34</f>
        <v>-1.8862539971963726E-3</v>
      </c>
      <c r="J24" s="43"/>
    </row>
    <row r="25" spans="3:11">
      <c r="C25" s="28" t="s">
        <v>16</v>
      </c>
      <c r="D25" s="162">
        <f>D17-D22</f>
        <v>-213583490080</v>
      </c>
      <c r="E25" s="162">
        <f>1000000*E17-E22</f>
        <v>-13411611324.619999</v>
      </c>
      <c r="F25" s="122">
        <f t="shared" ref="F25:F32" si="5">IFERROR(E25/D25,"-")</f>
        <v>6.2793296052969891E-2</v>
      </c>
      <c r="G25" s="90">
        <f>E25/$D$34</f>
        <v>-1.5487331925120335E-3</v>
      </c>
      <c r="J25" s="43"/>
    </row>
    <row r="26" spans="3:11">
      <c r="C26" s="28" t="s">
        <v>17</v>
      </c>
      <c r="D26" s="162">
        <f>(D14-(D19-D21))</f>
        <v>43681862823</v>
      </c>
      <c r="E26" s="162">
        <f>((1000000*E14)-(E19-E21))</f>
        <v>35752841273.559998</v>
      </c>
      <c r="F26" s="122">
        <f t="shared" si="5"/>
        <v>0.81848252256162712</v>
      </c>
      <c r="G26" s="90">
        <f>E26/$D$34</f>
        <v>4.1286323221527933E-3</v>
      </c>
      <c r="H26" s="171"/>
      <c r="J26" s="43"/>
    </row>
    <row r="27" spans="3:11">
      <c r="C27" s="28" t="s">
        <v>18</v>
      </c>
      <c r="D27" s="162">
        <f>D14-D19</f>
        <v>-280575252741</v>
      </c>
      <c r="E27" s="162">
        <f>1000000*E14-E19</f>
        <v>-29746061694.910004</v>
      </c>
      <c r="F27" s="122">
        <f t="shared" si="5"/>
        <v>0.10601812313920893</v>
      </c>
      <c r="G27" s="90">
        <f>E27/$D$34</f>
        <v>-3.4349871897084057E-3</v>
      </c>
      <c r="J27" s="43"/>
    </row>
    <row r="28" spans="3:11">
      <c r="C28" s="26" t="s">
        <v>19</v>
      </c>
      <c r="D28" s="159">
        <f>D30-D32</f>
        <v>280575252741</v>
      </c>
      <c r="E28" s="159"/>
      <c r="F28" s="125">
        <f>IFERROR(1000000*E28/D28,"-")</f>
        <v>0</v>
      </c>
      <c r="G28" s="91">
        <f>E28/$D$34</f>
        <v>0</v>
      </c>
      <c r="J28" s="43"/>
    </row>
    <row r="29" spans="3:11">
      <c r="C29" s="29"/>
      <c r="D29" s="160"/>
      <c r="E29" s="160"/>
      <c r="F29" s="126"/>
      <c r="G29" s="90"/>
      <c r="J29" s="43"/>
    </row>
    <row r="30" spans="3:11" ht="17.25" customHeight="1">
      <c r="C30" s="30" t="s">
        <v>20</v>
      </c>
      <c r="D30" s="148">
        <v>401767814730</v>
      </c>
      <c r="E30" s="31">
        <v>171510</v>
      </c>
      <c r="F30" s="127">
        <f>IFERROR(1000000*E30/D30,"-")</f>
        <v>0.42688835121165652</v>
      </c>
      <c r="G30" s="92">
        <f>1000000*E30/$D$34</f>
        <v>1.9805467323686026E-2</v>
      </c>
    </row>
    <row r="31" spans="3:11">
      <c r="C31" s="32"/>
      <c r="D31" s="161"/>
      <c r="E31" s="161"/>
      <c r="F31" s="128"/>
      <c r="G31" s="90"/>
    </row>
    <row r="32" spans="3:11">
      <c r="C32" s="17" t="s">
        <v>21</v>
      </c>
      <c r="D32" s="148">
        <v>121192561989</v>
      </c>
      <c r="E32" s="148">
        <f>Económica!D30</f>
        <v>27026254035.670002</v>
      </c>
      <c r="F32" s="127">
        <f t="shared" si="5"/>
        <v>0.22300258029137984</v>
      </c>
      <c r="G32" s="93">
        <f>E32/$D$34</f>
        <v>3.1209118487849096E-3</v>
      </c>
    </row>
    <row r="33" spans="3:8" ht="19.2" customHeight="1" thickBot="1"/>
    <row r="34" spans="3:8" ht="15" thickBot="1">
      <c r="C34" s="106" t="s">
        <v>1082</v>
      </c>
      <c r="D34" s="164">
        <v>8659730022875.3203</v>
      </c>
    </row>
    <row r="36" spans="3:8">
      <c r="C36" s="135" t="s">
        <v>1948</v>
      </c>
      <c r="E36" s="114"/>
      <c r="F36" s="114"/>
      <c r="G36" s="33"/>
      <c r="H36" s="105"/>
    </row>
    <row r="37" spans="3:8" ht="24" customHeight="1">
      <c r="C37" s="52" t="s">
        <v>1911</v>
      </c>
    </row>
    <row r="38" spans="3:8">
      <c r="C38" s="183" t="s">
        <v>1910</v>
      </c>
      <c r="D38" s="183"/>
      <c r="E38" s="183"/>
      <c r="F38" s="183"/>
      <c r="G38" s="183"/>
    </row>
    <row r="39" spans="3:8" ht="30" customHeight="1">
      <c r="C39" s="183" t="s">
        <v>1975</v>
      </c>
      <c r="D39" s="183"/>
      <c r="E39" s="183"/>
      <c r="F39" s="183"/>
      <c r="G39" s="183"/>
      <c r="H39" s="183"/>
    </row>
    <row r="40" spans="3:8">
      <c r="C40" s="52" t="s">
        <v>1912</v>
      </c>
      <c r="D40" s="117"/>
      <c r="E40" s="117"/>
      <c r="F40" s="117"/>
      <c r="G40" s="117"/>
    </row>
    <row r="41" spans="3:8">
      <c r="C41" s="183" t="s">
        <v>1949</v>
      </c>
      <c r="D41" s="183"/>
    </row>
  </sheetData>
  <mergeCells count="15">
    <mergeCell ref="C41:D41"/>
    <mergeCell ref="C38:G38"/>
    <mergeCell ref="G11:G12"/>
    <mergeCell ref="C11:C13"/>
    <mergeCell ref="C39:H39"/>
    <mergeCell ref="E11:E12"/>
    <mergeCell ref="F11:F12"/>
    <mergeCell ref="A9:I9"/>
    <mergeCell ref="A8:I8"/>
    <mergeCell ref="A1:I1"/>
    <mergeCell ref="A2:I2"/>
    <mergeCell ref="A3:I3"/>
    <mergeCell ref="A5:I5"/>
    <mergeCell ref="A6:I6"/>
    <mergeCell ref="A7:I7"/>
  </mergeCells>
  <phoneticPr fontId="42"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16</xdr:row>
                <xdr:rowOff>0</xdr:rowOff>
              </from>
              <to>
                <xdr:col>9</xdr:col>
                <xdr:colOff>670560</xdr:colOff>
                <xdr:row>19</xdr:row>
                <xdr:rowOff>0</xdr:rowOff>
              </to>
            </anchor>
          </objectPr>
        </oleObject>
      </mc:Choice>
      <mc:Fallback>
        <oleObject link="[166]!'!Economico!F45C15'" oleUpdate="OLEUPDATE_ALWAYS" shapeId="102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R42"/>
  <sheetViews>
    <sheetView showGridLines="0" zoomScaleNormal="100" workbookViewId="0">
      <selection activeCell="F15" sqref="F15"/>
    </sheetView>
  </sheetViews>
  <sheetFormatPr baseColWidth="10" defaultColWidth="11.44140625" defaultRowHeight="14.4"/>
  <cols>
    <col min="1" max="1" width="17.44140625" style="11" customWidth="1"/>
    <col min="2" max="2" width="66" style="11" customWidth="1"/>
    <col min="3" max="3" width="17.44140625" style="11" customWidth="1"/>
    <col min="4" max="4" width="15.5546875" style="11" customWidth="1"/>
    <col min="5" max="5" width="18.88671875" style="11" customWidth="1"/>
    <col min="6" max="6" width="25.44140625" style="11" bestFit="1" customWidth="1"/>
    <col min="7" max="7" width="14.109375" style="11" bestFit="1" customWidth="1"/>
    <col min="8" max="8" width="21.88671875" style="11" bestFit="1" customWidth="1"/>
    <col min="9" max="10" width="20.44140625" style="11" bestFit="1" customWidth="1"/>
    <col min="11" max="16384" width="11.44140625" style="11"/>
  </cols>
  <sheetData>
    <row r="1" spans="1:8" ht="28.5" customHeight="1">
      <c r="A1" s="174" t="s">
        <v>1467</v>
      </c>
      <c r="B1" s="174"/>
      <c r="C1" s="174"/>
      <c r="D1" s="174"/>
      <c r="E1" s="174"/>
      <c r="F1" s="34"/>
    </row>
    <row r="2" spans="1:8" ht="21" customHeight="1">
      <c r="A2" s="175" t="s">
        <v>0</v>
      </c>
      <c r="B2" s="175"/>
      <c r="C2" s="175"/>
      <c r="D2" s="175"/>
      <c r="E2" s="175"/>
      <c r="F2" s="35"/>
    </row>
    <row r="3" spans="1:8" ht="15" customHeight="1">
      <c r="A3" s="176" t="s">
        <v>1</v>
      </c>
      <c r="B3" s="176"/>
      <c r="C3" s="176"/>
      <c r="D3" s="176"/>
      <c r="E3" s="176"/>
      <c r="F3" s="36"/>
    </row>
    <row r="4" spans="1:8" ht="15" customHeight="1">
      <c r="A4" s="115"/>
      <c r="B4" s="115"/>
      <c r="C4" s="115"/>
      <c r="D4" s="115"/>
      <c r="E4" s="115"/>
      <c r="F4" s="36"/>
    </row>
    <row r="5" spans="1:8" ht="18">
      <c r="A5" s="192" t="s">
        <v>22</v>
      </c>
      <c r="B5" s="192"/>
      <c r="C5" s="192"/>
      <c r="D5" s="192"/>
      <c r="E5" s="192"/>
      <c r="F5" s="38"/>
    </row>
    <row r="6" spans="1:8" ht="18.75" customHeight="1">
      <c r="A6" s="177" t="s">
        <v>23</v>
      </c>
      <c r="B6" s="177"/>
      <c r="C6" s="177"/>
      <c r="D6" s="177"/>
      <c r="E6" s="177"/>
      <c r="F6" s="37"/>
    </row>
    <row r="7" spans="1:8" ht="18">
      <c r="A7" s="193" t="s">
        <v>1973</v>
      </c>
      <c r="B7" s="193"/>
      <c r="C7" s="193"/>
      <c r="D7" s="193"/>
      <c r="E7" s="193"/>
      <c r="F7" s="39"/>
    </row>
    <row r="8" spans="1:8" ht="18">
      <c r="A8" s="179" t="s">
        <v>1466</v>
      </c>
      <c r="B8" s="179"/>
      <c r="C8" s="179"/>
      <c r="D8" s="179"/>
      <c r="E8" s="179"/>
      <c r="F8" s="40"/>
      <c r="G8" s="40"/>
      <c r="H8" s="40"/>
    </row>
    <row r="9" spans="1:8" ht="15.6">
      <c r="A9" s="173" t="s">
        <v>4</v>
      </c>
      <c r="B9" s="173"/>
      <c r="C9" s="173"/>
      <c r="D9" s="173"/>
      <c r="E9" s="173"/>
      <c r="F9" s="41"/>
    </row>
    <row r="10" spans="1:8">
      <c r="E10" s="9"/>
    </row>
    <row r="11" spans="1:8">
      <c r="E11" s="9"/>
      <c r="F11" s="9"/>
    </row>
    <row r="12" spans="1:8" ht="15" customHeight="1">
      <c r="B12" s="189" t="s">
        <v>5</v>
      </c>
      <c r="C12" s="107" t="s">
        <v>1468</v>
      </c>
      <c r="D12" s="190" t="s">
        <v>1913</v>
      </c>
      <c r="E12" s="9"/>
    </row>
    <row r="13" spans="1:8" ht="15" customHeight="1">
      <c r="B13" s="189"/>
      <c r="C13" s="15" t="s">
        <v>1466</v>
      </c>
      <c r="D13" s="190"/>
      <c r="E13" s="9"/>
      <c r="F13" s="9"/>
      <c r="G13" s="9"/>
    </row>
    <row r="14" spans="1:8">
      <c r="B14" s="108" t="s">
        <v>10</v>
      </c>
      <c r="C14" s="138">
        <f>+C15+C22</f>
        <v>1622833406287</v>
      </c>
      <c r="D14" s="138">
        <f>+D15+D22</f>
        <v>230993061694.91</v>
      </c>
      <c r="E14" s="9"/>
      <c r="F14" s="9"/>
      <c r="G14" s="9"/>
    </row>
    <row r="15" spans="1:8">
      <c r="B15" s="109" t="s">
        <v>11</v>
      </c>
      <c r="C15" s="139">
        <f>SUM(C16:C21)</f>
        <v>1407548685832</v>
      </c>
      <c r="D15" s="139">
        <f>SUM(D16:D21)</f>
        <v>217533450370.29001</v>
      </c>
      <c r="E15" s="9"/>
      <c r="F15" s="9"/>
      <c r="G15" s="9"/>
    </row>
    <row r="16" spans="1:8" ht="12.75" customHeight="1">
      <c r="B16" s="110" t="s">
        <v>24</v>
      </c>
      <c r="C16" s="140">
        <v>542875526448</v>
      </c>
      <c r="D16" s="140">
        <v>68452873951.969994</v>
      </c>
      <c r="E16" s="9"/>
      <c r="F16" s="9"/>
      <c r="G16" s="9"/>
    </row>
    <row r="17" spans="2:8">
      <c r="B17" s="110" t="s">
        <v>25</v>
      </c>
      <c r="C17" s="140">
        <v>101897864549</v>
      </c>
      <c r="D17" s="140">
        <v>14066809347.369999</v>
      </c>
      <c r="E17" s="9"/>
      <c r="F17" s="9"/>
    </row>
    <row r="18" spans="2:8">
      <c r="B18" s="110" t="s">
        <v>12</v>
      </c>
      <c r="C18" s="140">
        <v>324257115564</v>
      </c>
      <c r="D18" s="140">
        <v>65498902968.469994</v>
      </c>
      <c r="E18" s="9"/>
      <c r="F18" s="9"/>
    </row>
    <row r="19" spans="2:8">
      <c r="B19" s="110" t="s">
        <v>26</v>
      </c>
      <c r="C19" s="141">
        <v>13786016885</v>
      </c>
      <c r="D19" s="141">
        <v>500559789.43000001</v>
      </c>
      <c r="E19" s="9"/>
      <c r="F19" s="9"/>
    </row>
    <row r="20" spans="2:8">
      <c r="B20" s="110" t="s">
        <v>27</v>
      </c>
      <c r="C20" s="140">
        <v>424672198458</v>
      </c>
      <c r="D20" s="140">
        <v>69012882634.569992</v>
      </c>
      <c r="E20" s="9"/>
      <c r="F20" s="9"/>
    </row>
    <row r="21" spans="2:8">
      <c r="B21" s="110" t="s">
        <v>28</v>
      </c>
      <c r="C21" s="140">
        <v>59963928</v>
      </c>
      <c r="D21" s="140">
        <v>1421678.48</v>
      </c>
      <c r="E21" s="9"/>
      <c r="F21" s="9"/>
      <c r="H21" s="9"/>
    </row>
    <row r="22" spans="2:8">
      <c r="B22" s="109" t="s">
        <v>13</v>
      </c>
      <c r="C22" s="139">
        <f>SUM(C23:C28)</f>
        <v>215284720455</v>
      </c>
      <c r="D22" s="139">
        <f>SUM(D23:D28)</f>
        <v>13459611324.619999</v>
      </c>
      <c r="E22" s="9"/>
      <c r="F22" s="9"/>
      <c r="G22" s="9"/>
    </row>
    <row r="23" spans="2:8">
      <c r="B23" s="110" t="s">
        <v>29</v>
      </c>
      <c r="C23" s="140">
        <v>65675086633</v>
      </c>
      <c r="D23" s="140">
        <v>5570837844.1899977</v>
      </c>
      <c r="E23" s="9"/>
      <c r="F23" s="9"/>
      <c r="G23" s="43"/>
    </row>
    <row r="24" spans="2:8">
      <c r="B24" s="110" t="s">
        <v>30</v>
      </c>
      <c r="C24" s="140">
        <v>71387716208</v>
      </c>
      <c r="D24" s="140">
        <v>2435790931.4000001</v>
      </c>
      <c r="E24" s="9"/>
      <c r="F24" s="9"/>
    </row>
    <row r="25" spans="2:8">
      <c r="B25" s="110" t="s">
        <v>31</v>
      </c>
      <c r="C25" s="140">
        <v>16448771</v>
      </c>
      <c r="D25" s="140">
        <v>3188720.02</v>
      </c>
      <c r="E25" s="9"/>
      <c r="F25" s="9"/>
    </row>
    <row r="26" spans="2:8">
      <c r="B26" s="110" t="s">
        <v>32</v>
      </c>
      <c r="C26" s="140">
        <v>2770222220</v>
      </c>
      <c r="D26" s="140">
        <v>197045585.82000002</v>
      </c>
      <c r="E26" s="9"/>
      <c r="F26" s="9"/>
    </row>
    <row r="27" spans="2:8">
      <c r="B27" s="110" t="s">
        <v>33</v>
      </c>
      <c r="C27" s="140">
        <v>72988962348</v>
      </c>
      <c r="D27" s="140">
        <v>5252748243.1900005</v>
      </c>
      <c r="E27" s="9"/>
      <c r="F27" s="9"/>
    </row>
    <row r="28" spans="2:8">
      <c r="B28" s="110" t="s">
        <v>34</v>
      </c>
      <c r="C28" s="140">
        <v>2446284275</v>
      </c>
      <c r="D28" s="140">
        <v>0</v>
      </c>
      <c r="E28" s="9"/>
      <c r="F28" s="9"/>
    </row>
    <row r="29" spans="2:8">
      <c r="B29" s="108" t="s">
        <v>35</v>
      </c>
      <c r="C29" s="138">
        <f>C30</f>
        <v>121192561989</v>
      </c>
      <c r="D29" s="138">
        <f>D30</f>
        <v>27026254035.670002</v>
      </c>
      <c r="E29" s="9"/>
      <c r="F29" s="9"/>
    </row>
    <row r="30" spans="2:8">
      <c r="B30" s="109" t="s">
        <v>21</v>
      </c>
      <c r="C30" s="139">
        <f>SUM(C31:C32)</f>
        <v>121192561989</v>
      </c>
      <c r="D30" s="139">
        <f>SUM(D31:D32)</f>
        <v>27026254035.670002</v>
      </c>
      <c r="E30" s="9"/>
      <c r="F30" s="9"/>
    </row>
    <row r="31" spans="2:8">
      <c r="B31" s="110" t="s">
        <v>36</v>
      </c>
      <c r="C31" s="140">
        <v>5117721882</v>
      </c>
      <c r="D31" s="140">
        <v>143911177.19999999</v>
      </c>
      <c r="E31" s="9"/>
      <c r="F31" s="9"/>
    </row>
    <row r="32" spans="2:8">
      <c r="B32" s="110" t="s">
        <v>37</v>
      </c>
      <c r="C32" s="140">
        <v>116074840107</v>
      </c>
      <c r="D32" s="140">
        <v>26882342858.470001</v>
      </c>
      <c r="E32" s="9"/>
      <c r="F32" s="9"/>
    </row>
    <row r="33" spans="2:18" ht="15" customHeight="1">
      <c r="B33" s="44" t="s">
        <v>38</v>
      </c>
      <c r="C33" s="51">
        <f>C14+C29</f>
        <v>1744025968276</v>
      </c>
      <c r="D33" s="51">
        <f>D14+D29</f>
        <v>258019315730.58002</v>
      </c>
      <c r="F33" s="9"/>
      <c r="G33" s="45"/>
      <c r="H33" s="45"/>
      <c r="I33" s="45"/>
      <c r="J33" s="45"/>
      <c r="K33" s="45"/>
      <c r="L33" s="45"/>
      <c r="M33" s="45"/>
    </row>
    <row r="34" spans="2:18" ht="19.2" customHeight="1">
      <c r="B34" s="135" t="s">
        <v>1948</v>
      </c>
      <c r="D34" s="45"/>
      <c r="F34" s="45"/>
      <c r="G34" s="45"/>
      <c r="H34" s="45"/>
      <c r="I34" s="45"/>
      <c r="J34" s="45"/>
      <c r="K34" s="45"/>
      <c r="L34" s="45"/>
      <c r="M34" s="45"/>
      <c r="N34" s="45"/>
      <c r="O34" s="45"/>
      <c r="P34" s="45"/>
      <c r="Q34" s="45"/>
      <c r="R34" s="45"/>
    </row>
    <row r="35" spans="2:18">
      <c r="B35" s="116" t="s">
        <v>1911</v>
      </c>
      <c r="C35" s="116"/>
      <c r="D35" s="116"/>
      <c r="E35" s="116"/>
      <c r="F35" s="116"/>
      <c r="G35" s="116"/>
    </row>
    <row r="36" spans="2:18" ht="36.6" customHeight="1">
      <c r="B36" s="191" t="s">
        <v>1975</v>
      </c>
      <c r="C36" s="191"/>
      <c r="D36" s="191"/>
      <c r="E36" s="116"/>
      <c r="F36" s="116"/>
      <c r="G36" s="116"/>
    </row>
    <row r="37" spans="2:18">
      <c r="B37" s="183" t="s">
        <v>39</v>
      </c>
      <c r="C37" s="183"/>
    </row>
    <row r="42" spans="2:18">
      <c r="B42" s="9"/>
    </row>
  </sheetData>
  <mergeCells count="12">
    <mergeCell ref="B37:C37"/>
    <mergeCell ref="B12:B13"/>
    <mergeCell ref="D12:D13"/>
    <mergeCell ref="B36:D36"/>
    <mergeCell ref="A1:E1"/>
    <mergeCell ref="A2:E2"/>
    <mergeCell ref="A3:E3"/>
    <mergeCell ref="A5:E5"/>
    <mergeCell ref="A6:E6"/>
    <mergeCell ref="A7:E7"/>
    <mergeCell ref="A8:E8"/>
    <mergeCell ref="A9:E9"/>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H70"/>
  <sheetViews>
    <sheetView showGridLines="0" zoomScaleNormal="100" workbookViewId="0">
      <selection activeCell="D12" sqref="D12:D13"/>
    </sheetView>
  </sheetViews>
  <sheetFormatPr baseColWidth="10" defaultColWidth="11.44140625" defaultRowHeight="14.4"/>
  <cols>
    <col min="1" max="1" width="29.44140625" style="11" customWidth="1"/>
    <col min="2" max="2" width="62.33203125" style="11" customWidth="1"/>
    <col min="3" max="3" width="19" style="11" customWidth="1"/>
    <col min="4" max="4" width="14.109375" style="11" bestFit="1" customWidth="1"/>
    <col min="5" max="5" width="13.44140625" style="11" bestFit="1" customWidth="1"/>
    <col min="6" max="6" width="14.109375" style="11" bestFit="1" customWidth="1"/>
    <col min="7" max="16384" width="11.44140625" style="11"/>
  </cols>
  <sheetData>
    <row r="1" spans="1:7" ht="28.5" customHeight="1">
      <c r="A1" s="174" t="s">
        <v>1467</v>
      </c>
      <c r="B1" s="174"/>
      <c r="C1" s="174"/>
      <c r="D1" s="174"/>
      <c r="E1" s="174"/>
    </row>
    <row r="2" spans="1:7" ht="21" customHeight="1">
      <c r="A2" s="175" t="s">
        <v>0</v>
      </c>
      <c r="B2" s="175"/>
      <c r="C2" s="175"/>
      <c r="D2" s="175"/>
      <c r="E2" s="175"/>
    </row>
    <row r="3" spans="1:7" ht="15" customHeight="1">
      <c r="A3" s="176" t="s">
        <v>1</v>
      </c>
      <c r="B3" s="176"/>
      <c r="C3" s="176"/>
      <c r="D3" s="176"/>
      <c r="E3" s="176"/>
    </row>
    <row r="4" spans="1:7" ht="15" customHeight="1">
      <c r="A4" s="115"/>
      <c r="B4" s="115"/>
      <c r="C4" s="115"/>
      <c r="D4" s="115"/>
      <c r="E4" s="115"/>
    </row>
    <row r="5" spans="1:7" ht="18.75" customHeight="1">
      <c r="A5" s="177" t="s">
        <v>22</v>
      </c>
      <c r="B5" s="177"/>
      <c r="C5" s="177"/>
      <c r="D5" s="177"/>
      <c r="E5" s="177"/>
    </row>
    <row r="6" spans="1:7" ht="18.75" customHeight="1">
      <c r="A6" s="177" t="s">
        <v>40</v>
      </c>
      <c r="B6" s="177"/>
      <c r="C6" s="177"/>
      <c r="D6" s="177"/>
      <c r="E6" s="177"/>
    </row>
    <row r="7" spans="1:7" ht="18">
      <c r="A7" s="182" t="s">
        <v>1973</v>
      </c>
      <c r="B7" s="182"/>
      <c r="C7" s="182"/>
      <c r="D7" s="182"/>
      <c r="E7" s="182"/>
    </row>
    <row r="8" spans="1:7" ht="18">
      <c r="A8" s="179" t="s">
        <v>1466</v>
      </c>
      <c r="B8" s="179"/>
      <c r="C8" s="179"/>
      <c r="D8" s="179"/>
      <c r="E8" s="179"/>
    </row>
    <row r="9" spans="1:7" ht="15.6">
      <c r="A9" s="173" t="s">
        <v>4</v>
      </c>
      <c r="B9" s="173"/>
      <c r="C9" s="173"/>
      <c r="D9" s="173"/>
      <c r="E9" s="173"/>
    </row>
    <row r="11" spans="1:7">
      <c r="F11" s="43"/>
    </row>
    <row r="12" spans="1:7" ht="15" customHeight="1">
      <c r="B12" s="195" t="s">
        <v>5</v>
      </c>
      <c r="C12" s="53" t="s">
        <v>1468</v>
      </c>
      <c r="D12" s="195" t="s">
        <v>1913</v>
      </c>
    </row>
    <row r="13" spans="1:7">
      <c r="B13" s="195"/>
      <c r="C13" s="54" t="s">
        <v>1466</v>
      </c>
      <c r="D13" s="195"/>
    </row>
    <row r="14" spans="1:7">
      <c r="B14" s="55" t="s">
        <v>10</v>
      </c>
      <c r="C14" s="142">
        <f>C15+C18+C44+C46+C48+C50+C52+C54+C56</f>
        <v>1622833406287</v>
      </c>
      <c r="D14" s="142">
        <f>D15+D18+D44+D46+D48+D50+D52+D54+D56</f>
        <v>230993061694.91</v>
      </c>
      <c r="F14" s="9"/>
      <c r="G14" s="46"/>
    </row>
    <row r="15" spans="1:7">
      <c r="B15" s="56" t="s">
        <v>41</v>
      </c>
      <c r="C15" s="97">
        <f>SUM(C16:C17)</f>
        <v>8907795183</v>
      </c>
      <c r="D15" s="97">
        <f>SUM(D16:D17)</f>
        <v>1484632475.9800003</v>
      </c>
      <c r="F15" s="9"/>
    </row>
    <row r="16" spans="1:7">
      <c r="B16" s="57" t="s">
        <v>42</v>
      </c>
      <c r="C16" s="143">
        <v>3010779124</v>
      </c>
      <c r="D16" s="143">
        <v>501796496</v>
      </c>
      <c r="F16" s="9"/>
    </row>
    <row r="17" spans="2:8">
      <c r="B17" s="57" t="s">
        <v>43</v>
      </c>
      <c r="C17" s="143">
        <v>5897016059</v>
      </c>
      <c r="D17" s="143">
        <v>982835979.98000026</v>
      </c>
      <c r="F17" s="9"/>
    </row>
    <row r="18" spans="2:8">
      <c r="B18" s="56" t="s">
        <v>44</v>
      </c>
      <c r="C18" s="97">
        <f>SUM(C19:C43)</f>
        <v>1584338836059</v>
      </c>
      <c r="D18" s="97">
        <f>SUM(D19:D43)</f>
        <v>224611740295.15002</v>
      </c>
    </row>
    <row r="19" spans="2:8">
      <c r="B19" s="57" t="s">
        <v>45</v>
      </c>
      <c r="C19" s="143">
        <v>130289851958</v>
      </c>
      <c r="D19" s="143">
        <v>11541434778.660002</v>
      </c>
    </row>
    <row r="20" spans="2:8">
      <c r="B20" s="57" t="s">
        <v>46</v>
      </c>
      <c r="C20" s="143">
        <v>81924855519</v>
      </c>
      <c r="D20" s="143">
        <v>10742022484.050001</v>
      </c>
    </row>
    <row r="21" spans="2:8">
      <c r="B21" s="57" t="s">
        <v>47</v>
      </c>
      <c r="C21" s="143">
        <v>68686619634</v>
      </c>
      <c r="D21" s="143">
        <v>9207228232.8999958</v>
      </c>
    </row>
    <row r="22" spans="2:8">
      <c r="B22" s="57" t="s">
        <v>48</v>
      </c>
      <c r="C22" s="143">
        <v>15186213375</v>
      </c>
      <c r="D22" s="143">
        <v>1766316672.7699997</v>
      </c>
    </row>
    <row r="23" spans="2:8">
      <c r="B23" s="57" t="s">
        <v>1475</v>
      </c>
      <c r="C23" s="143">
        <v>26273533371</v>
      </c>
      <c r="D23" s="143">
        <v>2999039363.2800007</v>
      </c>
    </row>
    <row r="24" spans="2:8">
      <c r="B24" s="57" t="s">
        <v>49</v>
      </c>
      <c r="C24" s="144">
        <v>332030596342</v>
      </c>
      <c r="D24" s="143">
        <v>43779415478.879974</v>
      </c>
    </row>
    <row r="25" spans="2:8">
      <c r="B25" s="57" t="s">
        <v>50</v>
      </c>
      <c r="C25" s="144">
        <v>180686724982</v>
      </c>
      <c r="D25" s="143">
        <v>23732114915.129997</v>
      </c>
    </row>
    <row r="26" spans="2:8">
      <c r="B26" s="58" t="s">
        <v>51</v>
      </c>
      <c r="C26" s="144">
        <v>8634933410</v>
      </c>
      <c r="D26" s="143">
        <v>1894072737.8399999</v>
      </c>
    </row>
    <row r="27" spans="2:8">
      <c r="B27" s="58" t="s">
        <v>52</v>
      </c>
      <c r="C27" s="144">
        <v>2899510003</v>
      </c>
      <c r="D27" s="143">
        <v>310048525.70999992</v>
      </c>
      <c r="H27" s="47"/>
    </row>
    <row r="28" spans="2:8">
      <c r="B28" s="58" t="s">
        <v>53</v>
      </c>
      <c r="C28" s="144">
        <v>18697509949</v>
      </c>
      <c r="D28" s="143">
        <v>1568093243.2000003</v>
      </c>
    </row>
    <row r="29" spans="2:8">
      <c r="B29" s="58" t="s">
        <v>54</v>
      </c>
      <c r="C29" s="144">
        <v>73881683104</v>
      </c>
      <c r="D29" s="143">
        <v>8243080915.1099987</v>
      </c>
    </row>
    <row r="30" spans="2:8">
      <c r="B30" s="58" t="s">
        <v>55</v>
      </c>
      <c r="C30" s="144">
        <v>21390709235</v>
      </c>
      <c r="D30" s="143">
        <v>1431480547.0799999</v>
      </c>
    </row>
    <row r="31" spans="2:8">
      <c r="B31" s="58" t="s">
        <v>56</v>
      </c>
      <c r="C31" s="144">
        <v>10990734117</v>
      </c>
      <c r="D31" s="143">
        <v>336108100.01999998</v>
      </c>
    </row>
    <row r="32" spans="2:8">
      <c r="B32" s="58" t="s">
        <v>57</v>
      </c>
      <c r="C32" s="144">
        <v>9308306981</v>
      </c>
      <c r="D32" s="143">
        <v>1474656639.8399999</v>
      </c>
    </row>
    <row r="33" spans="2:6">
      <c r="B33" s="58" t="s">
        <v>58</v>
      </c>
      <c r="C33" s="144">
        <v>1258285151</v>
      </c>
      <c r="D33" s="143">
        <v>121778933.32999998</v>
      </c>
    </row>
    <row r="34" spans="2:6">
      <c r="B34" s="58" t="s">
        <v>59</v>
      </c>
      <c r="C34" s="144">
        <v>4419749461</v>
      </c>
      <c r="D34" s="143">
        <v>464506349.40999997</v>
      </c>
    </row>
    <row r="35" spans="2:6">
      <c r="B35" s="58" t="s">
        <v>60</v>
      </c>
      <c r="C35" s="144">
        <v>758355375</v>
      </c>
      <c r="D35" s="143">
        <v>70389973.489999995</v>
      </c>
    </row>
    <row r="36" spans="2:6">
      <c r="B36" s="58" t="s">
        <v>61</v>
      </c>
      <c r="C36" s="144">
        <v>16250725153</v>
      </c>
      <c r="D36" s="143">
        <v>2209714534.1099997</v>
      </c>
    </row>
    <row r="37" spans="2:6">
      <c r="B37" s="58" t="s">
        <v>62</v>
      </c>
      <c r="C37" s="144">
        <v>23276233658</v>
      </c>
      <c r="D37" s="143">
        <v>2944983247.4200006</v>
      </c>
    </row>
    <row r="38" spans="2:6">
      <c r="B38" s="58" t="s">
        <v>63</v>
      </c>
      <c r="C38" s="144">
        <v>2886533263</v>
      </c>
      <c r="D38" s="143">
        <v>294505796.41000003</v>
      </c>
    </row>
    <row r="39" spans="2:6">
      <c r="B39" s="58" t="s">
        <v>64</v>
      </c>
      <c r="C39" s="144">
        <v>10596192158</v>
      </c>
      <c r="D39" s="143">
        <v>334052904.20999998</v>
      </c>
    </row>
    <row r="40" spans="2:6">
      <c r="B40" s="58" t="s">
        <v>65</v>
      </c>
      <c r="C40" s="144">
        <v>25212748733</v>
      </c>
      <c r="D40" s="143">
        <v>817967915.26999998</v>
      </c>
    </row>
    <row r="41" spans="2:6">
      <c r="B41" s="58" t="s">
        <v>1476</v>
      </c>
      <c r="C41" s="144">
        <v>4175726215</v>
      </c>
      <c r="D41" s="143">
        <v>700949132</v>
      </c>
    </row>
    <row r="42" spans="2:6">
      <c r="B42" s="58" t="s">
        <v>66</v>
      </c>
      <c r="C42" s="144">
        <v>362550018434</v>
      </c>
      <c r="D42" s="143">
        <v>71898902968.470001</v>
      </c>
    </row>
    <row r="43" spans="2:6">
      <c r="B43" s="58" t="s">
        <v>67</v>
      </c>
      <c r="C43" s="144">
        <v>152072486478</v>
      </c>
      <c r="D43" s="143">
        <v>25728875906.560001</v>
      </c>
    </row>
    <row r="44" spans="2:6">
      <c r="B44" s="56" t="s">
        <v>68</v>
      </c>
      <c r="C44" s="97">
        <f>C45</f>
        <v>12921593863</v>
      </c>
      <c r="D44" s="97">
        <f>D45</f>
        <v>2153598952</v>
      </c>
    </row>
    <row r="45" spans="2:6">
      <c r="B45" s="57" t="s">
        <v>69</v>
      </c>
      <c r="C45" s="143">
        <v>12921593863</v>
      </c>
      <c r="D45" s="143">
        <v>2153598952</v>
      </c>
    </row>
    <row r="46" spans="2:6">
      <c r="B46" s="56" t="s">
        <v>70</v>
      </c>
      <c r="C46" s="97">
        <f>C47</f>
        <v>10870891737</v>
      </c>
      <c r="D46" s="97">
        <f>D47</f>
        <v>1811815262</v>
      </c>
    </row>
    <row r="47" spans="2:6">
      <c r="B47" s="57" t="s">
        <v>71</v>
      </c>
      <c r="C47" s="143">
        <v>10870891737</v>
      </c>
      <c r="D47" s="143">
        <v>1811815262</v>
      </c>
      <c r="F47" s="47"/>
    </row>
    <row r="48" spans="2:6">
      <c r="B48" s="56" t="s">
        <v>72</v>
      </c>
      <c r="C48" s="97">
        <f>C49</f>
        <v>1524248087</v>
      </c>
      <c r="D48" s="97">
        <f>D49</f>
        <v>253041344.00000006</v>
      </c>
    </row>
    <row r="49" spans="2:6">
      <c r="B49" s="57" t="s">
        <v>73</v>
      </c>
      <c r="C49" s="143">
        <v>1524248087</v>
      </c>
      <c r="D49" s="143">
        <v>253041344.00000006</v>
      </c>
    </row>
    <row r="50" spans="2:6">
      <c r="B50" s="56" t="s">
        <v>74</v>
      </c>
      <c r="C50" s="97">
        <f>C51</f>
        <v>1975371875</v>
      </c>
      <c r="D50" s="97">
        <f>D51</f>
        <v>329228624</v>
      </c>
      <c r="E50" s="47"/>
      <c r="F50" s="47"/>
    </row>
    <row r="51" spans="2:6">
      <c r="B51" s="57" t="s">
        <v>75</v>
      </c>
      <c r="C51" s="143">
        <v>1975371875</v>
      </c>
      <c r="D51" s="143">
        <v>329228624</v>
      </c>
      <c r="E51" s="47"/>
    </row>
    <row r="52" spans="2:6">
      <c r="B52" s="56" t="s">
        <v>76</v>
      </c>
      <c r="C52" s="97">
        <f>C53</f>
        <v>400000000</v>
      </c>
      <c r="D52" s="97">
        <f>D53</f>
        <v>66654044.24000001</v>
      </c>
    </row>
    <row r="53" spans="2:6">
      <c r="B53" s="57" t="s">
        <v>77</v>
      </c>
      <c r="C53" s="143">
        <v>400000000</v>
      </c>
      <c r="D53" s="143">
        <v>66654044.24000001</v>
      </c>
    </row>
    <row r="54" spans="2:6">
      <c r="B54" s="56" t="s">
        <v>78</v>
      </c>
      <c r="C54" s="97">
        <f>C55</f>
        <v>1008000000</v>
      </c>
      <c r="D54" s="97">
        <f>D55</f>
        <v>167999974.85999995</v>
      </c>
    </row>
    <row r="55" spans="2:6">
      <c r="B55" s="57" t="s">
        <v>1470</v>
      </c>
      <c r="C55" s="143">
        <v>1008000000</v>
      </c>
      <c r="D55" s="143">
        <v>167999974.85999995</v>
      </c>
      <c r="F55" s="47"/>
    </row>
    <row r="56" spans="2:6">
      <c r="B56" s="59" t="s">
        <v>79</v>
      </c>
      <c r="C56" s="97">
        <f>C57</f>
        <v>886669483</v>
      </c>
      <c r="D56" s="97">
        <f>D57</f>
        <v>114350722.67999999</v>
      </c>
    </row>
    <row r="57" spans="2:6">
      <c r="B57" s="57" t="s">
        <v>1976</v>
      </c>
      <c r="C57" s="143">
        <v>886669483</v>
      </c>
      <c r="D57" s="143">
        <v>114350722.67999999</v>
      </c>
    </row>
    <row r="58" spans="2:6">
      <c r="B58" s="60" t="s">
        <v>35</v>
      </c>
      <c r="C58" s="142">
        <f>C59</f>
        <v>121192561989</v>
      </c>
      <c r="D58" s="142">
        <f>D59</f>
        <v>27026254035.670002</v>
      </c>
    </row>
    <row r="59" spans="2:6">
      <c r="B59" s="56" t="s">
        <v>44</v>
      </c>
      <c r="C59" s="97">
        <f>SUM(C60:C61)</f>
        <v>121192561989</v>
      </c>
      <c r="D59" s="97">
        <f>SUM(D60:D61)</f>
        <v>27026254035.670002</v>
      </c>
      <c r="F59" s="47"/>
    </row>
    <row r="60" spans="2:6">
      <c r="B60" s="57" t="s">
        <v>66</v>
      </c>
      <c r="C60" s="143">
        <v>101192561989</v>
      </c>
      <c r="D60" s="143">
        <v>25926797890.700001</v>
      </c>
    </row>
    <row r="61" spans="2:6">
      <c r="B61" s="57" t="s">
        <v>67</v>
      </c>
      <c r="C61" s="143">
        <v>20000000000</v>
      </c>
      <c r="D61" s="143">
        <v>1099456144.97</v>
      </c>
    </row>
    <row r="62" spans="2:6">
      <c r="B62" s="61" t="s">
        <v>80</v>
      </c>
      <c r="C62" s="103">
        <f>C14+C58</f>
        <v>1744025968276</v>
      </c>
      <c r="D62" s="103">
        <f>D14+D58</f>
        <v>258019315730.58002</v>
      </c>
      <c r="E62" s="46"/>
    </row>
    <row r="63" spans="2:6">
      <c r="B63" s="194" t="s">
        <v>1948</v>
      </c>
      <c r="C63" s="194"/>
      <c r="D63" s="194"/>
    </row>
    <row r="64" spans="2:6" ht="15.6" customHeight="1">
      <c r="B64" s="116" t="s">
        <v>1911</v>
      </c>
      <c r="C64" s="116"/>
      <c r="D64" s="116"/>
    </row>
    <row r="65" spans="2:4" ht="33.6" customHeight="1">
      <c r="B65" s="191" t="s">
        <v>1975</v>
      </c>
      <c r="C65" s="191"/>
      <c r="D65" s="191"/>
    </row>
    <row r="66" spans="2:4">
      <c r="B66" s="52" t="s">
        <v>1949</v>
      </c>
    </row>
    <row r="68" spans="2:4">
      <c r="C68" s="25"/>
    </row>
    <row r="69" spans="2:4">
      <c r="C69" s="25"/>
    </row>
    <row r="70" spans="2:4">
      <c r="C70" s="25"/>
    </row>
  </sheetData>
  <mergeCells count="12">
    <mergeCell ref="B65:D65"/>
    <mergeCell ref="B63:D63"/>
    <mergeCell ref="A1:E1"/>
    <mergeCell ref="A2:E2"/>
    <mergeCell ref="A3:E3"/>
    <mergeCell ref="A5:E5"/>
    <mergeCell ref="A6:E6"/>
    <mergeCell ref="A7:E7"/>
    <mergeCell ref="A8:E8"/>
    <mergeCell ref="A9:E9"/>
    <mergeCell ref="B12:B13"/>
    <mergeCell ref="D12:D13"/>
  </mergeCells>
  <phoneticPr fontId="42"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59"/>
  <sheetViews>
    <sheetView showGridLines="0" workbookViewId="0">
      <selection activeCell="D13" sqref="D13:D14"/>
    </sheetView>
  </sheetViews>
  <sheetFormatPr baseColWidth="10" defaultColWidth="11.5546875" defaultRowHeight="14.4"/>
  <cols>
    <col min="1" max="1" width="11.5546875" style="11"/>
    <col min="2" max="2" width="101.6640625" style="11" bestFit="1" customWidth="1"/>
    <col min="3" max="3" width="16.6640625" style="11" customWidth="1"/>
    <col min="4" max="4" width="13.109375" style="11" bestFit="1" customWidth="1"/>
    <col min="5" max="16384" width="11.5546875" style="11"/>
  </cols>
  <sheetData>
    <row r="1" spans="1:5" ht="28.2" customHeight="1">
      <c r="A1" s="174" t="s">
        <v>1467</v>
      </c>
      <c r="B1" s="174"/>
      <c r="C1" s="174"/>
      <c r="D1" s="174"/>
      <c r="E1" s="174"/>
    </row>
    <row r="2" spans="1:5" ht="21" customHeight="1">
      <c r="A2" s="175" t="s">
        <v>0</v>
      </c>
      <c r="B2" s="175"/>
      <c r="C2" s="175"/>
      <c r="D2" s="175"/>
      <c r="E2" s="175"/>
    </row>
    <row r="3" spans="1:5" ht="14.4" customHeight="1">
      <c r="A3" s="176" t="s">
        <v>1</v>
      </c>
      <c r="B3" s="176"/>
      <c r="C3" s="176"/>
      <c r="D3" s="176"/>
      <c r="E3" s="176"/>
    </row>
    <row r="5" spans="1:5" ht="18" customHeight="1">
      <c r="A5" s="177" t="s">
        <v>22</v>
      </c>
      <c r="B5" s="177"/>
      <c r="C5" s="177"/>
      <c r="D5" s="177"/>
      <c r="E5" s="177"/>
    </row>
    <row r="6" spans="1:5" ht="18" customHeight="1">
      <c r="A6" s="177" t="s">
        <v>81</v>
      </c>
      <c r="B6" s="177"/>
      <c r="C6" s="177"/>
      <c r="D6" s="177"/>
      <c r="E6" s="177"/>
    </row>
    <row r="7" spans="1:5" ht="18">
      <c r="A7" s="193" t="s">
        <v>1973</v>
      </c>
      <c r="B7" s="193"/>
      <c r="C7" s="193"/>
      <c r="D7" s="193"/>
      <c r="E7" s="193"/>
    </row>
    <row r="8" spans="1:5" ht="18">
      <c r="A8" s="179" t="s">
        <v>1466</v>
      </c>
      <c r="B8" s="179"/>
      <c r="C8" s="179"/>
      <c r="D8" s="179"/>
      <c r="E8" s="179"/>
    </row>
    <row r="9" spans="1:5" ht="15.6">
      <c r="A9" s="173" t="s">
        <v>4</v>
      </c>
      <c r="B9" s="173"/>
      <c r="C9" s="173"/>
      <c r="D9" s="173"/>
      <c r="E9" s="173"/>
    </row>
    <row r="13" spans="1:5">
      <c r="B13" s="189" t="s">
        <v>5</v>
      </c>
      <c r="C13" s="42" t="s">
        <v>1468</v>
      </c>
      <c r="D13" s="189" t="s">
        <v>1913</v>
      </c>
    </row>
    <row r="14" spans="1:5">
      <c r="B14" s="189"/>
      <c r="C14" s="15" t="s">
        <v>1466</v>
      </c>
      <c r="D14" s="189"/>
    </row>
    <row r="15" spans="1:5">
      <c r="B15" s="50" t="s">
        <v>242</v>
      </c>
      <c r="C15" s="145">
        <f>C16+C39+C74+C103+C148</f>
        <v>1622833406287</v>
      </c>
      <c r="D15" s="145">
        <f>D16+D39+D74+D103+D148</f>
        <v>230993061694.91</v>
      </c>
    </row>
    <row r="16" spans="1:5">
      <c r="B16" s="94" t="s">
        <v>1471</v>
      </c>
      <c r="C16" s="146">
        <f>C17+C23+C26+C31</f>
        <v>256969074361</v>
      </c>
      <c r="D16" s="146">
        <f>D17+D23+D26+D31</f>
        <v>33895811371.909996</v>
      </c>
    </row>
    <row r="17" spans="2:4">
      <c r="B17" s="95" t="s">
        <v>82</v>
      </c>
      <c r="C17" s="146">
        <f>SUM(C18:C22)</f>
        <v>102151484178</v>
      </c>
      <c r="D17" s="146">
        <f>SUM(D18:D22)</f>
        <v>12836863255.059998</v>
      </c>
    </row>
    <row r="18" spans="2:4">
      <c r="B18" s="48" t="s">
        <v>83</v>
      </c>
      <c r="C18" s="147">
        <v>8027164129</v>
      </c>
      <c r="D18" s="143">
        <v>1328382391.9799993</v>
      </c>
    </row>
    <row r="19" spans="2:4">
      <c r="B19" s="48" t="s">
        <v>84</v>
      </c>
      <c r="C19" s="147">
        <v>52957815438</v>
      </c>
      <c r="D19" s="147">
        <v>4990735810.1599989</v>
      </c>
    </row>
    <row r="20" spans="2:4">
      <c r="B20" s="48" t="s">
        <v>85</v>
      </c>
      <c r="C20" s="147">
        <v>29452658980</v>
      </c>
      <c r="D20" s="147">
        <v>4624592403.4400005</v>
      </c>
    </row>
    <row r="21" spans="2:4">
      <c r="B21" s="48" t="s">
        <v>86</v>
      </c>
      <c r="C21" s="147">
        <v>10858756737</v>
      </c>
      <c r="D21" s="147">
        <v>1809792764</v>
      </c>
    </row>
    <row r="22" spans="2:4">
      <c r="B22" s="48" t="s">
        <v>87</v>
      </c>
      <c r="C22" s="147">
        <v>855088894</v>
      </c>
      <c r="D22" s="147">
        <v>83359885.480000004</v>
      </c>
    </row>
    <row r="23" spans="2:4">
      <c r="B23" s="95" t="s">
        <v>88</v>
      </c>
      <c r="C23" s="146">
        <f>SUM(C24:C25)</f>
        <v>15009549215</v>
      </c>
      <c r="D23" s="146">
        <f>SUM(D24:D25)</f>
        <v>1749228292.3</v>
      </c>
    </row>
    <row r="24" spans="2:4">
      <c r="B24" s="48" t="s">
        <v>89</v>
      </c>
      <c r="C24" s="147">
        <v>5102968644</v>
      </c>
      <c r="D24" s="147">
        <v>307101820.66000003</v>
      </c>
    </row>
    <row r="25" spans="2:4">
      <c r="B25" s="48" t="s">
        <v>90</v>
      </c>
      <c r="C25" s="147">
        <v>9906580571</v>
      </c>
      <c r="D25" s="147">
        <v>1442126471.6399999</v>
      </c>
    </row>
    <row r="26" spans="2:4">
      <c r="B26" s="95" t="s">
        <v>91</v>
      </c>
      <c r="C26" s="146">
        <f>SUM(C27:C30)</f>
        <v>55750231755</v>
      </c>
      <c r="D26" s="146">
        <f>SUM(D27:D30)</f>
        <v>7717448076.7200003</v>
      </c>
    </row>
    <row r="27" spans="2:4">
      <c r="B27" s="48" t="s">
        <v>92</v>
      </c>
      <c r="C27" s="147">
        <v>51534148443</v>
      </c>
      <c r="D27" s="147">
        <v>7050687873.6499996</v>
      </c>
    </row>
    <row r="28" spans="2:4">
      <c r="B28" s="48" t="s">
        <v>93</v>
      </c>
      <c r="C28" s="147">
        <v>3838533234</v>
      </c>
      <c r="D28" s="147">
        <v>621116406.12999988</v>
      </c>
    </row>
    <row r="29" spans="2:4">
      <c r="B29" s="48" t="s">
        <v>960</v>
      </c>
      <c r="C29" s="147">
        <v>296441158</v>
      </c>
      <c r="D29" s="147">
        <v>34995194.339999996</v>
      </c>
    </row>
    <row r="30" spans="2:4">
      <c r="B30" s="48" t="s">
        <v>94</v>
      </c>
      <c r="C30" s="147">
        <v>81108920</v>
      </c>
      <c r="D30" s="147">
        <v>10648602.6</v>
      </c>
    </row>
    <row r="31" spans="2:4">
      <c r="B31" s="95" t="s">
        <v>95</v>
      </c>
      <c r="C31" s="146">
        <f>SUM(C32:C38)</f>
        <v>84057809213</v>
      </c>
      <c r="D31" s="146">
        <f>SUM(D32:D38)</f>
        <v>11592271747.83</v>
      </c>
    </row>
    <row r="32" spans="2:4">
      <c r="B32" s="48" t="s">
        <v>96</v>
      </c>
      <c r="C32" s="147">
        <v>39543819862</v>
      </c>
      <c r="D32" s="147">
        <v>4978046045.9399996</v>
      </c>
    </row>
    <row r="33" spans="2:4">
      <c r="B33" s="48" t="s">
        <v>97</v>
      </c>
      <c r="C33" s="147">
        <v>1394684725</v>
      </c>
      <c r="D33" s="147">
        <v>115797643.85000001</v>
      </c>
    </row>
    <row r="34" spans="2:4">
      <c r="B34" s="48" t="s">
        <v>98</v>
      </c>
      <c r="C34" s="147">
        <v>29123951403</v>
      </c>
      <c r="D34" s="147">
        <v>4487600680.8000011</v>
      </c>
    </row>
    <row r="35" spans="2:4">
      <c r="B35" s="48" t="s">
        <v>99</v>
      </c>
      <c r="C35" s="147">
        <v>3220295124</v>
      </c>
      <c r="D35" s="147">
        <v>880964325.05999994</v>
      </c>
    </row>
    <row r="36" spans="2:4">
      <c r="B36" s="48" t="s">
        <v>100</v>
      </c>
      <c r="C36" s="147">
        <v>5672580954</v>
      </c>
      <c r="D36" s="147">
        <v>712157152.60999978</v>
      </c>
    </row>
    <row r="37" spans="2:4">
      <c r="B37" s="48" t="s">
        <v>101</v>
      </c>
      <c r="C37" s="147">
        <v>68949757</v>
      </c>
      <c r="D37" s="147">
        <v>11491626</v>
      </c>
    </row>
    <row r="38" spans="2:4">
      <c r="B38" s="48" t="s">
        <v>102</v>
      </c>
      <c r="C38" s="147">
        <v>5033527388</v>
      </c>
      <c r="D38" s="147">
        <v>406214273.56999999</v>
      </c>
    </row>
    <row r="39" spans="2:4">
      <c r="B39" s="94" t="s">
        <v>1076</v>
      </c>
      <c r="C39" s="146">
        <f>C40+C44+C50+C52+C58+C61+C67+C69+C71</f>
        <v>249200443837</v>
      </c>
      <c r="D39" s="146">
        <f>D40+D44+D50+D52+D58+D61+D67+D69+D71</f>
        <v>30646490722.68</v>
      </c>
    </row>
    <row r="40" spans="2:4">
      <c r="B40" s="95" t="s">
        <v>103</v>
      </c>
      <c r="C40" s="146">
        <f>SUM(C41:C43)</f>
        <v>22840302147</v>
      </c>
      <c r="D40" s="146">
        <f>SUM(D41:D43)</f>
        <v>1574986456.6999998</v>
      </c>
    </row>
    <row r="41" spans="2:4">
      <c r="B41" s="48" t="s">
        <v>104</v>
      </c>
      <c r="C41" s="147">
        <v>20922831438</v>
      </c>
      <c r="D41" s="147">
        <v>1394373877.1699998</v>
      </c>
    </row>
    <row r="42" spans="2:4">
      <c r="B42" s="48" t="s">
        <v>105</v>
      </c>
      <c r="C42" s="147">
        <v>1670312352</v>
      </c>
      <c r="D42" s="147">
        <v>161881559.80999991</v>
      </c>
    </row>
    <row r="43" spans="2:4">
      <c r="B43" s="48" t="s">
        <v>106</v>
      </c>
      <c r="C43" s="147">
        <v>247158357</v>
      </c>
      <c r="D43" s="147">
        <v>18731019.719999995</v>
      </c>
    </row>
    <row r="44" spans="2:4">
      <c r="B44" s="95" t="s">
        <v>107</v>
      </c>
      <c r="C44" s="146">
        <f>SUM(C45:C49)</f>
        <v>19229327493</v>
      </c>
      <c r="D44" s="146">
        <f>SUM(D45:D49)</f>
        <v>1596993679.6399999</v>
      </c>
    </row>
    <row r="45" spans="2:4">
      <c r="B45" s="48" t="s">
        <v>108</v>
      </c>
      <c r="C45" s="147">
        <v>10225165399</v>
      </c>
      <c r="D45" s="147">
        <v>800896044.68999994</v>
      </c>
    </row>
    <row r="46" spans="2:4">
      <c r="B46" s="48" t="s">
        <v>109</v>
      </c>
      <c r="C46" s="147">
        <v>144925000</v>
      </c>
      <c r="D46" s="147">
        <v>28861677.48</v>
      </c>
    </row>
    <row r="47" spans="2:4">
      <c r="B47" s="48" t="s">
        <v>961</v>
      </c>
      <c r="C47" s="147">
        <v>100000000</v>
      </c>
      <c r="D47" s="147">
        <v>0</v>
      </c>
    </row>
    <row r="48" spans="2:4">
      <c r="B48" s="48" t="s">
        <v>110</v>
      </c>
      <c r="C48" s="147">
        <v>977523771</v>
      </c>
      <c r="D48" s="147">
        <v>58168019.68</v>
      </c>
    </row>
    <row r="49" spans="2:4">
      <c r="B49" s="48" t="s">
        <v>111</v>
      </c>
      <c r="C49" s="147">
        <v>7781713323</v>
      </c>
      <c r="D49" s="147">
        <v>709067937.78999996</v>
      </c>
    </row>
    <row r="50" spans="2:4">
      <c r="B50" s="95" t="s">
        <v>112</v>
      </c>
      <c r="C50" s="146">
        <f>SUM(C51)</f>
        <v>6975321990</v>
      </c>
      <c r="D50" s="146">
        <f>SUM(D51)</f>
        <v>1445738082.7499998</v>
      </c>
    </row>
    <row r="51" spans="2:4">
      <c r="B51" s="48" t="s">
        <v>113</v>
      </c>
      <c r="C51" s="147">
        <v>6975321990</v>
      </c>
      <c r="D51" s="147">
        <v>1445738082.7499998</v>
      </c>
    </row>
    <row r="52" spans="2:4">
      <c r="B52" s="95" t="s">
        <v>114</v>
      </c>
      <c r="C52" s="146">
        <f>SUM(C53:C57)</f>
        <v>95599385504</v>
      </c>
      <c r="D52" s="146">
        <f>SUM(D53:D57)</f>
        <v>17455167856.470001</v>
      </c>
    </row>
    <row r="53" spans="2:4">
      <c r="B53" s="48" t="s">
        <v>115</v>
      </c>
      <c r="C53" s="147">
        <v>581376265</v>
      </c>
      <c r="D53" s="147">
        <v>66048947.749999993</v>
      </c>
    </row>
    <row r="54" spans="2:4">
      <c r="B54" s="48" t="s">
        <v>116</v>
      </c>
      <c r="C54" s="147">
        <v>92475769241</v>
      </c>
      <c r="D54" s="147">
        <v>17160768125</v>
      </c>
    </row>
    <row r="55" spans="2:4">
      <c r="B55" s="48" t="s">
        <v>1474</v>
      </c>
      <c r="C55" s="147">
        <v>288905038</v>
      </c>
      <c r="D55" s="147">
        <v>0</v>
      </c>
    </row>
    <row r="56" spans="2:4">
      <c r="B56" s="48" t="s">
        <v>117</v>
      </c>
      <c r="C56" s="147">
        <v>19334653</v>
      </c>
      <c r="D56" s="147">
        <v>0</v>
      </c>
    </row>
    <row r="57" spans="2:4">
      <c r="B57" s="48" t="s">
        <v>118</v>
      </c>
      <c r="C57" s="147">
        <v>2234000307</v>
      </c>
      <c r="D57" s="147">
        <v>228350783.71999997</v>
      </c>
    </row>
    <row r="58" spans="2:4">
      <c r="B58" s="95" t="s">
        <v>119</v>
      </c>
      <c r="C58" s="146">
        <f>SUM(C59:C60)</f>
        <v>984650259</v>
      </c>
      <c r="D58" s="146">
        <f>SUM(D59:D60)</f>
        <v>103676690.25999999</v>
      </c>
    </row>
    <row r="59" spans="2:4">
      <c r="B59" s="48" t="s">
        <v>120</v>
      </c>
      <c r="C59" s="147">
        <v>983650259</v>
      </c>
      <c r="D59" s="147">
        <v>103676690.25999999</v>
      </c>
    </row>
    <row r="60" spans="2:4">
      <c r="B60" s="48" t="s">
        <v>468</v>
      </c>
      <c r="C60" s="147">
        <v>1000000</v>
      </c>
      <c r="D60" s="147">
        <v>0</v>
      </c>
    </row>
    <row r="61" spans="2:4">
      <c r="B61" s="95" t="s">
        <v>121</v>
      </c>
      <c r="C61" s="146">
        <f>SUM(C62:C66)</f>
        <v>89860675127</v>
      </c>
      <c r="D61" s="146">
        <f>SUM(D62:D66)</f>
        <v>7889088700.6800022</v>
      </c>
    </row>
    <row r="62" spans="2:4">
      <c r="B62" s="48" t="s">
        <v>122</v>
      </c>
      <c r="C62" s="147">
        <v>48883353511</v>
      </c>
      <c r="D62" s="147">
        <v>6157077004.5000019</v>
      </c>
    </row>
    <row r="63" spans="2:4">
      <c r="B63" s="48" t="s">
        <v>123</v>
      </c>
      <c r="C63" s="147">
        <v>7846034</v>
      </c>
      <c r="D63" s="147">
        <v>0</v>
      </c>
    </row>
    <row r="64" spans="2:4">
      <c r="B64" s="48" t="s">
        <v>124</v>
      </c>
      <c r="C64" s="147">
        <v>35043058783</v>
      </c>
      <c r="D64" s="147">
        <v>1370714492.0100002</v>
      </c>
    </row>
    <row r="65" spans="2:4">
      <c r="B65" s="48" t="s">
        <v>125</v>
      </c>
      <c r="C65" s="147">
        <v>1250000000</v>
      </c>
      <c r="D65" s="147">
        <v>108265081.89</v>
      </c>
    </row>
    <row r="66" spans="2:4">
      <c r="B66" s="48" t="s">
        <v>126</v>
      </c>
      <c r="C66" s="147">
        <v>4676416799</v>
      </c>
      <c r="D66" s="147">
        <v>253032122.28000003</v>
      </c>
    </row>
    <row r="67" spans="2:4">
      <c r="B67" s="95" t="s">
        <v>127</v>
      </c>
      <c r="C67" s="146">
        <f>C68</f>
        <v>4386380395</v>
      </c>
      <c r="D67" s="146">
        <f>D68</f>
        <v>249748543.48000002</v>
      </c>
    </row>
    <row r="68" spans="2:4">
      <c r="B68" s="48" t="s">
        <v>128</v>
      </c>
      <c r="C68" s="147">
        <v>4386380395</v>
      </c>
      <c r="D68" s="147">
        <v>249748543.48000002</v>
      </c>
    </row>
    <row r="69" spans="2:4">
      <c r="B69" s="95" t="s">
        <v>129</v>
      </c>
      <c r="C69" s="146">
        <f>C70</f>
        <v>149703020</v>
      </c>
      <c r="D69" s="146">
        <f>D70</f>
        <v>0</v>
      </c>
    </row>
    <row r="70" spans="2:4">
      <c r="B70" s="48" t="s">
        <v>130</v>
      </c>
      <c r="C70" s="147">
        <v>149703020</v>
      </c>
      <c r="D70" s="147">
        <v>0</v>
      </c>
    </row>
    <row r="71" spans="2:4">
      <c r="B71" s="95" t="s">
        <v>131</v>
      </c>
      <c r="C71" s="146">
        <f>SUM(C72:C73)</f>
        <v>9174697902</v>
      </c>
      <c r="D71" s="146">
        <f>SUM(D72:D73)</f>
        <v>331090712.69999999</v>
      </c>
    </row>
    <row r="72" spans="2:4">
      <c r="B72" s="48" t="s">
        <v>423</v>
      </c>
      <c r="C72" s="147">
        <v>28275430</v>
      </c>
      <c r="D72" s="147">
        <v>12680091.83</v>
      </c>
    </row>
    <row r="73" spans="2:4">
      <c r="B73" s="48" t="s">
        <v>132</v>
      </c>
      <c r="C73" s="147">
        <v>9146422472</v>
      </c>
      <c r="D73" s="147">
        <v>318410620.87</v>
      </c>
    </row>
    <row r="74" spans="2:4">
      <c r="B74" s="94" t="s">
        <v>1083</v>
      </c>
      <c r="C74" s="146">
        <f>C75+C80+C94</f>
        <v>15653220062</v>
      </c>
      <c r="D74" s="146">
        <f>D75+D80+D94</f>
        <v>935605050.39999998</v>
      </c>
    </row>
    <row r="75" spans="2:4">
      <c r="B75" s="95" t="s">
        <v>133</v>
      </c>
      <c r="C75" s="146">
        <f>SUM(C76:C79)</f>
        <v>1159849100</v>
      </c>
      <c r="D75" s="146">
        <f>SUM(D76:D79)</f>
        <v>72654635.030000001</v>
      </c>
    </row>
    <row r="76" spans="2:4">
      <c r="B76" s="48" t="s">
        <v>134</v>
      </c>
      <c r="C76" s="147">
        <v>228885000</v>
      </c>
      <c r="D76" s="147">
        <v>25418166.629999999</v>
      </c>
    </row>
    <row r="77" spans="2:4">
      <c r="B77" s="48" t="s">
        <v>135</v>
      </c>
      <c r="C77" s="147">
        <v>583707266</v>
      </c>
      <c r="D77" s="147">
        <v>24564525.760000002</v>
      </c>
    </row>
    <row r="78" spans="2:4">
      <c r="B78" s="48" t="s">
        <v>851</v>
      </c>
      <c r="C78" s="147">
        <v>14083521</v>
      </c>
      <c r="D78" s="147">
        <v>0</v>
      </c>
    </row>
    <row r="79" spans="2:4">
      <c r="B79" s="48" t="s">
        <v>136</v>
      </c>
      <c r="C79" s="147">
        <v>333173313</v>
      </c>
      <c r="D79" s="147">
        <v>22671942.640000001</v>
      </c>
    </row>
    <row r="80" spans="2:4">
      <c r="B80" s="95" t="s">
        <v>137</v>
      </c>
      <c r="C80" s="146">
        <f>SUM(C81:C93)</f>
        <v>8167588808</v>
      </c>
      <c r="D80" s="146">
        <f>SUM(D81:D93)</f>
        <v>628238038.29999995</v>
      </c>
    </row>
    <row r="81" spans="2:4">
      <c r="B81" s="48" t="s">
        <v>138</v>
      </c>
      <c r="C81" s="147">
        <v>1430788520</v>
      </c>
      <c r="D81" s="147">
        <v>1675969.34</v>
      </c>
    </row>
    <row r="82" spans="2:4">
      <c r="B82" s="48" t="s">
        <v>139</v>
      </c>
      <c r="C82" s="147">
        <v>402894786</v>
      </c>
      <c r="D82" s="147">
        <v>42699711.450000003</v>
      </c>
    </row>
    <row r="83" spans="2:4">
      <c r="B83" s="48" t="s">
        <v>140</v>
      </c>
      <c r="C83" s="147">
        <v>10000000</v>
      </c>
      <c r="D83" s="147">
        <v>5000000</v>
      </c>
    </row>
    <row r="84" spans="2:4">
      <c r="B84" s="48" t="s">
        <v>141</v>
      </c>
      <c r="C84" s="147">
        <v>5800000</v>
      </c>
      <c r="D84" s="147">
        <v>310874.81</v>
      </c>
    </row>
    <row r="85" spans="2:4">
      <c r="B85" s="48" t="s">
        <v>142</v>
      </c>
      <c r="C85" s="147">
        <v>166300000</v>
      </c>
      <c r="D85" s="147">
        <v>23411666.66</v>
      </c>
    </row>
    <row r="86" spans="2:4">
      <c r="B86" s="48" t="s">
        <v>962</v>
      </c>
      <c r="C86" s="147">
        <v>99295178</v>
      </c>
      <c r="D86" s="147">
        <v>7940541.6900000004</v>
      </c>
    </row>
    <row r="87" spans="2:4">
      <c r="B87" s="48" t="s">
        <v>143</v>
      </c>
      <c r="C87" s="147">
        <v>1341832252</v>
      </c>
      <c r="D87" s="147">
        <v>117257173.89999999</v>
      </c>
    </row>
    <row r="88" spans="2:4">
      <c r="B88" s="48" t="s">
        <v>144</v>
      </c>
      <c r="C88" s="147">
        <v>1205895920</v>
      </c>
      <c r="D88" s="147">
        <v>82034924.920000002</v>
      </c>
    </row>
    <row r="89" spans="2:4">
      <c r="B89" s="48" t="s">
        <v>145</v>
      </c>
      <c r="C89" s="147">
        <v>96423204</v>
      </c>
      <c r="D89" s="147">
        <v>9060596.1699999999</v>
      </c>
    </row>
    <row r="90" spans="2:4">
      <c r="B90" s="48" t="s">
        <v>146</v>
      </c>
      <c r="C90" s="147">
        <v>1300000</v>
      </c>
      <c r="D90" s="147">
        <v>6125</v>
      </c>
    </row>
    <row r="91" spans="2:4">
      <c r="B91" s="48" t="s">
        <v>963</v>
      </c>
      <c r="C91" s="147">
        <v>48847564</v>
      </c>
      <c r="D91" s="147">
        <v>2524753.34</v>
      </c>
    </row>
    <row r="92" spans="2:4">
      <c r="B92" s="48" t="s">
        <v>147</v>
      </c>
      <c r="C92" s="147">
        <v>21670500</v>
      </c>
      <c r="D92" s="147">
        <v>8226713.75</v>
      </c>
    </row>
    <row r="93" spans="2:4">
      <c r="B93" s="48" t="s">
        <v>148</v>
      </c>
      <c r="C93" s="147">
        <v>3336540884</v>
      </c>
      <c r="D93" s="147">
        <v>328088987.27000004</v>
      </c>
    </row>
    <row r="94" spans="2:4">
      <c r="B94" s="95" t="s">
        <v>149</v>
      </c>
      <c r="C94" s="146">
        <f>SUM(C95:C102)</f>
        <v>6325782154</v>
      </c>
      <c r="D94" s="146">
        <f>SUM(D95:D102)</f>
        <v>234712377.07000005</v>
      </c>
    </row>
    <row r="95" spans="2:4">
      <c r="B95" s="48" t="s">
        <v>150</v>
      </c>
      <c r="C95" s="147">
        <v>353570167</v>
      </c>
      <c r="D95" s="147">
        <v>39259308.520000003</v>
      </c>
    </row>
    <row r="96" spans="2:4">
      <c r="B96" s="48" t="s">
        <v>151</v>
      </c>
      <c r="C96" s="147">
        <v>5549769</v>
      </c>
      <c r="D96" s="147">
        <v>716987.9</v>
      </c>
    </row>
    <row r="97" spans="2:4">
      <c r="B97" s="48" t="s">
        <v>152</v>
      </c>
      <c r="C97" s="147">
        <v>147468421</v>
      </c>
      <c r="D97" s="147">
        <v>11730202.770000001</v>
      </c>
    </row>
    <row r="98" spans="2:4">
      <c r="B98" s="48" t="s">
        <v>153</v>
      </c>
      <c r="C98" s="147">
        <v>31680000</v>
      </c>
      <c r="D98" s="147">
        <v>1534591.05</v>
      </c>
    </row>
    <row r="99" spans="2:4">
      <c r="B99" s="48" t="s">
        <v>964</v>
      </c>
      <c r="C99" s="147">
        <v>5262147142</v>
      </c>
      <c r="D99" s="147">
        <v>148977538.00000003</v>
      </c>
    </row>
    <row r="100" spans="2:4">
      <c r="B100" s="48" t="s">
        <v>965</v>
      </c>
      <c r="C100" s="147">
        <v>330078958</v>
      </c>
      <c r="D100" s="147">
        <v>9278804.870000001</v>
      </c>
    </row>
    <row r="101" spans="2:4">
      <c r="B101" s="48" t="s">
        <v>154</v>
      </c>
      <c r="C101" s="147">
        <v>4539681</v>
      </c>
      <c r="D101" s="147">
        <v>621681.5</v>
      </c>
    </row>
    <row r="102" spans="2:4">
      <c r="B102" s="48" t="s">
        <v>155</v>
      </c>
      <c r="C102" s="147">
        <v>190748016</v>
      </c>
      <c r="D102" s="147">
        <v>22593262.460000001</v>
      </c>
    </row>
    <row r="103" spans="2:4">
      <c r="B103" s="94" t="s">
        <v>1077</v>
      </c>
      <c r="C103" s="146">
        <f>C104+C108+C115+C122+C134+C143</f>
        <v>738460649593</v>
      </c>
      <c r="D103" s="146">
        <f>D104+D108+D115+D122+D134+D143</f>
        <v>93616251581.449997</v>
      </c>
    </row>
    <row r="104" spans="2:4">
      <c r="B104" s="95" t="s">
        <v>156</v>
      </c>
      <c r="C104" s="146">
        <f>SUM(C105:C107)</f>
        <v>31370841423</v>
      </c>
      <c r="D104" s="146">
        <f>SUM(D105:D107)</f>
        <v>3551841582.3800006</v>
      </c>
    </row>
    <row r="105" spans="2:4">
      <c r="B105" s="48" t="s">
        <v>157</v>
      </c>
      <c r="C105" s="147">
        <v>4317176505</v>
      </c>
      <c r="D105" s="147">
        <v>66085666.840000004</v>
      </c>
    </row>
    <row r="106" spans="2:4">
      <c r="B106" s="48" t="s">
        <v>158</v>
      </c>
      <c r="C106" s="147">
        <v>817412450</v>
      </c>
      <c r="D106" s="147">
        <v>70355000.010000005</v>
      </c>
    </row>
    <row r="107" spans="2:4">
      <c r="B107" s="48" t="s">
        <v>159</v>
      </c>
      <c r="C107" s="147">
        <v>26236252468</v>
      </c>
      <c r="D107" s="147">
        <v>3415400915.5300007</v>
      </c>
    </row>
    <row r="108" spans="2:4">
      <c r="B108" s="95" t="s">
        <v>160</v>
      </c>
      <c r="C108" s="146">
        <f>SUM(C109:C114)</f>
        <v>168782842806</v>
      </c>
      <c r="D108" s="146">
        <f>SUM(D109:D114)</f>
        <v>21143625511.150002</v>
      </c>
    </row>
    <row r="109" spans="2:4">
      <c r="B109" s="48" t="s">
        <v>966</v>
      </c>
      <c r="C109" s="147">
        <v>284169222</v>
      </c>
      <c r="D109" s="147">
        <v>44012416.119999997</v>
      </c>
    </row>
    <row r="110" spans="2:4">
      <c r="B110" s="48" t="s">
        <v>161</v>
      </c>
      <c r="C110" s="147">
        <v>18541245058</v>
      </c>
      <c r="D110" s="147">
        <v>2149873172.1799998</v>
      </c>
    </row>
    <row r="111" spans="2:4">
      <c r="B111" s="48" t="s">
        <v>162</v>
      </c>
      <c r="C111" s="147">
        <v>16622756919</v>
      </c>
      <c r="D111" s="147">
        <v>1439503952.0900002</v>
      </c>
    </row>
    <row r="112" spans="2:4">
      <c r="B112" s="48" t="s">
        <v>163</v>
      </c>
      <c r="C112" s="147">
        <v>26513048</v>
      </c>
      <c r="D112" s="147">
        <v>71540</v>
      </c>
    </row>
    <row r="113" spans="2:4">
      <c r="B113" s="48" t="s">
        <v>164</v>
      </c>
      <c r="C113" s="147">
        <v>104221716</v>
      </c>
      <c r="D113" s="147">
        <v>13456711.710000001</v>
      </c>
    </row>
    <row r="114" spans="2:4">
      <c r="B114" s="48" t="s">
        <v>165</v>
      </c>
      <c r="C114" s="147">
        <v>133203936843</v>
      </c>
      <c r="D114" s="147">
        <v>17496707719.050003</v>
      </c>
    </row>
    <row r="115" spans="2:4">
      <c r="B115" s="95" t="s">
        <v>166</v>
      </c>
      <c r="C115" s="146">
        <f>SUM(C116:C121)</f>
        <v>16923613014</v>
      </c>
      <c r="D115" s="146">
        <f>SUM(D116:D121)</f>
        <v>2534942882.8499999</v>
      </c>
    </row>
    <row r="116" spans="2:4">
      <c r="B116" s="48" t="s">
        <v>167</v>
      </c>
      <c r="C116" s="147">
        <v>5590763341</v>
      </c>
      <c r="D116" s="147">
        <v>1604356973.3199999</v>
      </c>
    </row>
    <row r="117" spans="2:4">
      <c r="B117" s="48" t="s">
        <v>168</v>
      </c>
      <c r="C117" s="147">
        <v>3732043759</v>
      </c>
      <c r="D117" s="147">
        <v>151469877.88999999</v>
      </c>
    </row>
    <row r="118" spans="2:4">
      <c r="B118" s="48" t="s">
        <v>169</v>
      </c>
      <c r="C118" s="147">
        <v>4583392499</v>
      </c>
      <c r="D118" s="147">
        <v>483940095.74999994</v>
      </c>
    </row>
    <row r="119" spans="2:4">
      <c r="B119" s="48" t="s">
        <v>419</v>
      </c>
      <c r="C119" s="147">
        <v>2338581</v>
      </c>
      <c r="D119" s="147">
        <v>0</v>
      </c>
    </row>
    <row r="120" spans="2:4">
      <c r="B120" s="48" t="s">
        <v>170</v>
      </c>
      <c r="C120" s="147">
        <v>320504954</v>
      </c>
      <c r="D120" s="147">
        <v>73674050.870000005</v>
      </c>
    </row>
    <row r="121" spans="2:4">
      <c r="B121" s="48" t="s">
        <v>171</v>
      </c>
      <c r="C121" s="147">
        <v>2694569880</v>
      </c>
      <c r="D121" s="147">
        <v>221501885.01999998</v>
      </c>
    </row>
    <row r="122" spans="2:4">
      <c r="B122" s="95" t="s">
        <v>1369</v>
      </c>
      <c r="C122" s="146">
        <f>SUM(C123:C133)</f>
        <v>328145067506</v>
      </c>
      <c r="D122" s="146">
        <f>SUM(D123:D133)</f>
        <v>42533360927.650002</v>
      </c>
    </row>
    <row r="123" spans="2:4">
      <c r="B123" s="48" t="s">
        <v>172</v>
      </c>
      <c r="C123" s="147">
        <v>18249523531</v>
      </c>
      <c r="D123" s="147">
        <v>2061496197.8299999</v>
      </c>
    </row>
    <row r="124" spans="2:4">
      <c r="B124" s="48" t="s">
        <v>469</v>
      </c>
      <c r="C124" s="147">
        <v>114193390419</v>
      </c>
      <c r="D124" s="147">
        <v>19271524591.960003</v>
      </c>
    </row>
    <row r="125" spans="2:4">
      <c r="B125" s="48" t="s">
        <v>470</v>
      </c>
      <c r="C125" s="147">
        <v>32063116830</v>
      </c>
      <c r="D125" s="147">
        <v>4330517018.0300007</v>
      </c>
    </row>
    <row r="126" spans="2:4">
      <c r="B126" s="48" t="s">
        <v>173</v>
      </c>
      <c r="C126" s="147">
        <v>28055242863</v>
      </c>
      <c r="D126" s="147">
        <v>3253580095.7799997</v>
      </c>
    </row>
    <row r="127" spans="2:4">
      <c r="B127" s="48" t="s">
        <v>174</v>
      </c>
      <c r="C127" s="147">
        <v>3512042323</v>
      </c>
      <c r="D127" s="147">
        <v>570491378.14999998</v>
      </c>
    </row>
    <row r="128" spans="2:4">
      <c r="B128" s="48" t="s">
        <v>175</v>
      </c>
      <c r="C128" s="147">
        <v>13019392840</v>
      </c>
      <c r="D128" s="147">
        <v>2008429613.0600002</v>
      </c>
    </row>
    <row r="129" spans="2:4">
      <c r="B129" s="48" t="s">
        <v>176</v>
      </c>
      <c r="C129" s="147">
        <v>1695003508</v>
      </c>
      <c r="D129" s="147">
        <v>155991452.07999998</v>
      </c>
    </row>
    <row r="130" spans="2:4">
      <c r="B130" s="48" t="s">
        <v>177</v>
      </c>
      <c r="C130" s="147">
        <v>646540838</v>
      </c>
      <c r="D130" s="147">
        <v>91917962.980000004</v>
      </c>
    </row>
    <row r="131" spans="2:4">
      <c r="B131" s="48" t="s">
        <v>178</v>
      </c>
      <c r="C131" s="147">
        <v>563130187</v>
      </c>
      <c r="D131" s="147">
        <v>48356628.379999995</v>
      </c>
    </row>
    <row r="132" spans="2:4">
      <c r="B132" s="48" t="s">
        <v>179</v>
      </c>
      <c r="C132" s="147">
        <v>1179299646</v>
      </c>
      <c r="D132" s="147">
        <v>120362823.68999995</v>
      </c>
    </row>
    <row r="133" spans="2:4">
      <c r="B133" s="48" t="s">
        <v>180</v>
      </c>
      <c r="C133" s="147">
        <v>114968384521</v>
      </c>
      <c r="D133" s="147">
        <v>10620693165.710001</v>
      </c>
    </row>
    <row r="134" spans="2:4">
      <c r="B134" s="95" t="s">
        <v>1078</v>
      </c>
      <c r="C134" s="146">
        <f>SUM(C135:C142)</f>
        <v>191985997254</v>
      </c>
      <c r="D134" s="146">
        <f>SUM(D135:D142)</f>
        <v>23733200868.410004</v>
      </c>
    </row>
    <row r="135" spans="2:4">
      <c r="B135" s="48" t="s">
        <v>181</v>
      </c>
      <c r="C135" s="147">
        <v>103220714561</v>
      </c>
      <c r="D135" s="147">
        <v>14312555671.5</v>
      </c>
    </row>
    <row r="136" spans="2:4">
      <c r="B136" s="48" t="s">
        <v>847</v>
      </c>
      <c r="C136" s="147">
        <v>6033490</v>
      </c>
      <c r="D136" s="147">
        <v>0</v>
      </c>
    </row>
    <row r="137" spans="2:4">
      <c r="B137" s="48" t="s">
        <v>182</v>
      </c>
      <c r="C137" s="147">
        <v>200000000</v>
      </c>
      <c r="D137" s="147">
        <v>0</v>
      </c>
    </row>
    <row r="138" spans="2:4">
      <c r="B138" s="48" t="s">
        <v>183</v>
      </c>
      <c r="C138" s="147">
        <v>8781348035</v>
      </c>
      <c r="D138" s="147">
        <v>185736610.61999997</v>
      </c>
    </row>
    <row r="139" spans="2:4">
      <c r="B139" s="48" t="s">
        <v>184</v>
      </c>
      <c r="C139" s="147">
        <v>1576472756</v>
      </c>
      <c r="D139" s="147">
        <v>147565024.90000001</v>
      </c>
    </row>
    <row r="140" spans="2:4">
      <c r="B140" s="48" t="s">
        <v>185</v>
      </c>
      <c r="C140" s="147">
        <v>74140062258</v>
      </c>
      <c r="D140" s="147">
        <v>8702307882.5300007</v>
      </c>
    </row>
    <row r="141" spans="2:4">
      <c r="B141" s="48" t="s">
        <v>967</v>
      </c>
      <c r="C141" s="147">
        <v>1600000</v>
      </c>
      <c r="D141" s="147">
        <v>0</v>
      </c>
    </row>
    <row r="142" spans="2:4">
      <c r="B142" s="48" t="s">
        <v>186</v>
      </c>
      <c r="C142" s="147">
        <v>4059766154</v>
      </c>
      <c r="D142" s="147">
        <v>385035678.86000001</v>
      </c>
    </row>
    <row r="143" spans="2:4">
      <c r="B143" s="95" t="s">
        <v>187</v>
      </c>
      <c r="C143" s="146">
        <f>SUM(C144:C147)</f>
        <v>1252287590</v>
      </c>
      <c r="D143" s="146">
        <f>SUM(D144:D147)</f>
        <v>119279809.01000002</v>
      </c>
    </row>
    <row r="144" spans="2:4">
      <c r="B144" s="48" t="s">
        <v>188</v>
      </c>
      <c r="C144" s="147">
        <v>298552955</v>
      </c>
      <c r="D144" s="147">
        <v>21545037.289999999</v>
      </c>
    </row>
    <row r="145" spans="2:4">
      <c r="B145" s="48" t="s">
        <v>968</v>
      </c>
      <c r="C145" s="147">
        <v>112471764</v>
      </c>
      <c r="D145" s="147">
        <v>8154253.9900000002</v>
      </c>
    </row>
    <row r="146" spans="2:4">
      <c r="B146" s="48" t="s">
        <v>189</v>
      </c>
      <c r="C146" s="147">
        <v>314754182</v>
      </c>
      <c r="D146" s="147">
        <v>16085065.740000002</v>
      </c>
    </row>
    <row r="147" spans="2:4">
      <c r="B147" s="48" t="s">
        <v>190</v>
      </c>
      <c r="C147" s="147">
        <v>526508689</v>
      </c>
      <c r="D147" s="147">
        <v>73495451.99000001</v>
      </c>
    </row>
    <row r="148" spans="2:4">
      <c r="B148" s="94" t="s">
        <v>1370</v>
      </c>
      <c r="C148" s="146">
        <f>C149</f>
        <v>362550018434</v>
      </c>
      <c r="D148" s="146">
        <f>D149</f>
        <v>71898902968.470001</v>
      </c>
    </row>
    <row r="149" spans="2:4">
      <c r="B149" s="95" t="s">
        <v>1371</v>
      </c>
      <c r="C149" s="146">
        <f>C150</f>
        <v>362550018434</v>
      </c>
      <c r="D149" s="146">
        <f>D150</f>
        <v>71898902968.470001</v>
      </c>
    </row>
    <row r="150" spans="2:4">
      <c r="B150" s="48" t="s">
        <v>1372</v>
      </c>
      <c r="C150" s="147">
        <v>362550018434</v>
      </c>
      <c r="D150" s="147">
        <v>71898902968.470001</v>
      </c>
    </row>
    <row r="151" spans="2:4">
      <c r="B151" s="50" t="s">
        <v>418</v>
      </c>
      <c r="C151" s="145">
        <f t="shared" ref="C151:D153" si="0">C152</f>
        <v>121192561989</v>
      </c>
      <c r="D151" s="145">
        <f t="shared" si="0"/>
        <v>27026254035.670002</v>
      </c>
    </row>
    <row r="152" spans="2:4">
      <c r="B152" s="94" t="s">
        <v>1373</v>
      </c>
      <c r="C152" s="146">
        <f t="shared" si="0"/>
        <v>121192561989</v>
      </c>
      <c r="D152" s="146">
        <f t="shared" si="0"/>
        <v>27026254035.670002</v>
      </c>
    </row>
    <row r="153" spans="2:4">
      <c r="B153" s="95" t="s">
        <v>1374</v>
      </c>
      <c r="C153" s="146">
        <f t="shared" si="0"/>
        <v>121192561989</v>
      </c>
      <c r="D153" s="146">
        <f t="shared" si="0"/>
        <v>27026254035.670002</v>
      </c>
    </row>
    <row r="154" spans="2:4">
      <c r="B154" s="48" t="s">
        <v>1375</v>
      </c>
      <c r="C154" s="147">
        <v>121192561989</v>
      </c>
      <c r="D154" s="147">
        <v>27026254035.670002</v>
      </c>
    </row>
    <row r="155" spans="2:4">
      <c r="B155" s="44" t="s">
        <v>417</v>
      </c>
      <c r="C155" s="51">
        <f>C151+C15</f>
        <v>1744025968276</v>
      </c>
      <c r="D155" s="51">
        <f>D151+D15</f>
        <v>258019315730.58002</v>
      </c>
    </row>
    <row r="156" spans="2:4">
      <c r="B156" s="136" t="s">
        <v>1948</v>
      </c>
      <c r="C156" s="49"/>
    </row>
    <row r="157" spans="2:4">
      <c r="B157" s="116" t="s">
        <v>1911</v>
      </c>
      <c r="C157" s="116"/>
      <c r="D157" s="116"/>
    </row>
    <row r="158" spans="2:4" ht="25.95" customHeight="1">
      <c r="B158" s="191" t="s">
        <v>1975</v>
      </c>
      <c r="C158" s="191"/>
      <c r="D158" s="191"/>
    </row>
    <row r="159" spans="2:4">
      <c r="B159" s="52" t="s">
        <v>1950</v>
      </c>
    </row>
  </sheetData>
  <mergeCells count="11">
    <mergeCell ref="A9:E9"/>
    <mergeCell ref="B158:D158"/>
    <mergeCell ref="D13:D14"/>
    <mergeCell ref="B13:B14"/>
    <mergeCell ref="A1:E1"/>
    <mergeCell ref="A2:E2"/>
    <mergeCell ref="A3:E3"/>
    <mergeCell ref="A5:E5"/>
    <mergeCell ref="A6:E6"/>
    <mergeCell ref="A7:E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F84"/>
  <sheetViews>
    <sheetView showGridLines="0" zoomScaleNormal="100" workbookViewId="0">
      <selection activeCell="E11" sqref="E11:E12"/>
    </sheetView>
  </sheetViews>
  <sheetFormatPr baseColWidth="10" defaultColWidth="11.5546875" defaultRowHeight="14.4"/>
  <cols>
    <col min="1" max="2" width="11.5546875" style="11"/>
    <col min="3" max="3" width="88.88671875" style="11" bestFit="1" customWidth="1"/>
    <col min="4" max="4" width="21.44140625" style="11" customWidth="1"/>
    <col min="5" max="5" width="15.5546875" style="11" customWidth="1"/>
    <col min="6" max="16384" width="11.5546875" style="11"/>
  </cols>
  <sheetData>
    <row r="1" spans="1:6" ht="28.2" customHeight="1">
      <c r="A1" s="174" t="s">
        <v>1467</v>
      </c>
      <c r="B1" s="174"/>
      <c r="C1" s="174"/>
      <c r="D1" s="174"/>
      <c r="E1" s="174"/>
      <c r="F1" s="174"/>
    </row>
    <row r="2" spans="1:6" ht="21" customHeight="1">
      <c r="A2" s="175" t="s">
        <v>0</v>
      </c>
      <c r="B2" s="175"/>
      <c r="C2" s="175"/>
      <c r="D2" s="175"/>
      <c r="E2" s="175"/>
      <c r="F2" s="175"/>
    </row>
    <row r="3" spans="1:6" ht="14.4" customHeight="1">
      <c r="A3" s="176" t="s">
        <v>1</v>
      </c>
      <c r="B3" s="176"/>
      <c r="C3" s="176"/>
      <c r="D3" s="176"/>
      <c r="E3" s="176"/>
      <c r="F3" s="176"/>
    </row>
    <row r="5" spans="1:6" ht="18" customHeight="1">
      <c r="A5" s="177" t="s">
        <v>22</v>
      </c>
      <c r="B5" s="177"/>
      <c r="C5" s="177"/>
      <c r="D5" s="177"/>
      <c r="E5" s="177"/>
      <c r="F5" s="177"/>
    </row>
    <row r="6" spans="1:6" ht="18">
      <c r="A6" s="192" t="s">
        <v>191</v>
      </c>
      <c r="B6" s="192"/>
      <c r="C6" s="192"/>
      <c r="D6" s="192"/>
      <c r="E6" s="192"/>
      <c r="F6" s="192"/>
    </row>
    <row r="7" spans="1:6" ht="18">
      <c r="A7" s="182" t="s">
        <v>1973</v>
      </c>
      <c r="B7" s="182"/>
      <c r="C7" s="182"/>
      <c r="D7" s="182"/>
      <c r="E7" s="182"/>
      <c r="F7" s="182"/>
    </row>
    <row r="8" spans="1:6" ht="18">
      <c r="A8" s="179" t="s">
        <v>1466</v>
      </c>
      <c r="B8" s="179"/>
      <c r="C8" s="179"/>
      <c r="D8" s="179"/>
      <c r="E8" s="179"/>
      <c r="F8" s="179"/>
    </row>
    <row r="9" spans="1:6" ht="15.6">
      <c r="A9" s="173" t="s">
        <v>4</v>
      </c>
      <c r="B9" s="173"/>
      <c r="C9" s="173"/>
      <c r="D9" s="173"/>
      <c r="E9" s="173"/>
      <c r="F9" s="173"/>
    </row>
    <row r="11" spans="1:6">
      <c r="C11" s="195" t="s">
        <v>5</v>
      </c>
      <c r="D11" s="53" t="s">
        <v>1468</v>
      </c>
      <c r="E11" s="195" t="s">
        <v>1913</v>
      </c>
    </row>
    <row r="12" spans="1:6">
      <c r="C12" s="195"/>
      <c r="D12" s="54" t="s">
        <v>1466</v>
      </c>
      <c r="E12" s="195"/>
    </row>
    <row r="13" spans="1:6">
      <c r="C13" s="96" t="s">
        <v>242</v>
      </c>
      <c r="D13" s="97">
        <f>SUM(D14,D20,D30,D40,D49,D55,D65,D70)</f>
        <v>1622833406287</v>
      </c>
      <c r="E13" s="97">
        <f>SUM(E14,E20,E30,E40,E49,E55,E65,E70)</f>
        <v>230993061694.91</v>
      </c>
    </row>
    <row r="14" spans="1:6">
      <c r="C14" s="98" t="s">
        <v>1376</v>
      </c>
      <c r="D14" s="99">
        <f>SUM(D15:D19)</f>
        <v>377772703498</v>
      </c>
      <c r="E14" s="99">
        <f>SUM(E15:E19)</f>
        <v>54492400269.240036</v>
      </c>
    </row>
    <row r="15" spans="1:6">
      <c r="C15" s="100" t="s">
        <v>192</v>
      </c>
      <c r="D15" s="101">
        <v>309943604911</v>
      </c>
      <c r="E15" s="101">
        <v>45662461563.660034</v>
      </c>
    </row>
    <row r="16" spans="1:6">
      <c r="C16" s="100" t="s">
        <v>193</v>
      </c>
      <c r="D16" s="101">
        <v>26271320885</v>
      </c>
      <c r="E16" s="101">
        <v>2068723931.6500006</v>
      </c>
    </row>
    <row r="17" spans="3:5">
      <c r="C17" s="100" t="s">
        <v>194</v>
      </c>
      <c r="D17" s="101">
        <v>668027539</v>
      </c>
      <c r="E17" s="101">
        <v>99455735.400000006</v>
      </c>
    </row>
    <row r="18" spans="3:5">
      <c r="C18" s="100" t="s">
        <v>1037</v>
      </c>
      <c r="D18" s="101">
        <v>2706133367</v>
      </c>
      <c r="E18" s="101">
        <v>225645442.74000001</v>
      </c>
    </row>
    <row r="19" spans="3:5">
      <c r="C19" s="100" t="s">
        <v>195</v>
      </c>
      <c r="D19" s="101">
        <v>38183616796</v>
      </c>
      <c r="E19" s="101">
        <v>6436113595.7900038</v>
      </c>
    </row>
    <row r="20" spans="3:5">
      <c r="C20" s="98" t="s">
        <v>1377</v>
      </c>
      <c r="D20" s="99">
        <f>SUM(D21:D29)</f>
        <v>110169756792</v>
      </c>
      <c r="E20" s="99">
        <f>SUM(E21:E29)</f>
        <v>11602004868.660004</v>
      </c>
    </row>
    <row r="21" spans="3:5">
      <c r="C21" s="100" t="s">
        <v>196</v>
      </c>
      <c r="D21" s="101">
        <v>11443137328</v>
      </c>
      <c r="E21" s="101">
        <v>1692531009.2100005</v>
      </c>
    </row>
    <row r="22" spans="3:5">
      <c r="C22" s="100" t="s">
        <v>197</v>
      </c>
      <c r="D22" s="101">
        <v>11025261284</v>
      </c>
      <c r="E22" s="101">
        <v>296713381.21999997</v>
      </c>
    </row>
    <row r="23" spans="3:5">
      <c r="C23" s="100" t="s">
        <v>198</v>
      </c>
      <c r="D23" s="101">
        <v>5430213176</v>
      </c>
      <c r="E23" s="101">
        <v>424973988.65999991</v>
      </c>
    </row>
    <row r="24" spans="3:5">
      <c r="C24" s="100" t="s">
        <v>199</v>
      </c>
      <c r="D24" s="101">
        <v>3335613293</v>
      </c>
      <c r="E24" s="101">
        <v>144610917.94</v>
      </c>
    </row>
    <row r="25" spans="3:5">
      <c r="C25" s="100" t="s">
        <v>200</v>
      </c>
      <c r="D25" s="101">
        <v>10669404203</v>
      </c>
      <c r="E25" s="101">
        <v>1049804726.8400003</v>
      </c>
    </row>
    <row r="26" spans="3:5">
      <c r="C26" s="100" t="s">
        <v>201</v>
      </c>
      <c r="D26" s="101">
        <v>9660946458</v>
      </c>
      <c r="E26" s="101">
        <v>1445880659.2800002</v>
      </c>
    </row>
    <row r="27" spans="3:5">
      <c r="C27" s="100" t="s">
        <v>202</v>
      </c>
      <c r="D27" s="101">
        <v>6526168737</v>
      </c>
      <c r="E27" s="101">
        <v>406405483.4799999</v>
      </c>
    </row>
    <row r="28" spans="3:5">
      <c r="C28" s="100" t="s">
        <v>203</v>
      </c>
      <c r="D28" s="101">
        <v>22811971167</v>
      </c>
      <c r="E28" s="101">
        <v>1348563072.730001</v>
      </c>
    </row>
    <row r="29" spans="3:5">
      <c r="C29" s="100" t="s">
        <v>204</v>
      </c>
      <c r="D29" s="101">
        <v>29267041146</v>
      </c>
      <c r="E29" s="101">
        <v>4792521629.3000002</v>
      </c>
    </row>
    <row r="30" spans="3:5">
      <c r="C30" s="98" t="s">
        <v>1378</v>
      </c>
      <c r="D30" s="99">
        <f>SUM(D31:D39)</f>
        <v>65411381413</v>
      </c>
      <c r="E30" s="99">
        <f>SUM(E31:E39)</f>
        <v>2996174145.25</v>
      </c>
    </row>
    <row r="31" spans="3:5">
      <c r="C31" s="100" t="s">
        <v>205</v>
      </c>
      <c r="D31" s="101">
        <v>11702447899</v>
      </c>
      <c r="E31" s="101">
        <v>375308934.1099999</v>
      </c>
    </row>
    <row r="32" spans="3:5">
      <c r="C32" s="100" t="s">
        <v>206</v>
      </c>
      <c r="D32" s="101">
        <v>5611935809</v>
      </c>
      <c r="E32" s="101">
        <v>619983860.07000017</v>
      </c>
    </row>
    <row r="33" spans="3:5">
      <c r="C33" s="100" t="s">
        <v>207</v>
      </c>
      <c r="D33" s="101">
        <v>4059350557</v>
      </c>
      <c r="E33" s="101">
        <v>255231533.08999997</v>
      </c>
    </row>
    <row r="34" spans="3:5">
      <c r="C34" s="100" t="s">
        <v>208</v>
      </c>
      <c r="D34" s="101">
        <v>15158879690</v>
      </c>
      <c r="E34" s="101">
        <v>142864857.72999999</v>
      </c>
    </row>
    <row r="35" spans="3:5">
      <c r="C35" s="100" t="s">
        <v>209</v>
      </c>
      <c r="D35" s="101">
        <v>591440202</v>
      </c>
      <c r="E35" s="101">
        <v>40615548.529999994</v>
      </c>
    </row>
    <row r="36" spans="3:5">
      <c r="C36" s="100" t="s">
        <v>210</v>
      </c>
      <c r="D36" s="101">
        <v>3092772923</v>
      </c>
      <c r="E36" s="101">
        <v>502374077.07999998</v>
      </c>
    </row>
    <row r="37" spans="3:5">
      <c r="C37" s="100" t="s">
        <v>211</v>
      </c>
      <c r="D37" s="101">
        <v>10275200554</v>
      </c>
      <c r="E37" s="101">
        <v>603830095.62</v>
      </c>
    </row>
    <row r="38" spans="3:5">
      <c r="C38" s="100" t="s">
        <v>212</v>
      </c>
      <c r="D38" s="101">
        <v>3801497018</v>
      </c>
      <c r="E38" s="101">
        <v>0</v>
      </c>
    </row>
    <row r="39" spans="3:5">
      <c r="C39" s="100" t="s">
        <v>213</v>
      </c>
      <c r="D39" s="101">
        <v>11117856761</v>
      </c>
      <c r="E39" s="101">
        <v>455965239.01999998</v>
      </c>
    </row>
    <row r="40" spans="3:5">
      <c r="C40" s="98" t="s">
        <v>1379</v>
      </c>
      <c r="D40" s="99">
        <f>SUM(D41:D48)</f>
        <v>540356079892</v>
      </c>
      <c r="E40" s="99">
        <f>SUM(E41:E48)</f>
        <v>83580251771.369995</v>
      </c>
    </row>
    <row r="41" spans="3:5">
      <c r="C41" s="100" t="s">
        <v>214</v>
      </c>
      <c r="D41" s="101">
        <v>167780996005</v>
      </c>
      <c r="E41" s="101">
        <v>23915511492.029999</v>
      </c>
    </row>
    <row r="42" spans="3:5">
      <c r="C42" s="100" t="s">
        <v>1473</v>
      </c>
      <c r="D42" s="101">
        <v>181942892117</v>
      </c>
      <c r="E42" s="101">
        <v>27975060778.869999</v>
      </c>
    </row>
    <row r="43" spans="3:5">
      <c r="C43" s="100" t="s">
        <v>215</v>
      </c>
      <c r="D43" s="101">
        <v>19945483206</v>
      </c>
      <c r="E43" s="101">
        <v>3110214407.0499992</v>
      </c>
    </row>
    <row r="44" spans="3:5">
      <c r="C44" s="100" t="s">
        <v>216</v>
      </c>
      <c r="D44" s="101">
        <v>101150073871</v>
      </c>
      <c r="E44" s="101">
        <v>20593873164.77</v>
      </c>
    </row>
    <row r="45" spans="3:5">
      <c r="C45" s="100" t="s">
        <v>217</v>
      </c>
      <c r="D45" s="101">
        <v>39130651083</v>
      </c>
      <c r="E45" s="101">
        <v>6492311920.5</v>
      </c>
    </row>
    <row r="46" spans="3:5">
      <c r="C46" s="100" t="s">
        <v>218</v>
      </c>
      <c r="D46" s="101">
        <v>13786016885</v>
      </c>
      <c r="E46" s="101">
        <v>500559789.43000001</v>
      </c>
    </row>
    <row r="47" spans="3:5">
      <c r="C47" s="100" t="s">
        <v>219</v>
      </c>
      <c r="D47" s="101">
        <v>955120864</v>
      </c>
      <c r="E47" s="101">
        <v>138458468.87000003</v>
      </c>
    </row>
    <row r="48" spans="3:5">
      <c r="C48" s="100" t="s">
        <v>220</v>
      </c>
      <c r="D48" s="101">
        <v>15664845861</v>
      </c>
      <c r="E48" s="101">
        <v>854261749.85000002</v>
      </c>
    </row>
    <row r="49" spans="3:5">
      <c r="C49" s="98" t="s">
        <v>1380</v>
      </c>
      <c r="D49" s="99">
        <f>SUM(D50:D54)</f>
        <v>72988962348</v>
      </c>
      <c r="E49" s="99">
        <f>SUM(E50:E54)</f>
        <v>5252748243.1899996</v>
      </c>
    </row>
    <row r="50" spans="3:5">
      <c r="C50" s="100" t="s">
        <v>221</v>
      </c>
      <c r="D50" s="101">
        <v>174800000</v>
      </c>
      <c r="E50" s="101">
        <v>38371969.200000003</v>
      </c>
    </row>
    <row r="51" spans="3:5">
      <c r="C51" s="100" t="s">
        <v>222</v>
      </c>
      <c r="D51" s="101">
        <v>9545030188</v>
      </c>
      <c r="E51" s="101">
        <v>1703959126.1400001</v>
      </c>
    </row>
    <row r="52" spans="3:5">
      <c r="C52" s="100" t="s">
        <v>223</v>
      </c>
      <c r="D52" s="101">
        <v>8923828232</v>
      </c>
      <c r="E52" s="101">
        <v>1378300645.3199999</v>
      </c>
    </row>
    <row r="53" spans="3:5">
      <c r="C53" s="100" t="s">
        <v>224</v>
      </c>
      <c r="D53" s="101">
        <v>49901315868</v>
      </c>
      <c r="E53" s="101">
        <v>2007116502.5299997</v>
      </c>
    </row>
    <row r="54" spans="3:5">
      <c r="C54" s="100" t="s">
        <v>225</v>
      </c>
      <c r="D54" s="101">
        <v>4443988060</v>
      </c>
      <c r="E54" s="101">
        <v>125000000</v>
      </c>
    </row>
    <row r="55" spans="3:5">
      <c r="C55" s="98" t="s">
        <v>1381</v>
      </c>
      <c r="D55" s="99">
        <f>SUM(D56:D64)</f>
        <v>33654087324</v>
      </c>
      <c r="E55" s="99">
        <f>SUM(E56:E64)</f>
        <v>1443156427.9299998</v>
      </c>
    </row>
    <row r="56" spans="3:5">
      <c r="C56" s="100" t="s">
        <v>226</v>
      </c>
      <c r="D56" s="101">
        <v>6643236801</v>
      </c>
      <c r="E56" s="101">
        <v>458868145.28000003</v>
      </c>
    </row>
    <row r="57" spans="3:5">
      <c r="C57" s="100" t="s">
        <v>227</v>
      </c>
      <c r="D57" s="101">
        <v>1353386376</v>
      </c>
      <c r="E57" s="101">
        <v>81431101.739999965</v>
      </c>
    </row>
    <row r="58" spans="3:5">
      <c r="C58" s="100" t="s">
        <v>228</v>
      </c>
      <c r="D58" s="101">
        <v>3447411652</v>
      </c>
      <c r="E58" s="101">
        <v>129493750.23999999</v>
      </c>
    </row>
    <row r="59" spans="3:5">
      <c r="C59" s="100" t="s">
        <v>229</v>
      </c>
      <c r="D59" s="101">
        <v>3370833704</v>
      </c>
      <c r="E59" s="101">
        <v>465198862.88</v>
      </c>
    </row>
    <row r="60" spans="3:5">
      <c r="C60" s="100" t="s">
        <v>230</v>
      </c>
      <c r="D60" s="101">
        <v>11238571175</v>
      </c>
      <c r="E60" s="101">
        <v>27333342.590000007</v>
      </c>
    </row>
    <row r="61" spans="3:5">
      <c r="C61" s="100" t="s">
        <v>231</v>
      </c>
      <c r="D61" s="101">
        <v>2479828116</v>
      </c>
      <c r="E61" s="101">
        <v>73825518.089999989</v>
      </c>
    </row>
    <row r="62" spans="3:5">
      <c r="C62" s="100" t="s">
        <v>232</v>
      </c>
      <c r="D62" s="101">
        <v>696384278</v>
      </c>
      <c r="E62" s="101">
        <v>0</v>
      </c>
    </row>
    <row r="63" spans="3:5">
      <c r="C63" s="100" t="s">
        <v>233</v>
      </c>
      <c r="D63" s="101">
        <v>1450384039</v>
      </c>
      <c r="E63" s="101">
        <v>6069298.6600000001</v>
      </c>
    </row>
    <row r="64" spans="3:5">
      <c r="C64" s="100" t="s">
        <v>234</v>
      </c>
      <c r="D64" s="101">
        <v>2974051183</v>
      </c>
      <c r="E64" s="101">
        <v>200936408.44999999</v>
      </c>
    </row>
    <row r="65" spans="3:5">
      <c r="C65" s="98" t="s">
        <v>1382</v>
      </c>
      <c r="D65" s="99">
        <f>SUM(D66:D69)</f>
        <v>98223319456</v>
      </c>
      <c r="E65" s="99">
        <f>SUM(E66:E69)</f>
        <v>6127423000.7999992</v>
      </c>
    </row>
    <row r="66" spans="3:5">
      <c r="C66" s="100" t="s">
        <v>235</v>
      </c>
      <c r="D66" s="101">
        <v>40520299875</v>
      </c>
      <c r="E66" s="101">
        <v>1192868809.3100002</v>
      </c>
    </row>
    <row r="67" spans="3:5">
      <c r="C67" s="100" t="s">
        <v>236</v>
      </c>
      <c r="D67" s="101">
        <v>55104645921</v>
      </c>
      <c r="E67" s="101">
        <v>4934554191.4899988</v>
      </c>
    </row>
    <row r="68" spans="3:5">
      <c r="C68" s="100" t="s">
        <v>1477</v>
      </c>
      <c r="D68" s="101">
        <v>152089385</v>
      </c>
      <c r="E68" s="101">
        <v>0</v>
      </c>
    </row>
    <row r="69" spans="3:5">
      <c r="C69" s="100" t="s">
        <v>237</v>
      </c>
      <c r="D69" s="101">
        <v>2446284275</v>
      </c>
      <c r="E69" s="101">
        <v>0</v>
      </c>
    </row>
    <row r="70" spans="3:5">
      <c r="C70" s="98" t="s">
        <v>1383</v>
      </c>
      <c r="D70" s="99">
        <f>SUM(D71:D74)</f>
        <v>324257115564</v>
      </c>
      <c r="E70" s="99">
        <f>SUM(E71:E74)</f>
        <v>65498902968.469994</v>
      </c>
    </row>
    <row r="71" spans="3:5">
      <c r="C71" s="100" t="s">
        <v>238</v>
      </c>
      <c r="D71" s="101">
        <v>115480602004</v>
      </c>
      <c r="E71" s="101">
        <v>22175088108.139999</v>
      </c>
    </row>
    <row r="72" spans="3:5">
      <c r="C72" s="100" t="s">
        <v>239</v>
      </c>
      <c r="D72" s="101">
        <v>207303121140</v>
      </c>
      <c r="E72" s="101">
        <v>43273145908.469994</v>
      </c>
    </row>
    <row r="73" spans="3:5">
      <c r="C73" s="100" t="s">
        <v>240</v>
      </c>
      <c r="D73" s="101">
        <v>1473392420</v>
      </c>
      <c r="E73" s="101">
        <v>50668951.859999999</v>
      </c>
    </row>
    <row r="74" spans="3:5">
      <c r="C74" s="100" t="s">
        <v>1951</v>
      </c>
      <c r="D74" s="101">
        <v>0</v>
      </c>
      <c r="E74" s="101">
        <v>0</v>
      </c>
    </row>
    <row r="75" spans="3:5">
      <c r="C75" s="96" t="s">
        <v>418</v>
      </c>
      <c r="D75" s="102">
        <f>D76+D78</f>
        <v>121192561989</v>
      </c>
      <c r="E75" s="102">
        <f>E76+E78</f>
        <v>27026254035.670002</v>
      </c>
    </row>
    <row r="76" spans="3:5">
      <c r="C76" s="98" t="s">
        <v>1384</v>
      </c>
      <c r="D76" s="99">
        <f>D77</f>
        <v>5117721882</v>
      </c>
      <c r="E76" s="99">
        <f>E77</f>
        <v>143911177.19999999</v>
      </c>
    </row>
    <row r="77" spans="3:5">
      <c r="C77" s="100" t="s">
        <v>1385</v>
      </c>
      <c r="D77" s="101">
        <v>5117721882</v>
      </c>
      <c r="E77" s="101">
        <v>143911177.19999999</v>
      </c>
    </row>
    <row r="78" spans="3:5">
      <c r="C78" s="98" t="s">
        <v>1386</v>
      </c>
      <c r="D78" s="99">
        <f>D79</f>
        <v>116074840107</v>
      </c>
      <c r="E78" s="99">
        <f>E79</f>
        <v>26882342858.470001</v>
      </c>
    </row>
    <row r="79" spans="3:5">
      <c r="C79" s="100" t="s">
        <v>1387</v>
      </c>
      <c r="D79" s="101">
        <v>116074840107</v>
      </c>
      <c r="E79" s="101">
        <v>26882342858.470001</v>
      </c>
    </row>
    <row r="80" spans="3:5">
      <c r="C80" s="61" t="s">
        <v>417</v>
      </c>
      <c r="D80" s="103">
        <f>D75+D13</f>
        <v>1744025968276</v>
      </c>
      <c r="E80" s="103">
        <f>E75+E13</f>
        <v>258019315730.58002</v>
      </c>
    </row>
    <row r="81" spans="3:6">
      <c r="C81" s="135" t="s">
        <v>1948</v>
      </c>
      <c r="D81" s="62"/>
      <c r="E81" s="63"/>
      <c r="F81" s="62"/>
    </row>
    <row r="82" spans="3:6">
      <c r="C82" s="116" t="s">
        <v>1911</v>
      </c>
      <c r="D82" s="116"/>
      <c r="E82" s="116"/>
    </row>
    <row r="83" spans="3:6" ht="26.4" customHeight="1">
      <c r="C83" s="191" t="s">
        <v>1975</v>
      </c>
      <c r="D83" s="191"/>
      <c r="E83" s="191"/>
    </row>
    <row r="84" spans="3:6">
      <c r="C84" s="52" t="s">
        <v>1949</v>
      </c>
    </row>
  </sheetData>
  <mergeCells count="11">
    <mergeCell ref="C83:E83"/>
    <mergeCell ref="A1:F1"/>
    <mergeCell ref="A2:F2"/>
    <mergeCell ref="A3:F3"/>
    <mergeCell ref="A5:F5"/>
    <mergeCell ref="A6:F6"/>
    <mergeCell ref="A7:F7"/>
    <mergeCell ref="A8:F8"/>
    <mergeCell ref="A9:F9"/>
    <mergeCell ref="E11:E12"/>
    <mergeCell ref="C11:C12"/>
  </mergeCells>
  <phoneticPr fontId="42" type="noConversion"/>
  <pageMargins left="0.7" right="0.7" top="0.75" bottom="0.75" header="0.3" footer="0.3"/>
  <ignoredErrors>
    <ignoredError sqref="E70" formulaRange="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E1874"/>
  <sheetViews>
    <sheetView showGridLines="0" workbookViewId="0">
      <selection activeCell="F1854" sqref="F1854"/>
    </sheetView>
  </sheetViews>
  <sheetFormatPr baseColWidth="10" defaultColWidth="11.5546875" defaultRowHeight="14.4"/>
  <cols>
    <col min="1" max="2" width="11.5546875" style="11"/>
    <col min="3" max="3" width="135.88671875" style="11" customWidth="1"/>
    <col min="4" max="4" width="16.6640625" style="11" customWidth="1"/>
    <col min="5" max="5" width="16.109375" style="11" customWidth="1"/>
    <col min="6" max="16384" width="11.5546875" style="11"/>
  </cols>
  <sheetData>
    <row r="1" spans="1:5" ht="28.2">
      <c r="A1" s="197" t="s">
        <v>1467</v>
      </c>
      <c r="B1" s="197"/>
      <c r="C1" s="197"/>
      <c r="D1" s="197"/>
      <c r="E1" s="197"/>
    </row>
    <row r="2" spans="1:5" ht="21">
      <c r="A2" s="198" t="s">
        <v>0</v>
      </c>
      <c r="B2" s="198"/>
      <c r="C2" s="198"/>
      <c r="D2" s="198"/>
      <c r="E2" s="198"/>
    </row>
    <row r="3" spans="1:5">
      <c r="A3" s="199" t="s">
        <v>1</v>
      </c>
      <c r="B3" s="199"/>
      <c r="C3" s="199"/>
      <c r="D3" s="199"/>
      <c r="E3" s="199"/>
    </row>
    <row r="4" spans="1:5">
      <c r="A4" s="64"/>
      <c r="B4" s="64"/>
      <c r="C4" s="64"/>
      <c r="D4" s="64"/>
      <c r="E4" s="64"/>
    </row>
    <row r="5" spans="1:5" ht="18">
      <c r="A5" s="200" t="s">
        <v>22</v>
      </c>
      <c r="B5" s="200"/>
      <c r="C5" s="200"/>
      <c r="D5" s="200"/>
      <c r="E5" s="200"/>
    </row>
    <row r="6" spans="1:5" ht="18">
      <c r="A6" s="201" t="s">
        <v>241</v>
      </c>
      <c r="B6" s="201"/>
      <c r="C6" s="201"/>
      <c r="D6" s="201"/>
      <c r="E6" s="201"/>
    </row>
    <row r="7" spans="1:5" ht="18">
      <c r="A7" s="196" t="s">
        <v>1973</v>
      </c>
      <c r="B7" s="196"/>
      <c r="C7" s="196"/>
      <c r="D7" s="196"/>
      <c r="E7" s="196"/>
    </row>
    <row r="8" spans="1:5" ht="18">
      <c r="A8" s="179" t="s">
        <v>1466</v>
      </c>
      <c r="B8" s="179"/>
      <c r="C8" s="179"/>
      <c r="D8" s="179"/>
      <c r="E8" s="179"/>
    </row>
    <row r="9" spans="1:5" ht="15.6">
      <c r="A9" s="203" t="s">
        <v>4</v>
      </c>
      <c r="B9" s="203"/>
      <c r="C9" s="203"/>
      <c r="D9" s="203"/>
      <c r="E9" s="203"/>
    </row>
    <row r="10" spans="1:5">
      <c r="A10" s="64"/>
      <c r="B10" s="64"/>
      <c r="C10" s="64"/>
      <c r="D10" s="64"/>
      <c r="E10" s="64"/>
    </row>
    <row r="11" spans="1:5">
      <c r="A11" s="64"/>
      <c r="B11" s="64"/>
      <c r="C11" s="64"/>
      <c r="D11" s="64"/>
      <c r="E11" s="64"/>
    </row>
    <row r="13" spans="1:5">
      <c r="C13" s="204" t="s">
        <v>5</v>
      </c>
      <c r="D13" s="65" t="s">
        <v>1468</v>
      </c>
      <c r="E13" s="202" t="s">
        <v>1913</v>
      </c>
    </row>
    <row r="14" spans="1:5">
      <c r="C14" s="204"/>
      <c r="D14" s="120" t="s">
        <v>1466</v>
      </c>
      <c r="E14" s="202"/>
    </row>
    <row r="15" spans="1:5">
      <c r="C15" s="165" t="s">
        <v>242</v>
      </c>
      <c r="D15" s="165">
        <v>96543478243</v>
      </c>
      <c r="E15" s="165">
        <v>6994173368.2300014</v>
      </c>
    </row>
    <row r="16" spans="1:5">
      <c r="C16" s="166" t="s">
        <v>243</v>
      </c>
      <c r="D16" s="167">
        <v>11233558074</v>
      </c>
      <c r="E16" s="167">
        <v>627605998</v>
      </c>
    </row>
    <row r="17" spans="3:5">
      <c r="C17" s="100" t="s">
        <v>244</v>
      </c>
      <c r="D17" s="101">
        <v>7222922235</v>
      </c>
      <c r="E17" s="101">
        <v>573470441.48000002</v>
      </c>
    </row>
    <row r="18" spans="3:5">
      <c r="C18" s="58" t="s">
        <v>1388</v>
      </c>
      <c r="D18" s="101">
        <v>40000000</v>
      </c>
      <c r="E18" s="101">
        <v>0</v>
      </c>
    </row>
    <row r="19" spans="3:5">
      <c r="C19" s="58" t="s">
        <v>1478</v>
      </c>
      <c r="D19" s="101">
        <v>11961356</v>
      </c>
      <c r="E19" s="101">
        <v>0</v>
      </c>
    </row>
    <row r="20" spans="3:5">
      <c r="C20" s="58" t="s">
        <v>1479</v>
      </c>
      <c r="D20" s="101">
        <v>404611876</v>
      </c>
      <c r="E20" s="101">
        <v>15051273.449999999</v>
      </c>
    </row>
    <row r="21" spans="3:5">
      <c r="C21" s="58" t="s">
        <v>1332</v>
      </c>
      <c r="D21" s="101">
        <v>250000000</v>
      </c>
      <c r="E21" s="101">
        <v>0</v>
      </c>
    </row>
    <row r="22" spans="3:5">
      <c r="C22" s="58" t="s">
        <v>262</v>
      </c>
      <c r="D22" s="101">
        <v>74617343</v>
      </c>
      <c r="E22" s="101">
        <v>0</v>
      </c>
    </row>
    <row r="23" spans="3:5">
      <c r="C23" s="58" t="s">
        <v>1389</v>
      </c>
      <c r="D23" s="101">
        <v>20321906</v>
      </c>
      <c r="E23" s="101">
        <v>0</v>
      </c>
    </row>
    <row r="24" spans="3:5">
      <c r="C24" s="58" t="s">
        <v>1480</v>
      </c>
      <c r="D24" s="101">
        <v>50000000</v>
      </c>
      <c r="E24" s="101">
        <v>0</v>
      </c>
    </row>
    <row r="25" spans="3:5">
      <c r="C25" s="58" t="s">
        <v>1361</v>
      </c>
      <c r="D25" s="101">
        <v>30904487</v>
      </c>
      <c r="E25" s="101">
        <v>0</v>
      </c>
    </row>
    <row r="26" spans="3:5">
      <c r="C26" s="58" t="s">
        <v>1481</v>
      </c>
      <c r="D26" s="101">
        <v>150000001</v>
      </c>
      <c r="E26" s="101">
        <v>15509625.49</v>
      </c>
    </row>
    <row r="27" spans="3:5">
      <c r="C27" s="58" t="s">
        <v>1482</v>
      </c>
      <c r="D27" s="101">
        <v>11090100</v>
      </c>
      <c r="E27" s="101">
        <v>0</v>
      </c>
    </row>
    <row r="28" spans="3:5">
      <c r="C28" s="58" t="s">
        <v>1483</v>
      </c>
      <c r="D28" s="101">
        <v>7515600</v>
      </c>
      <c r="E28" s="101">
        <v>0</v>
      </c>
    </row>
    <row r="29" spans="3:5">
      <c r="C29" s="58" t="s">
        <v>1390</v>
      </c>
      <c r="D29" s="101">
        <v>22368258</v>
      </c>
      <c r="E29" s="101">
        <v>0</v>
      </c>
    </row>
    <row r="30" spans="3:5">
      <c r="C30" s="58" t="s">
        <v>1484</v>
      </c>
      <c r="D30" s="101">
        <v>10380060</v>
      </c>
      <c r="E30" s="101">
        <v>0</v>
      </c>
    </row>
    <row r="31" spans="3:5">
      <c r="C31" s="58" t="s">
        <v>263</v>
      </c>
      <c r="D31" s="101">
        <v>800000000</v>
      </c>
      <c r="E31" s="101">
        <v>137185659.44999999</v>
      </c>
    </row>
    <row r="32" spans="3:5">
      <c r="C32" s="58" t="s">
        <v>1485</v>
      </c>
      <c r="D32" s="101">
        <v>10432313</v>
      </c>
      <c r="E32" s="101">
        <v>0</v>
      </c>
    </row>
    <row r="33" spans="3:5">
      <c r="C33" s="58" t="s">
        <v>471</v>
      </c>
      <c r="D33" s="101">
        <v>1895778</v>
      </c>
      <c r="E33" s="101">
        <v>0</v>
      </c>
    </row>
    <row r="34" spans="3:5">
      <c r="C34" s="58" t="s">
        <v>1136</v>
      </c>
      <c r="D34" s="101">
        <v>1000000</v>
      </c>
      <c r="E34" s="101">
        <v>0</v>
      </c>
    </row>
    <row r="35" spans="3:5">
      <c r="C35" s="58" t="s">
        <v>1486</v>
      </c>
      <c r="D35" s="101">
        <v>9536540</v>
      </c>
      <c r="E35" s="101">
        <v>0</v>
      </c>
    </row>
    <row r="36" spans="3:5">
      <c r="C36" s="58" t="s">
        <v>1331</v>
      </c>
      <c r="D36" s="101">
        <v>1751736</v>
      </c>
      <c r="E36" s="101">
        <v>0</v>
      </c>
    </row>
    <row r="37" spans="3:5">
      <c r="C37" s="58" t="s">
        <v>1487</v>
      </c>
      <c r="D37" s="101">
        <v>9507126</v>
      </c>
      <c r="E37" s="101">
        <v>0</v>
      </c>
    </row>
    <row r="38" spans="3:5">
      <c r="C38" s="58" t="s">
        <v>1330</v>
      </c>
      <c r="D38" s="101">
        <v>125650113</v>
      </c>
      <c r="E38" s="101">
        <v>0</v>
      </c>
    </row>
    <row r="39" spans="3:5">
      <c r="C39" s="58" t="s">
        <v>1391</v>
      </c>
      <c r="D39" s="101">
        <v>3526957</v>
      </c>
      <c r="E39" s="101">
        <v>0</v>
      </c>
    </row>
    <row r="40" spans="3:5">
      <c r="C40" s="58" t="s">
        <v>264</v>
      </c>
      <c r="D40" s="101">
        <v>73808208</v>
      </c>
      <c r="E40" s="101">
        <v>0</v>
      </c>
    </row>
    <row r="41" spans="3:5">
      <c r="C41" s="58" t="s">
        <v>1488</v>
      </c>
      <c r="D41" s="101">
        <v>8480045</v>
      </c>
      <c r="E41" s="101">
        <v>0</v>
      </c>
    </row>
    <row r="42" spans="3:5">
      <c r="C42" s="58" t="s">
        <v>1392</v>
      </c>
      <c r="D42" s="101">
        <v>247267400</v>
      </c>
      <c r="E42" s="101">
        <v>0</v>
      </c>
    </row>
    <row r="43" spans="3:5">
      <c r="C43" s="58" t="s">
        <v>1329</v>
      </c>
      <c r="D43" s="101">
        <v>65275889</v>
      </c>
      <c r="E43" s="101">
        <v>27311002.969999999</v>
      </c>
    </row>
    <row r="44" spans="3:5">
      <c r="C44" s="58" t="s">
        <v>1328</v>
      </c>
      <c r="D44" s="101">
        <v>12862214</v>
      </c>
      <c r="E44" s="101">
        <v>0</v>
      </c>
    </row>
    <row r="45" spans="3:5">
      <c r="C45" s="58" t="s">
        <v>1360</v>
      </c>
      <c r="D45" s="101">
        <v>50413002</v>
      </c>
      <c r="E45" s="101">
        <v>0</v>
      </c>
    </row>
    <row r="46" spans="3:5">
      <c r="C46" s="58" t="s">
        <v>1105</v>
      </c>
      <c r="D46" s="101">
        <v>262219700</v>
      </c>
      <c r="E46" s="101">
        <v>0</v>
      </c>
    </row>
    <row r="47" spans="3:5">
      <c r="C47" s="58" t="s">
        <v>1489</v>
      </c>
      <c r="D47" s="101">
        <v>7527313</v>
      </c>
      <c r="E47" s="101">
        <v>0</v>
      </c>
    </row>
    <row r="48" spans="3:5">
      <c r="C48" s="58" t="s">
        <v>424</v>
      </c>
      <c r="D48" s="101">
        <v>80000000</v>
      </c>
      <c r="E48" s="101">
        <v>0</v>
      </c>
    </row>
    <row r="49" spans="3:5">
      <c r="C49" s="58" t="s">
        <v>1367</v>
      </c>
      <c r="D49" s="101">
        <v>692180519</v>
      </c>
      <c r="E49" s="101">
        <v>0</v>
      </c>
    </row>
    <row r="50" spans="3:5">
      <c r="C50" s="58" t="s">
        <v>265</v>
      </c>
      <c r="D50" s="101">
        <v>54038051</v>
      </c>
      <c r="E50" s="101">
        <v>0</v>
      </c>
    </row>
    <row r="51" spans="3:5">
      <c r="C51" s="58" t="s">
        <v>1393</v>
      </c>
      <c r="D51" s="101">
        <v>296302682</v>
      </c>
      <c r="E51" s="101">
        <v>0</v>
      </c>
    </row>
    <row r="52" spans="3:5">
      <c r="C52" s="58" t="s">
        <v>1062</v>
      </c>
      <c r="D52" s="101">
        <v>1000000</v>
      </c>
      <c r="E52" s="101">
        <v>0</v>
      </c>
    </row>
    <row r="53" spans="3:5">
      <c r="C53" s="58" t="s">
        <v>1502</v>
      </c>
      <c r="D53" s="101">
        <v>0</v>
      </c>
      <c r="E53" s="101">
        <v>4966876</v>
      </c>
    </row>
    <row r="54" spans="3:5">
      <c r="C54" s="58" t="s">
        <v>1071</v>
      </c>
      <c r="D54" s="101">
        <v>12842317</v>
      </c>
      <c r="E54" s="101">
        <v>0</v>
      </c>
    </row>
    <row r="55" spans="3:5">
      <c r="C55" s="58" t="s">
        <v>1490</v>
      </c>
      <c r="D55" s="101">
        <v>9334540</v>
      </c>
      <c r="E55" s="101">
        <v>0</v>
      </c>
    </row>
    <row r="56" spans="3:5">
      <c r="C56" s="58" t="s">
        <v>1491</v>
      </c>
      <c r="D56" s="101">
        <v>15197105</v>
      </c>
      <c r="E56" s="101">
        <v>0</v>
      </c>
    </row>
    <row r="57" spans="3:5">
      <c r="C57" s="58" t="s">
        <v>894</v>
      </c>
      <c r="D57" s="101">
        <v>4298065</v>
      </c>
      <c r="E57" s="101">
        <v>0</v>
      </c>
    </row>
    <row r="58" spans="3:5">
      <c r="C58" s="58" t="s">
        <v>1492</v>
      </c>
      <c r="D58" s="101">
        <v>9125326</v>
      </c>
      <c r="E58" s="101">
        <v>0</v>
      </c>
    </row>
    <row r="59" spans="3:5">
      <c r="C59" s="58" t="s">
        <v>1493</v>
      </c>
      <c r="D59" s="101">
        <v>8116071</v>
      </c>
      <c r="E59" s="101">
        <v>0</v>
      </c>
    </row>
    <row r="60" spans="3:5">
      <c r="C60" s="58" t="s">
        <v>1494</v>
      </c>
      <c r="D60" s="101">
        <v>365000353</v>
      </c>
      <c r="E60" s="101">
        <v>59679659.170000002</v>
      </c>
    </row>
    <row r="61" spans="3:5">
      <c r="C61" s="58" t="s">
        <v>1495</v>
      </c>
      <c r="D61" s="101">
        <v>6000000</v>
      </c>
      <c r="E61" s="101">
        <v>70355000.010000005</v>
      </c>
    </row>
    <row r="62" spans="3:5">
      <c r="C62" s="58" t="s">
        <v>1496</v>
      </c>
      <c r="D62" s="101">
        <v>73761343</v>
      </c>
      <c r="E62" s="101">
        <v>0</v>
      </c>
    </row>
    <row r="63" spans="3:5">
      <c r="C63" s="58" t="s">
        <v>1322</v>
      </c>
      <c r="D63" s="101">
        <v>550727334</v>
      </c>
      <c r="E63" s="101">
        <v>150564484.68000001</v>
      </c>
    </row>
    <row r="64" spans="3:5">
      <c r="C64" s="58" t="s">
        <v>1327</v>
      </c>
      <c r="D64" s="101">
        <v>12252984</v>
      </c>
      <c r="E64" s="101">
        <v>0</v>
      </c>
    </row>
    <row r="65" spans="3:5">
      <c r="C65" s="58" t="s">
        <v>1359</v>
      </c>
      <c r="D65" s="101">
        <v>19017301</v>
      </c>
      <c r="E65" s="101">
        <v>0</v>
      </c>
    </row>
    <row r="66" spans="3:5">
      <c r="C66" s="58" t="s">
        <v>1497</v>
      </c>
      <c r="D66" s="101">
        <v>4629558</v>
      </c>
      <c r="E66" s="101">
        <v>0</v>
      </c>
    </row>
    <row r="67" spans="3:5">
      <c r="C67" s="58" t="s">
        <v>895</v>
      </c>
      <c r="D67" s="101">
        <v>4358515</v>
      </c>
      <c r="E67" s="101">
        <v>0</v>
      </c>
    </row>
    <row r="68" spans="3:5">
      <c r="C68" s="58" t="s">
        <v>266</v>
      </c>
      <c r="D68" s="101">
        <v>113318935</v>
      </c>
      <c r="E68" s="101">
        <v>0</v>
      </c>
    </row>
    <row r="69" spans="3:5">
      <c r="C69" s="58" t="s">
        <v>1075</v>
      </c>
      <c r="D69" s="101">
        <v>100000</v>
      </c>
      <c r="E69" s="101">
        <v>0</v>
      </c>
    </row>
    <row r="70" spans="3:5">
      <c r="C70" s="58" t="s">
        <v>267</v>
      </c>
      <c r="D70" s="101">
        <v>83908702</v>
      </c>
      <c r="E70" s="101">
        <v>675432</v>
      </c>
    </row>
    <row r="71" spans="3:5">
      <c r="C71" s="58" t="s">
        <v>1070</v>
      </c>
      <c r="D71" s="101">
        <v>165478160</v>
      </c>
      <c r="E71" s="101">
        <v>0</v>
      </c>
    </row>
    <row r="72" spans="3:5">
      <c r="C72" s="58" t="s">
        <v>268</v>
      </c>
      <c r="D72" s="101">
        <v>45109788</v>
      </c>
      <c r="E72" s="101">
        <v>0</v>
      </c>
    </row>
    <row r="73" spans="3:5">
      <c r="C73" s="58" t="s">
        <v>1498</v>
      </c>
      <c r="D73" s="101">
        <v>2945047</v>
      </c>
      <c r="E73" s="101">
        <v>0</v>
      </c>
    </row>
    <row r="74" spans="3:5">
      <c r="C74" s="58" t="s">
        <v>1061</v>
      </c>
      <c r="D74" s="101">
        <v>5585530</v>
      </c>
      <c r="E74" s="101">
        <v>636950.11</v>
      </c>
    </row>
    <row r="75" spans="3:5">
      <c r="C75" s="58" t="s">
        <v>1499</v>
      </c>
      <c r="D75" s="101">
        <v>181782167</v>
      </c>
      <c r="E75" s="101">
        <v>0</v>
      </c>
    </row>
    <row r="76" spans="3:5">
      <c r="C76" s="58" t="s">
        <v>269</v>
      </c>
      <c r="D76" s="101">
        <v>149999990</v>
      </c>
      <c r="E76" s="101">
        <v>0</v>
      </c>
    </row>
    <row r="77" spans="3:5">
      <c r="C77" s="58" t="s">
        <v>852</v>
      </c>
      <c r="D77" s="101">
        <v>587130926</v>
      </c>
      <c r="E77" s="101">
        <v>7009648.1500000004</v>
      </c>
    </row>
    <row r="78" spans="3:5">
      <c r="C78" s="58" t="s">
        <v>749</v>
      </c>
      <c r="D78" s="101">
        <v>1510244</v>
      </c>
      <c r="E78" s="101">
        <v>0</v>
      </c>
    </row>
    <row r="79" spans="3:5">
      <c r="C79" s="58" t="s">
        <v>1326</v>
      </c>
      <c r="D79" s="101">
        <v>8913591</v>
      </c>
      <c r="E79" s="101">
        <v>0</v>
      </c>
    </row>
    <row r="80" spans="3:5">
      <c r="C80" s="58" t="s">
        <v>1325</v>
      </c>
      <c r="D80" s="101">
        <v>225001054</v>
      </c>
      <c r="E80" s="101">
        <v>84524830</v>
      </c>
    </row>
    <row r="81" spans="3:5">
      <c r="C81" s="58" t="s">
        <v>439</v>
      </c>
      <c r="D81" s="101">
        <v>1751736</v>
      </c>
      <c r="E81" s="101">
        <v>0</v>
      </c>
    </row>
    <row r="82" spans="3:5">
      <c r="C82" s="58" t="s">
        <v>750</v>
      </c>
      <c r="D82" s="101">
        <v>9721548</v>
      </c>
      <c r="E82" s="101">
        <v>0</v>
      </c>
    </row>
    <row r="83" spans="3:5">
      <c r="C83" s="58" t="s">
        <v>1324</v>
      </c>
      <c r="D83" s="101">
        <v>1751736</v>
      </c>
      <c r="E83" s="101">
        <v>0</v>
      </c>
    </row>
    <row r="84" spans="3:5">
      <c r="C84" s="58" t="s">
        <v>751</v>
      </c>
      <c r="D84" s="101">
        <v>7166189</v>
      </c>
      <c r="E84" s="101">
        <v>0</v>
      </c>
    </row>
    <row r="85" spans="3:5">
      <c r="C85" s="58" t="s">
        <v>752</v>
      </c>
      <c r="D85" s="101">
        <v>1823763</v>
      </c>
      <c r="E85" s="101">
        <v>0</v>
      </c>
    </row>
    <row r="86" spans="3:5">
      <c r="C86" s="58" t="s">
        <v>848</v>
      </c>
      <c r="D86" s="101">
        <v>636815744</v>
      </c>
      <c r="E86" s="101">
        <v>0</v>
      </c>
    </row>
    <row r="87" spans="3:5">
      <c r="C87" s="100" t="s">
        <v>246</v>
      </c>
      <c r="D87" s="101">
        <v>388060363</v>
      </c>
      <c r="E87" s="101">
        <v>0</v>
      </c>
    </row>
    <row r="88" spans="3:5">
      <c r="C88" s="58" t="s">
        <v>1500</v>
      </c>
      <c r="D88" s="101">
        <v>4617718</v>
      </c>
      <c r="E88" s="101">
        <v>0</v>
      </c>
    </row>
    <row r="89" spans="3:5">
      <c r="C89" s="58" t="s">
        <v>1323</v>
      </c>
      <c r="D89" s="101">
        <v>364907209</v>
      </c>
      <c r="E89" s="101">
        <v>0</v>
      </c>
    </row>
    <row r="90" spans="3:5">
      <c r="C90" s="58" t="s">
        <v>1501</v>
      </c>
      <c r="D90" s="101">
        <v>18535436</v>
      </c>
      <c r="E90" s="101">
        <v>0</v>
      </c>
    </row>
    <row r="91" spans="3:5">
      <c r="C91" s="100" t="s">
        <v>247</v>
      </c>
      <c r="D91" s="101">
        <v>3622575476</v>
      </c>
      <c r="E91" s="101">
        <v>54135556.520000003</v>
      </c>
    </row>
    <row r="92" spans="3:5">
      <c r="C92" s="58" t="s">
        <v>270</v>
      </c>
      <c r="D92" s="101">
        <v>875699815</v>
      </c>
      <c r="E92" s="101">
        <v>0</v>
      </c>
    </row>
    <row r="93" spans="3:5">
      <c r="C93" s="58" t="s">
        <v>1502</v>
      </c>
      <c r="D93" s="101">
        <v>2746875661</v>
      </c>
      <c r="E93" s="101">
        <v>54135556.520000003</v>
      </c>
    </row>
    <row r="94" spans="3:5">
      <c r="C94" s="166" t="s">
        <v>271</v>
      </c>
      <c r="D94" s="167">
        <v>2556203508</v>
      </c>
      <c r="E94" s="167">
        <v>242239404.70999998</v>
      </c>
    </row>
    <row r="95" spans="3:5">
      <c r="C95" s="100" t="s">
        <v>244</v>
      </c>
      <c r="D95" s="101">
        <v>1091905086</v>
      </c>
      <c r="E95" s="101">
        <v>189998176.76999998</v>
      </c>
    </row>
    <row r="96" spans="3:5">
      <c r="C96" s="58" t="s">
        <v>1321</v>
      </c>
      <c r="D96" s="101">
        <v>20000000</v>
      </c>
      <c r="E96" s="101">
        <v>0</v>
      </c>
    </row>
    <row r="97" spans="3:5">
      <c r="C97" s="58" t="s">
        <v>272</v>
      </c>
      <c r="D97" s="101">
        <v>27300136</v>
      </c>
      <c r="E97" s="101">
        <v>4162693.45</v>
      </c>
    </row>
    <row r="98" spans="3:5">
      <c r="C98" s="58" t="s">
        <v>425</v>
      </c>
      <c r="D98" s="101">
        <v>10029688</v>
      </c>
      <c r="E98" s="101">
        <v>0</v>
      </c>
    </row>
    <row r="99" spans="3:5">
      <c r="C99" s="58" t="s">
        <v>472</v>
      </c>
      <c r="D99" s="101">
        <v>3977039</v>
      </c>
      <c r="E99" s="101">
        <v>1118434.6499999999</v>
      </c>
    </row>
    <row r="100" spans="3:5">
      <c r="C100" s="58" t="s">
        <v>1320</v>
      </c>
      <c r="D100" s="101">
        <v>15662710</v>
      </c>
      <c r="E100" s="101">
        <v>690674.89</v>
      </c>
    </row>
    <row r="101" spans="3:5">
      <c r="C101" s="58" t="s">
        <v>273</v>
      </c>
      <c r="D101" s="101">
        <v>17228026</v>
      </c>
      <c r="E101" s="101">
        <v>0</v>
      </c>
    </row>
    <row r="102" spans="3:5">
      <c r="C102" s="58" t="s">
        <v>473</v>
      </c>
      <c r="D102" s="101">
        <v>6758426</v>
      </c>
      <c r="E102" s="101">
        <v>0</v>
      </c>
    </row>
    <row r="103" spans="3:5">
      <c r="C103" s="58" t="s">
        <v>474</v>
      </c>
      <c r="D103" s="101">
        <v>13758588</v>
      </c>
      <c r="E103" s="101">
        <v>0</v>
      </c>
    </row>
    <row r="104" spans="3:5">
      <c r="C104" s="58" t="s">
        <v>556</v>
      </c>
      <c r="D104" s="101">
        <v>12609788</v>
      </c>
      <c r="E104" s="101">
        <v>0</v>
      </c>
    </row>
    <row r="105" spans="3:5">
      <c r="C105" s="58" t="s">
        <v>557</v>
      </c>
      <c r="D105" s="101">
        <v>7572995</v>
      </c>
      <c r="E105" s="101">
        <v>0</v>
      </c>
    </row>
    <row r="106" spans="3:5">
      <c r="C106" s="58" t="s">
        <v>558</v>
      </c>
      <c r="D106" s="101">
        <v>1514599</v>
      </c>
      <c r="E106" s="101">
        <v>0</v>
      </c>
    </row>
    <row r="107" spans="3:5">
      <c r="C107" s="58" t="s">
        <v>753</v>
      </c>
      <c r="D107" s="101">
        <v>1128036</v>
      </c>
      <c r="E107" s="101">
        <v>0</v>
      </c>
    </row>
    <row r="108" spans="3:5">
      <c r="C108" s="58" t="s">
        <v>1319</v>
      </c>
      <c r="D108" s="101">
        <v>12501268</v>
      </c>
      <c r="E108" s="101">
        <v>0</v>
      </c>
    </row>
    <row r="109" spans="3:5">
      <c r="C109" s="58" t="s">
        <v>559</v>
      </c>
      <c r="D109" s="101">
        <v>2552835</v>
      </c>
      <c r="E109" s="101">
        <v>0</v>
      </c>
    </row>
    <row r="110" spans="3:5">
      <c r="C110" s="58" t="s">
        <v>560</v>
      </c>
      <c r="D110" s="101">
        <v>13752270</v>
      </c>
      <c r="E110" s="101">
        <v>0</v>
      </c>
    </row>
    <row r="111" spans="3:5">
      <c r="C111" s="58" t="s">
        <v>561</v>
      </c>
      <c r="D111" s="101">
        <v>2552835</v>
      </c>
      <c r="E111" s="101">
        <v>0</v>
      </c>
    </row>
    <row r="112" spans="3:5">
      <c r="C112" s="58" t="s">
        <v>562</v>
      </c>
      <c r="D112" s="101">
        <v>1511940</v>
      </c>
      <c r="E112" s="101">
        <v>0</v>
      </c>
    </row>
    <row r="113" spans="3:5">
      <c r="C113" s="58" t="s">
        <v>563</v>
      </c>
      <c r="D113" s="101">
        <v>7572993</v>
      </c>
      <c r="E113" s="101">
        <v>0</v>
      </c>
    </row>
    <row r="114" spans="3:5">
      <c r="C114" s="58" t="s">
        <v>1318</v>
      </c>
      <c r="D114" s="101">
        <v>2521958</v>
      </c>
      <c r="E114" s="101">
        <v>0</v>
      </c>
    </row>
    <row r="115" spans="3:5">
      <c r="C115" s="58" t="s">
        <v>896</v>
      </c>
      <c r="D115" s="101">
        <v>7572992</v>
      </c>
      <c r="E115" s="101">
        <v>0</v>
      </c>
    </row>
    <row r="116" spans="3:5">
      <c r="C116" s="58" t="s">
        <v>897</v>
      </c>
      <c r="D116" s="101">
        <v>12609788</v>
      </c>
      <c r="E116" s="101">
        <v>0</v>
      </c>
    </row>
    <row r="117" spans="3:5">
      <c r="C117" s="58" t="s">
        <v>564</v>
      </c>
      <c r="D117" s="101">
        <v>2207595</v>
      </c>
      <c r="E117" s="101">
        <v>319557.46000000002</v>
      </c>
    </row>
    <row r="118" spans="3:5">
      <c r="C118" s="58" t="s">
        <v>1317</v>
      </c>
      <c r="D118" s="101">
        <v>3539457</v>
      </c>
      <c r="E118" s="101">
        <v>0</v>
      </c>
    </row>
    <row r="119" spans="3:5">
      <c r="C119" s="58" t="s">
        <v>426</v>
      </c>
      <c r="D119" s="101">
        <v>310431326</v>
      </c>
      <c r="E119" s="101">
        <v>0</v>
      </c>
    </row>
    <row r="120" spans="3:5">
      <c r="C120" s="58" t="s">
        <v>565</v>
      </c>
      <c r="D120" s="101">
        <v>2438632</v>
      </c>
      <c r="E120" s="101">
        <v>0</v>
      </c>
    </row>
    <row r="121" spans="3:5">
      <c r="C121" s="58" t="s">
        <v>566</v>
      </c>
      <c r="D121" s="101">
        <v>1513028</v>
      </c>
      <c r="E121" s="101">
        <v>0</v>
      </c>
    </row>
    <row r="122" spans="3:5">
      <c r="C122" s="58" t="s">
        <v>1316</v>
      </c>
      <c r="D122" s="101">
        <v>2554706</v>
      </c>
      <c r="E122" s="101">
        <v>0</v>
      </c>
    </row>
    <row r="123" spans="3:5">
      <c r="C123" s="58" t="s">
        <v>274</v>
      </c>
      <c r="D123" s="101">
        <v>8652964</v>
      </c>
      <c r="E123" s="101">
        <v>0</v>
      </c>
    </row>
    <row r="124" spans="3:5">
      <c r="C124" s="58" t="s">
        <v>854</v>
      </c>
      <c r="D124" s="101">
        <v>75001372</v>
      </c>
      <c r="E124" s="101">
        <v>51310467.229999997</v>
      </c>
    </row>
    <row r="125" spans="3:5">
      <c r="C125" s="58" t="s">
        <v>1315</v>
      </c>
      <c r="D125" s="101">
        <v>7800000</v>
      </c>
      <c r="E125" s="101">
        <v>0</v>
      </c>
    </row>
    <row r="126" spans="3:5">
      <c r="C126" s="58" t="s">
        <v>855</v>
      </c>
      <c r="D126" s="101">
        <v>22539134</v>
      </c>
      <c r="E126" s="101">
        <v>0</v>
      </c>
    </row>
    <row r="127" spans="3:5">
      <c r="C127" s="58" t="s">
        <v>1394</v>
      </c>
      <c r="D127" s="101">
        <v>31000000</v>
      </c>
      <c r="E127" s="101">
        <v>0</v>
      </c>
    </row>
    <row r="128" spans="3:5">
      <c r="C128" s="58" t="s">
        <v>969</v>
      </c>
      <c r="D128" s="101">
        <v>7500001</v>
      </c>
      <c r="E128" s="101">
        <v>0</v>
      </c>
    </row>
    <row r="129" spans="3:5">
      <c r="C129" s="58" t="s">
        <v>275</v>
      </c>
      <c r="D129" s="101">
        <v>3955517</v>
      </c>
      <c r="E129" s="101">
        <v>0</v>
      </c>
    </row>
    <row r="130" spans="3:5">
      <c r="C130" s="58" t="s">
        <v>1952</v>
      </c>
      <c r="D130" s="101">
        <v>0</v>
      </c>
      <c r="E130" s="101">
        <v>0</v>
      </c>
    </row>
    <row r="131" spans="3:5">
      <c r="C131" s="58" t="s">
        <v>1314</v>
      </c>
      <c r="D131" s="101">
        <v>15112947</v>
      </c>
      <c r="E131" s="101">
        <v>0</v>
      </c>
    </row>
    <row r="132" spans="3:5">
      <c r="C132" s="58" t="s">
        <v>856</v>
      </c>
      <c r="D132" s="101">
        <v>30000000</v>
      </c>
      <c r="E132" s="101">
        <v>0</v>
      </c>
    </row>
    <row r="133" spans="3:5">
      <c r="C133" s="58" t="s">
        <v>940</v>
      </c>
      <c r="D133" s="101">
        <v>37500001</v>
      </c>
      <c r="E133" s="101">
        <v>0</v>
      </c>
    </row>
    <row r="134" spans="3:5">
      <c r="C134" s="58" t="s">
        <v>1313</v>
      </c>
      <c r="D134" s="101">
        <v>18939334</v>
      </c>
      <c r="E134" s="101">
        <v>0</v>
      </c>
    </row>
    <row r="135" spans="3:5">
      <c r="C135" s="58" t="s">
        <v>1503</v>
      </c>
      <c r="D135" s="101">
        <v>1824625</v>
      </c>
      <c r="E135" s="101">
        <v>0</v>
      </c>
    </row>
    <row r="136" spans="3:5">
      <c r="C136" s="58" t="s">
        <v>1977</v>
      </c>
      <c r="D136" s="101">
        <v>0</v>
      </c>
      <c r="E136" s="101">
        <v>0</v>
      </c>
    </row>
    <row r="137" spans="3:5">
      <c r="C137" s="58" t="s">
        <v>1978</v>
      </c>
      <c r="D137" s="101">
        <v>0</v>
      </c>
      <c r="E137" s="101">
        <v>0</v>
      </c>
    </row>
    <row r="138" spans="3:5">
      <c r="C138" s="58" t="s">
        <v>1979</v>
      </c>
      <c r="D138" s="101">
        <v>0</v>
      </c>
      <c r="E138" s="101">
        <v>0</v>
      </c>
    </row>
    <row r="139" spans="3:5">
      <c r="C139" s="58" t="s">
        <v>1980</v>
      </c>
      <c r="D139" s="101">
        <v>0</v>
      </c>
      <c r="E139" s="101">
        <v>0</v>
      </c>
    </row>
    <row r="140" spans="3:5">
      <c r="C140" s="58" t="s">
        <v>276</v>
      </c>
      <c r="D140" s="101">
        <v>112500117</v>
      </c>
      <c r="E140" s="101">
        <v>68788533.459999993</v>
      </c>
    </row>
    <row r="141" spans="3:5">
      <c r="C141" s="58" t="s">
        <v>1981</v>
      </c>
      <c r="D141" s="101">
        <v>0</v>
      </c>
      <c r="E141" s="101">
        <v>0</v>
      </c>
    </row>
    <row r="142" spans="3:5">
      <c r="C142" s="58" t="s">
        <v>277</v>
      </c>
      <c r="D142" s="101">
        <v>112500000</v>
      </c>
      <c r="E142" s="101">
        <v>3607815.63</v>
      </c>
    </row>
    <row r="143" spans="3:5">
      <c r="C143" s="58" t="s">
        <v>1504</v>
      </c>
      <c r="D143" s="101">
        <v>1204728</v>
      </c>
      <c r="E143" s="101">
        <v>0</v>
      </c>
    </row>
    <row r="144" spans="3:5">
      <c r="C144" s="58" t="s">
        <v>941</v>
      </c>
      <c r="D144" s="101">
        <v>7500002</v>
      </c>
      <c r="E144" s="101">
        <v>0</v>
      </c>
    </row>
    <row r="145" spans="3:5">
      <c r="C145" s="58" t="s">
        <v>441</v>
      </c>
      <c r="D145" s="101">
        <v>75000690</v>
      </c>
      <c r="E145" s="101">
        <v>60000000</v>
      </c>
    </row>
    <row r="146" spans="3:5">
      <c r="C146" s="100" t="s">
        <v>246</v>
      </c>
      <c r="D146" s="101">
        <v>0</v>
      </c>
      <c r="E146" s="101">
        <v>0</v>
      </c>
    </row>
    <row r="147" spans="3:5">
      <c r="C147" s="58" t="s">
        <v>1982</v>
      </c>
      <c r="D147" s="101">
        <v>0</v>
      </c>
      <c r="E147" s="101">
        <v>0</v>
      </c>
    </row>
    <row r="148" spans="3:5">
      <c r="C148" s="100" t="s">
        <v>247</v>
      </c>
      <c r="D148" s="101">
        <v>1464298422</v>
      </c>
      <c r="E148" s="101">
        <v>52241227.939999998</v>
      </c>
    </row>
    <row r="149" spans="3:5">
      <c r="C149" s="58" t="s">
        <v>278</v>
      </c>
      <c r="D149" s="101">
        <v>958524574</v>
      </c>
      <c r="E149" s="101">
        <v>52241227.939999998</v>
      </c>
    </row>
    <row r="150" spans="3:5">
      <c r="C150" s="58" t="s">
        <v>416</v>
      </c>
      <c r="D150" s="101">
        <v>505773848</v>
      </c>
      <c r="E150" s="101">
        <v>0</v>
      </c>
    </row>
    <row r="151" spans="3:5">
      <c r="C151" s="166" t="s">
        <v>279</v>
      </c>
      <c r="D151" s="167">
        <v>629260886</v>
      </c>
      <c r="E151" s="167">
        <v>10887848.879999999</v>
      </c>
    </row>
    <row r="152" spans="3:5">
      <c r="C152" s="100" t="s">
        <v>244</v>
      </c>
      <c r="D152" s="101">
        <v>613907623</v>
      </c>
      <c r="E152" s="101">
        <v>10887848.879999999</v>
      </c>
    </row>
    <row r="153" spans="3:5">
      <c r="C153" s="58" t="s">
        <v>475</v>
      </c>
      <c r="D153" s="101">
        <v>1157222</v>
      </c>
      <c r="E153" s="101">
        <v>0</v>
      </c>
    </row>
    <row r="154" spans="3:5">
      <c r="C154" s="58" t="s">
        <v>1365</v>
      </c>
      <c r="D154" s="101">
        <v>29890837</v>
      </c>
      <c r="E154" s="101">
        <v>0</v>
      </c>
    </row>
    <row r="155" spans="3:5">
      <c r="C155" s="58" t="s">
        <v>476</v>
      </c>
      <c r="D155" s="101">
        <v>1157222</v>
      </c>
      <c r="E155" s="101">
        <v>0</v>
      </c>
    </row>
    <row r="156" spans="3:5">
      <c r="C156" s="58" t="s">
        <v>898</v>
      </c>
      <c r="D156" s="101">
        <v>1226851</v>
      </c>
      <c r="E156" s="101">
        <v>0</v>
      </c>
    </row>
    <row r="157" spans="3:5">
      <c r="C157" s="58" t="s">
        <v>1505</v>
      </c>
      <c r="D157" s="101">
        <v>3507580</v>
      </c>
      <c r="E157" s="101">
        <v>0</v>
      </c>
    </row>
    <row r="158" spans="3:5">
      <c r="C158" s="58" t="s">
        <v>1312</v>
      </c>
      <c r="D158" s="101">
        <v>30000017</v>
      </c>
      <c r="E158" s="101">
        <v>0</v>
      </c>
    </row>
    <row r="159" spans="3:5">
      <c r="C159" s="58" t="s">
        <v>477</v>
      </c>
      <c r="D159" s="101">
        <v>8222423</v>
      </c>
      <c r="E159" s="101">
        <v>0</v>
      </c>
    </row>
    <row r="160" spans="3:5">
      <c r="C160" s="58" t="s">
        <v>1311</v>
      </c>
      <c r="D160" s="101">
        <v>30000000</v>
      </c>
      <c r="E160" s="101">
        <v>0</v>
      </c>
    </row>
    <row r="161" spans="3:5">
      <c r="C161" s="58" t="s">
        <v>1395</v>
      </c>
      <c r="D161" s="101">
        <v>21004245</v>
      </c>
      <c r="E161" s="101">
        <v>0</v>
      </c>
    </row>
    <row r="162" spans="3:5">
      <c r="C162" s="58" t="s">
        <v>280</v>
      </c>
      <c r="D162" s="101">
        <v>1136823</v>
      </c>
      <c r="E162" s="101">
        <v>0</v>
      </c>
    </row>
    <row r="163" spans="3:5">
      <c r="C163" s="58" t="s">
        <v>754</v>
      </c>
      <c r="D163" s="101">
        <v>2822494</v>
      </c>
      <c r="E163" s="101">
        <v>2822494</v>
      </c>
    </row>
    <row r="164" spans="3:5">
      <c r="C164" s="58" t="s">
        <v>755</v>
      </c>
      <c r="D164" s="101">
        <v>1066744</v>
      </c>
      <c r="E164" s="101">
        <v>1066744</v>
      </c>
    </row>
    <row r="165" spans="3:5">
      <c r="C165" s="58" t="s">
        <v>756</v>
      </c>
      <c r="D165" s="101">
        <v>4964252</v>
      </c>
      <c r="E165" s="101">
        <v>4964252</v>
      </c>
    </row>
    <row r="166" spans="3:5">
      <c r="C166" s="58" t="s">
        <v>757</v>
      </c>
      <c r="D166" s="101">
        <v>4881403</v>
      </c>
      <c r="E166" s="101">
        <v>0</v>
      </c>
    </row>
    <row r="167" spans="3:5">
      <c r="C167" s="58" t="s">
        <v>758</v>
      </c>
      <c r="D167" s="101">
        <v>1147210</v>
      </c>
      <c r="E167" s="101">
        <v>0</v>
      </c>
    </row>
    <row r="168" spans="3:5">
      <c r="C168" s="58" t="s">
        <v>759</v>
      </c>
      <c r="D168" s="101">
        <v>2520504</v>
      </c>
      <c r="E168" s="101">
        <v>0</v>
      </c>
    </row>
    <row r="169" spans="3:5">
      <c r="C169" s="58" t="s">
        <v>760</v>
      </c>
      <c r="D169" s="101">
        <v>24466094</v>
      </c>
      <c r="E169" s="101">
        <v>0</v>
      </c>
    </row>
    <row r="170" spans="3:5">
      <c r="C170" s="58" t="s">
        <v>1310</v>
      </c>
      <c r="D170" s="101">
        <v>9005866</v>
      </c>
      <c r="E170" s="101">
        <v>0</v>
      </c>
    </row>
    <row r="171" spans="3:5">
      <c r="C171" s="58" t="s">
        <v>1953</v>
      </c>
      <c r="D171" s="101">
        <v>0</v>
      </c>
      <c r="E171" s="101">
        <v>0</v>
      </c>
    </row>
    <row r="172" spans="3:5">
      <c r="C172" s="58" t="s">
        <v>281</v>
      </c>
      <c r="D172" s="101">
        <v>97357823</v>
      </c>
      <c r="E172" s="101">
        <v>0</v>
      </c>
    </row>
    <row r="173" spans="3:5">
      <c r="C173" s="58" t="s">
        <v>761</v>
      </c>
      <c r="D173" s="101">
        <v>3140743</v>
      </c>
      <c r="E173" s="101">
        <v>0</v>
      </c>
    </row>
    <row r="174" spans="3:5">
      <c r="C174" s="58" t="s">
        <v>1506</v>
      </c>
      <c r="D174" s="101">
        <v>2779218</v>
      </c>
      <c r="E174" s="101">
        <v>0</v>
      </c>
    </row>
    <row r="175" spans="3:5">
      <c r="C175" s="58" t="s">
        <v>1983</v>
      </c>
      <c r="D175" s="101">
        <v>0</v>
      </c>
      <c r="E175" s="101">
        <v>0</v>
      </c>
    </row>
    <row r="176" spans="3:5">
      <c r="C176" s="58" t="s">
        <v>899</v>
      </c>
      <c r="D176" s="101">
        <v>7245649</v>
      </c>
      <c r="E176" s="101">
        <v>0</v>
      </c>
    </row>
    <row r="177" spans="3:5">
      <c r="C177" s="58" t="s">
        <v>1396</v>
      </c>
      <c r="D177" s="101">
        <v>34836443</v>
      </c>
      <c r="E177" s="101">
        <v>0</v>
      </c>
    </row>
    <row r="178" spans="3:5">
      <c r="C178" s="58" t="s">
        <v>1397</v>
      </c>
      <c r="D178" s="101">
        <v>10338573</v>
      </c>
      <c r="E178" s="101">
        <v>0</v>
      </c>
    </row>
    <row r="179" spans="3:5">
      <c r="C179" s="58" t="s">
        <v>1984</v>
      </c>
      <c r="D179" s="101">
        <v>0</v>
      </c>
      <c r="E179" s="101">
        <v>0</v>
      </c>
    </row>
    <row r="180" spans="3:5">
      <c r="C180" s="58" t="s">
        <v>1398</v>
      </c>
      <c r="D180" s="101">
        <v>56757953</v>
      </c>
      <c r="E180" s="101">
        <v>0</v>
      </c>
    </row>
    <row r="181" spans="3:5">
      <c r="C181" s="58" t="s">
        <v>1507</v>
      </c>
      <c r="D181" s="101">
        <v>5882044</v>
      </c>
      <c r="E181" s="101">
        <v>0</v>
      </c>
    </row>
    <row r="182" spans="3:5">
      <c r="C182" s="58" t="s">
        <v>1508</v>
      </c>
      <c r="D182" s="101">
        <v>42518868</v>
      </c>
      <c r="E182" s="101">
        <v>2034358.88</v>
      </c>
    </row>
    <row r="183" spans="3:5">
      <c r="C183" s="58" t="s">
        <v>1309</v>
      </c>
      <c r="D183" s="101">
        <v>37532576</v>
      </c>
      <c r="E183" s="101">
        <v>0</v>
      </c>
    </row>
    <row r="184" spans="3:5">
      <c r="C184" s="58" t="s">
        <v>857</v>
      </c>
      <c r="D184" s="101">
        <v>22500001</v>
      </c>
      <c r="E184" s="101">
        <v>0</v>
      </c>
    </row>
    <row r="185" spans="3:5">
      <c r="C185" s="58" t="s">
        <v>442</v>
      </c>
      <c r="D185" s="101">
        <v>30001015</v>
      </c>
      <c r="E185" s="101">
        <v>0</v>
      </c>
    </row>
    <row r="186" spans="3:5">
      <c r="C186" s="58" t="s">
        <v>1060</v>
      </c>
      <c r="D186" s="101">
        <v>77963381</v>
      </c>
      <c r="E186" s="101">
        <v>0</v>
      </c>
    </row>
    <row r="187" spans="3:5">
      <c r="C187" s="58" t="s">
        <v>1399</v>
      </c>
      <c r="D187" s="101">
        <v>6875549</v>
      </c>
      <c r="E187" s="101">
        <v>0</v>
      </c>
    </row>
    <row r="188" spans="3:5">
      <c r="C188" s="100" t="s">
        <v>246</v>
      </c>
      <c r="D188" s="101">
        <v>15353263</v>
      </c>
      <c r="E188" s="101">
        <v>0</v>
      </c>
    </row>
    <row r="189" spans="3:5">
      <c r="C189" s="58" t="s">
        <v>1985</v>
      </c>
      <c r="D189" s="101">
        <v>0</v>
      </c>
      <c r="E189" s="101">
        <v>0</v>
      </c>
    </row>
    <row r="190" spans="3:5">
      <c r="C190" s="58" t="s">
        <v>1060</v>
      </c>
      <c r="D190" s="101">
        <v>15353263</v>
      </c>
      <c r="E190" s="101">
        <v>0</v>
      </c>
    </row>
    <row r="191" spans="3:5">
      <c r="C191" s="100" t="s">
        <v>247</v>
      </c>
      <c r="D191" s="101">
        <v>0</v>
      </c>
      <c r="E191" s="101">
        <v>0</v>
      </c>
    </row>
    <row r="192" spans="3:5">
      <c r="C192" s="58" t="s">
        <v>1953</v>
      </c>
      <c r="D192" s="101">
        <v>0</v>
      </c>
      <c r="E192" s="101">
        <v>0</v>
      </c>
    </row>
    <row r="193" spans="3:5">
      <c r="C193" s="166" t="s">
        <v>249</v>
      </c>
      <c r="D193" s="167">
        <v>2154789967</v>
      </c>
      <c r="E193" s="167">
        <v>33380402.710000001</v>
      </c>
    </row>
    <row r="194" spans="3:5">
      <c r="C194" s="100" t="s">
        <v>244</v>
      </c>
      <c r="D194" s="101">
        <v>1812383704</v>
      </c>
      <c r="E194" s="101">
        <v>33380402.710000001</v>
      </c>
    </row>
    <row r="195" spans="3:5">
      <c r="C195" s="58" t="s">
        <v>1509</v>
      </c>
      <c r="D195" s="101">
        <v>70729961</v>
      </c>
      <c r="E195" s="101">
        <v>0</v>
      </c>
    </row>
    <row r="196" spans="3:5">
      <c r="C196" s="58" t="s">
        <v>282</v>
      </c>
      <c r="D196" s="101">
        <v>80027982</v>
      </c>
      <c r="E196" s="101">
        <v>1746224.52</v>
      </c>
    </row>
    <row r="197" spans="3:5">
      <c r="C197" s="58" t="s">
        <v>1308</v>
      </c>
      <c r="D197" s="101">
        <v>7500000</v>
      </c>
      <c r="E197" s="101">
        <v>0</v>
      </c>
    </row>
    <row r="198" spans="3:5">
      <c r="C198" s="58" t="s">
        <v>283</v>
      </c>
      <c r="D198" s="101">
        <v>5990582</v>
      </c>
      <c r="E198" s="101">
        <v>0</v>
      </c>
    </row>
    <row r="199" spans="3:5">
      <c r="C199" s="58" t="s">
        <v>1307</v>
      </c>
      <c r="D199" s="101">
        <v>106500000</v>
      </c>
      <c r="E199" s="101">
        <v>22096357.440000001</v>
      </c>
    </row>
    <row r="200" spans="3:5">
      <c r="C200" s="58" t="s">
        <v>1400</v>
      </c>
      <c r="D200" s="101">
        <v>82480910</v>
      </c>
      <c r="E200" s="101">
        <v>0</v>
      </c>
    </row>
    <row r="201" spans="3:5">
      <c r="C201" s="58" t="s">
        <v>900</v>
      </c>
      <c r="D201" s="101">
        <v>25009724</v>
      </c>
      <c r="E201" s="101">
        <v>0</v>
      </c>
    </row>
    <row r="202" spans="3:5">
      <c r="C202" s="58" t="s">
        <v>1306</v>
      </c>
      <c r="D202" s="101">
        <v>36826601</v>
      </c>
      <c r="E202" s="101">
        <v>0</v>
      </c>
    </row>
    <row r="203" spans="3:5">
      <c r="C203" s="58" t="s">
        <v>1069</v>
      </c>
      <c r="D203" s="101">
        <v>15604233</v>
      </c>
      <c r="E203" s="101">
        <v>0</v>
      </c>
    </row>
    <row r="204" spans="3:5">
      <c r="C204" s="58" t="s">
        <v>478</v>
      </c>
      <c r="D204" s="101">
        <v>6846774</v>
      </c>
      <c r="E204" s="101">
        <v>0</v>
      </c>
    </row>
    <row r="205" spans="3:5">
      <c r="C205" s="58" t="s">
        <v>479</v>
      </c>
      <c r="D205" s="101">
        <v>2779045</v>
      </c>
      <c r="E205" s="101">
        <v>0</v>
      </c>
    </row>
    <row r="206" spans="3:5">
      <c r="C206" s="58" t="s">
        <v>480</v>
      </c>
      <c r="D206" s="101">
        <v>2779045</v>
      </c>
      <c r="E206" s="101">
        <v>0</v>
      </c>
    </row>
    <row r="207" spans="3:5">
      <c r="C207" s="58" t="s">
        <v>481</v>
      </c>
      <c r="D207" s="101">
        <v>2779043</v>
      </c>
      <c r="E207" s="101">
        <v>0</v>
      </c>
    </row>
    <row r="208" spans="3:5">
      <c r="C208" s="58" t="s">
        <v>482</v>
      </c>
      <c r="D208" s="101">
        <v>6487327</v>
      </c>
      <c r="E208" s="101">
        <v>3390770.5</v>
      </c>
    </row>
    <row r="209" spans="3:5">
      <c r="C209" s="58" t="s">
        <v>483</v>
      </c>
      <c r="D209" s="101">
        <v>1390220</v>
      </c>
      <c r="E209" s="101">
        <v>0</v>
      </c>
    </row>
    <row r="210" spans="3:5">
      <c r="C210" s="58" t="s">
        <v>484</v>
      </c>
      <c r="D210" s="101">
        <v>3475551</v>
      </c>
      <c r="E210" s="101">
        <v>1825748.23</v>
      </c>
    </row>
    <row r="211" spans="3:5">
      <c r="C211" s="58" t="s">
        <v>485</v>
      </c>
      <c r="D211" s="101">
        <v>1266283</v>
      </c>
      <c r="E211" s="101">
        <v>0</v>
      </c>
    </row>
    <row r="212" spans="3:5">
      <c r="C212" s="58" t="s">
        <v>486</v>
      </c>
      <c r="D212" s="101">
        <v>5490542</v>
      </c>
      <c r="E212" s="101">
        <v>0</v>
      </c>
    </row>
    <row r="213" spans="3:5">
      <c r="C213" s="58" t="s">
        <v>1510</v>
      </c>
      <c r="D213" s="101">
        <v>1539962</v>
      </c>
      <c r="E213" s="101">
        <v>0</v>
      </c>
    </row>
    <row r="214" spans="3:5">
      <c r="C214" s="58" t="s">
        <v>1305</v>
      </c>
      <c r="D214" s="101">
        <v>12410285</v>
      </c>
      <c r="E214" s="101">
        <v>0</v>
      </c>
    </row>
    <row r="215" spans="3:5">
      <c r="C215" s="58" t="s">
        <v>284</v>
      </c>
      <c r="D215" s="101">
        <v>3001000</v>
      </c>
      <c r="E215" s="101">
        <v>0</v>
      </c>
    </row>
    <row r="216" spans="3:5">
      <c r="C216" s="58" t="s">
        <v>1304</v>
      </c>
      <c r="D216" s="101">
        <v>1778073</v>
      </c>
      <c r="E216" s="101">
        <v>0</v>
      </c>
    </row>
    <row r="217" spans="3:5">
      <c r="C217" s="58" t="s">
        <v>1303</v>
      </c>
      <c r="D217" s="101">
        <v>2540104</v>
      </c>
      <c r="E217" s="101">
        <v>0</v>
      </c>
    </row>
    <row r="218" spans="3:5">
      <c r="C218" s="58" t="s">
        <v>285</v>
      </c>
      <c r="D218" s="101">
        <v>4500000</v>
      </c>
      <c r="E218" s="101">
        <v>0</v>
      </c>
    </row>
    <row r="219" spans="3:5">
      <c r="C219" s="58" t="s">
        <v>542</v>
      </c>
      <c r="D219" s="101">
        <v>2540104</v>
      </c>
      <c r="E219" s="101">
        <v>0</v>
      </c>
    </row>
    <row r="220" spans="3:5">
      <c r="C220" s="58" t="s">
        <v>543</v>
      </c>
      <c r="D220" s="101">
        <v>2540104</v>
      </c>
      <c r="E220" s="101">
        <v>0</v>
      </c>
    </row>
    <row r="221" spans="3:5">
      <c r="C221" s="58" t="s">
        <v>1302</v>
      </c>
      <c r="D221" s="101">
        <v>1087290</v>
      </c>
      <c r="E221" s="101">
        <v>0</v>
      </c>
    </row>
    <row r="222" spans="3:5">
      <c r="C222" s="58" t="s">
        <v>286</v>
      </c>
      <c r="D222" s="101">
        <v>9096288</v>
      </c>
      <c r="E222" s="101">
        <v>0</v>
      </c>
    </row>
    <row r="223" spans="3:5">
      <c r="C223" s="58" t="s">
        <v>544</v>
      </c>
      <c r="D223" s="101">
        <v>6219972</v>
      </c>
      <c r="E223" s="101">
        <v>0</v>
      </c>
    </row>
    <row r="224" spans="3:5">
      <c r="C224" s="58" t="s">
        <v>1301</v>
      </c>
      <c r="D224" s="101">
        <v>1294237</v>
      </c>
      <c r="E224" s="101">
        <v>0</v>
      </c>
    </row>
    <row r="225" spans="3:5">
      <c r="C225" s="58" t="s">
        <v>287</v>
      </c>
      <c r="D225" s="101">
        <v>1697132</v>
      </c>
      <c r="E225" s="101">
        <v>0</v>
      </c>
    </row>
    <row r="226" spans="3:5">
      <c r="C226" s="58" t="s">
        <v>1300</v>
      </c>
      <c r="D226" s="101">
        <v>4348252</v>
      </c>
      <c r="E226" s="101">
        <v>0</v>
      </c>
    </row>
    <row r="227" spans="3:5">
      <c r="C227" s="58" t="s">
        <v>762</v>
      </c>
      <c r="D227" s="101">
        <v>1000000</v>
      </c>
      <c r="E227" s="101">
        <v>4321302.0199999996</v>
      </c>
    </row>
    <row r="228" spans="3:5">
      <c r="C228" s="58" t="s">
        <v>545</v>
      </c>
      <c r="D228" s="101">
        <v>2209319</v>
      </c>
      <c r="E228" s="101">
        <v>0</v>
      </c>
    </row>
    <row r="229" spans="3:5">
      <c r="C229" s="58" t="s">
        <v>1954</v>
      </c>
      <c r="D229" s="101">
        <v>0</v>
      </c>
      <c r="E229" s="101">
        <v>0</v>
      </c>
    </row>
    <row r="230" spans="3:5">
      <c r="C230" s="58" t="s">
        <v>288</v>
      </c>
      <c r="D230" s="101">
        <v>150000000</v>
      </c>
      <c r="E230" s="101">
        <v>0</v>
      </c>
    </row>
    <row r="231" spans="3:5">
      <c r="C231" s="58" t="s">
        <v>1401</v>
      </c>
      <c r="D231" s="101">
        <v>56087877</v>
      </c>
      <c r="E231" s="101">
        <v>0</v>
      </c>
    </row>
    <row r="232" spans="3:5">
      <c r="C232" s="58" t="s">
        <v>1402</v>
      </c>
      <c r="D232" s="101">
        <v>450068</v>
      </c>
      <c r="E232" s="101">
        <v>0</v>
      </c>
    </row>
    <row r="233" spans="3:5">
      <c r="C233" s="58" t="s">
        <v>1986</v>
      </c>
      <c r="D233" s="101">
        <v>0</v>
      </c>
      <c r="E233" s="101">
        <v>0</v>
      </c>
    </row>
    <row r="234" spans="3:5">
      <c r="C234" s="58" t="s">
        <v>289</v>
      </c>
      <c r="D234" s="101">
        <v>987400000</v>
      </c>
      <c r="E234" s="101">
        <v>0</v>
      </c>
    </row>
    <row r="235" spans="3:5">
      <c r="C235" s="58" t="s">
        <v>1299</v>
      </c>
      <c r="D235" s="101">
        <v>600000</v>
      </c>
      <c r="E235" s="101">
        <v>0</v>
      </c>
    </row>
    <row r="236" spans="3:5">
      <c r="C236" s="58" t="s">
        <v>290</v>
      </c>
      <c r="D236" s="101">
        <v>18131803</v>
      </c>
      <c r="E236" s="101">
        <v>0</v>
      </c>
    </row>
    <row r="237" spans="3:5">
      <c r="C237" s="58" t="s">
        <v>1403</v>
      </c>
      <c r="D237" s="101">
        <v>4114300</v>
      </c>
      <c r="E237" s="101">
        <v>0</v>
      </c>
    </row>
    <row r="238" spans="3:5">
      <c r="C238" s="58" t="s">
        <v>1987</v>
      </c>
      <c r="D238" s="101">
        <v>0</v>
      </c>
      <c r="E238" s="101">
        <v>0</v>
      </c>
    </row>
    <row r="239" spans="3:5">
      <c r="C239" s="58" t="s">
        <v>1298</v>
      </c>
      <c r="D239" s="101">
        <v>4500000</v>
      </c>
      <c r="E239" s="101">
        <v>0</v>
      </c>
    </row>
    <row r="240" spans="3:5">
      <c r="C240" s="58" t="s">
        <v>970</v>
      </c>
      <c r="D240" s="101">
        <v>5000000</v>
      </c>
      <c r="E240" s="101">
        <v>0</v>
      </c>
    </row>
    <row r="241" spans="3:5">
      <c r="C241" s="58" t="s">
        <v>971</v>
      </c>
      <c r="D241" s="101">
        <v>16842797</v>
      </c>
      <c r="E241" s="101">
        <v>0</v>
      </c>
    </row>
    <row r="242" spans="3:5">
      <c r="C242" s="58" t="s">
        <v>1103</v>
      </c>
      <c r="D242" s="101">
        <v>20594048</v>
      </c>
      <c r="E242" s="101">
        <v>0</v>
      </c>
    </row>
    <row r="243" spans="3:5">
      <c r="C243" s="58" t="s">
        <v>291</v>
      </c>
      <c r="D243" s="101">
        <v>7500000</v>
      </c>
      <c r="E243" s="101">
        <v>0</v>
      </c>
    </row>
    <row r="244" spans="3:5">
      <c r="C244" s="58" t="s">
        <v>1988</v>
      </c>
      <c r="D244" s="101">
        <v>0</v>
      </c>
      <c r="E244" s="101">
        <v>0</v>
      </c>
    </row>
    <row r="245" spans="3:5">
      <c r="C245" s="58" t="s">
        <v>292</v>
      </c>
      <c r="D245" s="101">
        <v>3000000</v>
      </c>
      <c r="E245" s="101">
        <v>0</v>
      </c>
    </row>
    <row r="246" spans="3:5">
      <c r="C246" s="58" t="s">
        <v>443</v>
      </c>
      <c r="D246" s="101">
        <v>7500000</v>
      </c>
      <c r="E246" s="101">
        <v>0</v>
      </c>
    </row>
    <row r="247" spans="3:5">
      <c r="C247" s="58" t="s">
        <v>942</v>
      </c>
      <c r="D247" s="101">
        <v>5109366</v>
      </c>
      <c r="E247" s="101">
        <v>0</v>
      </c>
    </row>
    <row r="248" spans="3:5">
      <c r="C248" s="58" t="s">
        <v>1504</v>
      </c>
      <c r="D248" s="101">
        <v>3787500</v>
      </c>
      <c r="E248" s="101">
        <v>0</v>
      </c>
    </row>
    <row r="249" spans="3:5">
      <c r="C249" s="100" t="s">
        <v>246</v>
      </c>
      <c r="D249" s="101">
        <v>342406263</v>
      </c>
      <c r="E249" s="101">
        <v>0</v>
      </c>
    </row>
    <row r="250" spans="3:5">
      <c r="C250" s="58" t="s">
        <v>289</v>
      </c>
      <c r="D250" s="101">
        <v>15000000</v>
      </c>
      <c r="E250" s="101">
        <v>0</v>
      </c>
    </row>
    <row r="251" spans="3:5">
      <c r="C251" s="58" t="s">
        <v>1044</v>
      </c>
      <c r="D251" s="101">
        <v>327406263</v>
      </c>
      <c r="E251" s="101">
        <v>0</v>
      </c>
    </row>
    <row r="252" spans="3:5">
      <c r="C252" s="58" t="s">
        <v>1989</v>
      </c>
      <c r="D252" s="101">
        <v>0</v>
      </c>
      <c r="E252" s="101">
        <v>0</v>
      </c>
    </row>
    <row r="253" spans="3:5">
      <c r="C253" s="100" t="s">
        <v>247</v>
      </c>
      <c r="D253" s="101">
        <v>0</v>
      </c>
      <c r="E253" s="101">
        <v>0</v>
      </c>
    </row>
    <row r="254" spans="3:5">
      <c r="C254" s="58" t="s">
        <v>1954</v>
      </c>
      <c r="D254" s="101">
        <v>0</v>
      </c>
      <c r="E254" s="101">
        <v>0</v>
      </c>
    </row>
    <row r="255" spans="3:5">
      <c r="C255" s="166" t="s">
        <v>293</v>
      </c>
      <c r="D255" s="167">
        <v>3238249486</v>
      </c>
      <c r="E255" s="167">
        <v>41459039.469999999</v>
      </c>
    </row>
    <row r="256" spans="3:5">
      <c r="C256" s="100" t="s">
        <v>244</v>
      </c>
      <c r="D256" s="101">
        <v>2962249486</v>
      </c>
      <c r="E256" s="101">
        <v>41459039.469999999</v>
      </c>
    </row>
    <row r="257" spans="3:5">
      <c r="C257" s="58" t="s">
        <v>1404</v>
      </c>
      <c r="D257" s="101">
        <v>1214590</v>
      </c>
      <c r="E257" s="101">
        <v>0</v>
      </c>
    </row>
    <row r="258" spans="3:5">
      <c r="C258" s="58" t="s">
        <v>901</v>
      </c>
      <c r="D258" s="101">
        <v>1500000000</v>
      </c>
      <c r="E258" s="101">
        <v>6202600</v>
      </c>
    </row>
    <row r="259" spans="3:5">
      <c r="C259" s="58" t="s">
        <v>1511</v>
      </c>
      <c r="D259" s="101">
        <v>20487441</v>
      </c>
      <c r="E259" s="101">
        <v>13256439.470000001</v>
      </c>
    </row>
    <row r="260" spans="3:5">
      <c r="C260" s="58" t="s">
        <v>427</v>
      </c>
      <c r="D260" s="101">
        <v>1100000000</v>
      </c>
      <c r="E260" s="101">
        <v>0</v>
      </c>
    </row>
    <row r="261" spans="3:5">
      <c r="C261" s="58" t="s">
        <v>1102</v>
      </c>
      <c r="D261" s="101">
        <v>44763887</v>
      </c>
      <c r="E261" s="101">
        <v>0</v>
      </c>
    </row>
    <row r="262" spans="3:5">
      <c r="C262" s="58" t="s">
        <v>1990</v>
      </c>
      <c r="D262" s="101">
        <v>0</v>
      </c>
      <c r="E262" s="101">
        <v>0</v>
      </c>
    </row>
    <row r="263" spans="3:5">
      <c r="C263" s="58" t="s">
        <v>1297</v>
      </c>
      <c r="D263" s="101">
        <v>30000000</v>
      </c>
      <c r="E263" s="101">
        <v>0</v>
      </c>
    </row>
    <row r="264" spans="3:5">
      <c r="C264" s="58" t="s">
        <v>1991</v>
      </c>
      <c r="D264" s="101">
        <v>0</v>
      </c>
      <c r="E264" s="101">
        <v>0</v>
      </c>
    </row>
    <row r="265" spans="3:5">
      <c r="C265" s="58" t="s">
        <v>487</v>
      </c>
      <c r="D265" s="101">
        <v>3337895</v>
      </c>
      <c r="E265" s="101">
        <v>0</v>
      </c>
    </row>
    <row r="266" spans="3:5">
      <c r="C266" s="58" t="s">
        <v>1296</v>
      </c>
      <c r="D266" s="101">
        <v>52500001</v>
      </c>
      <c r="E266" s="101">
        <v>0</v>
      </c>
    </row>
    <row r="267" spans="3:5">
      <c r="C267" s="58" t="s">
        <v>488</v>
      </c>
      <c r="D267" s="101">
        <v>1200000</v>
      </c>
      <c r="E267" s="101">
        <v>0</v>
      </c>
    </row>
    <row r="268" spans="3:5">
      <c r="C268" s="58" t="s">
        <v>294</v>
      </c>
      <c r="D268" s="101">
        <v>3779637</v>
      </c>
      <c r="E268" s="101">
        <v>0</v>
      </c>
    </row>
    <row r="269" spans="3:5">
      <c r="C269" s="58" t="s">
        <v>1295</v>
      </c>
      <c r="D269" s="101">
        <v>15021140</v>
      </c>
      <c r="E269" s="101">
        <v>0</v>
      </c>
    </row>
    <row r="270" spans="3:5">
      <c r="C270" s="58" t="s">
        <v>858</v>
      </c>
      <c r="D270" s="101">
        <v>22515376</v>
      </c>
      <c r="E270" s="101">
        <v>0</v>
      </c>
    </row>
    <row r="271" spans="3:5">
      <c r="C271" s="58" t="s">
        <v>1924</v>
      </c>
      <c r="D271" s="101">
        <v>0</v>
      </c>
      <c r="E271" s="101">
        <v>0</v>
      </c>
    </row>
    <row r="272" spans="3:5">
      <c r="C272" s="58" t="s">
        <v>1925</v>
      </c>
      <c r="D272" s="101">
        <v>0</v>
      </c>
      <c r="E272" s="101">
        <v>0</v>
      </c>
    </row>
    <row r="273" spans="3:5">
      <c r="C273" s="58" t="s">
        <v>1926</v>
      </c>
      <c r="D273" s="101">
        <v>0</v>
      </c>
      <c r="E273" s="101">
        <v>0</v>
      </c>
    </row>
    <row r="274" spans="3:5">
      <c r="C274" s="58" t="s">
        <v>1405</v>
      </c>
      <c r="D274" s="101">
        <v>5568297</v>
      </c>
      <c r="E274" s="101">
        <v>0</v>
      </c>
    </row>
    <row r="275" spans="3:5">
      <c r="C275" s="58" t="s">
        <v>1512</v>
      </c>
      <c r="D275" s="101">
        <v>5054925</v>
      </c>
      <c r="E275" s="101">
        <v>0</v>
      </c>
    </row>
    <row r="276" spans="3:5">
      <c r="C276" s="58" t="s">
        <v>1992</v>
      </c>
      <c r="D276" s="101">
        <v>0</v>
      </c>
      <c r="E276" s="101">
        <v>0</v>
      </c>
    </row>
    <row r="277" spans="3:5">
      <c r="C277" s="58" t="s">
        <v>1045</v>
      </c>
      <c r="D277" s="101">
        <v>4228542</v>
      </c>
      <c r="E277" s="101">
        <v>0</v>
      </c>
    </row>
    <row r="278" spans="3:5">
      <c r="C278" s="58" t="s">
        <v>1046</v>
      </c>
      <c r="D278" s="101">
        <v>10259585</v>
      </c>
      <c r="E278" s="101">
        <v>0</v>
      </c>
    </row>
    <row r="279" spans="3:5">
      <c r="C279" s="58" t="s">
        <v>763</v>
      </c>
      <c r="D279" s="101">
        <v>4017656</v>
      </c>
      <c r="E279" s="101">
        <v>0</v>
      </c>
    </row>
    <row r="280" spans="3:5">
      <c r="C280" s="58" t="s">
        <v>764</v>
      </c>
      <c r="D280" s="101">
        <v>2844650</v>
      </c>
      <c r="E280" s="101">
        <v>0</v>
      </c>
    </row>
    <row r="281" spans="3:5">
      <c r="C281" s="58" t="s">
        <v>765</v>
      </c>
      <c r="D281" s="101">
        <v>1095012</v>
      </c>
      <c r="E281" s="101">
        <v>0</v>
      </c>
    </row>
    <row r="282" spans="3:5">
      <c r="C282" s="58" t="s">
        <v>1406</v>
      </c>
      <c r="D282" s="101">
        <v>39493497</v>
      </c>
      <c r="E282" s="101">
        <v>0</v>
      </c>
    </row>
    <row r="283" spans="3:5">
      <c r="C283" s="58" t="s">
        <v>972</v>
      </c>
      <c r="D283" s="101">
        <v>12480334</v>
      </c>
      <c r="E283" s="101">
        <v>0</v>
      </c>
    </row>
    <row r="284" spans="3:5">
      <c r="C284" s="58" t="s">
        <v>444</v>
      </c>
      <c r="D284" s="101">
        <v>29773058</v>
      </c>
      <c r="E284" s="101">
        <v>22000000</v>
      </c>
    </row>
    <row r="285" spans="3:5">
      <c r="C285" s="58" t="s">
        <v>295</v>
      </c>
      <c r="D285" s="101">
        <v>52613963</v>
      </c>
      <c r="E285" s="101">
        <v>0</v>
      </c>
    </row>
    <row r="286" spans="3:5">
      <c r="C286" s="100" t="s">
        <v>247</v>
      </c>
      <c r="D286" s="101">
        <v>276000000</v>
      </c>
      <c r="E286" s="101">
        <v>0</v>
      </c>
    </row>
    <row r="287" spans="3:5">
      <c r="C287" s="58" t="s">
        <v>1296</v>
      </c>
      <c r="D287" s="101">
        <v>276000000</v>
      </c>
      <c r="E287" s="101">
        <v>0</v>
      </c>
    </row>
    <row r="288" spans="3:5">
      <c r="C288" s="166" t="s">
        <v>250</v>
      </c>
      <c r="D288" s="167">
        <v>3319558086</v>
      </c>
      <c r="E288" s="167">
        <v>443044283.98999995</v>
      </c>
    </row>
    <row r="289" spans="3:5">
      <c r="C289" s="100" t="s">
        <v>244</v>
      </c>
      <c r="D289" s="101">
        <v>2270614511</v>
      </c>
      <c r="E289" s="101">
        <v>443044283.98999995</v>
      </c>
    </row>
    <row r="290" spans="3:5">
      <c r="C290" s="58" t="s">
        <v>973</v>
      </c>
      <c r="D290" s="101">
        <v>5740696</v>
      </c>
      <c r="E290" s="101">
        <v>0</v>
      </c>
    </row>
    <row r="291" spans="3:5">
      <c r="C291" s="58" t="s">
        <v>1513</v>
      </c>
      <c r="D291" s="101">
        <v>2725489</v>
      </c>
      <c r="E291" s="101">
        <v>0</v>
      </c>
    </row>
    <row r="292" spans="3:5">
      <c r="C292" s="58" t="s">
        <v>1407</v>
      </c>
      <c r="D292" s="101">
        <v>25006973</v>
      </c>
      <c r="E292" s="101">
        <v>11060624.949999999</v>
      </c>
    </row>
    <row r="293" spans="3:5">
      <c r="C293" s="58" t="s">
        <v>1294</v>
      </c>
      <c r="D293" s="101">
        <v>1931173</v>
      </c>
      <c r="E293" s="101">
        <v>0</v>
      </c>
    </row>
    <row r="294" spans="3:5">
      <c r="C294" s="58" t="s">
        <v>296</v>
      </c>
      <c r="D294" s="101">
        <v>10945349</v>
      </c>
      <c r="E294" s="101">
        <v>0</v>
      </c>
    </row>
    <row r="295" spans="3:5">
      <c r="C295" s="58" t="s">
        <v>489</v>
      </c>
      <c r="D295" s="101">
        <v>5744000</v>
      </c>
      <c r="E295" s="101">
        <v>0</v>
      </c>
    </row>
    <row r="296" spans="3:5">
      <c r="C296" s="58" t="s">
        <v>1293</v>
      </c>
      <c r="D296" s="101">
        <v>12640275</v>
      </c>
      <c r="E296" s="101">
        <v>0</v>
      </c>
    </row>
    <row r="297" spans="3:5">
      <c r="C297" s="58" t="s">
        <v>902</v>
      </c>
      <c r="D297" s="101">
        <v>29237609</v>
      </c>
      <c r="E297" s="101">
        <v>0</v>
      </c>
    </row>
    <row r="298" spans="3:5">
      <c r="C298" s="58" t="s">
        <v>1927</v>
      </c>
      <c r="D298" s="101">
        <v>0</v>
      </c>
      <c r="E298" s="101">
        <v>0</v>
      </c>
    </row>
    <row r="299" spans="3:5">
      <c r="C299" s="58" t="s">
        <v>1514</v>
      </c>
      <c r="D299" s="101">
        <v>33077394</v>
      </c>
      <c r="E299" s="101">
        <v>0</v>
      </c>
    </row>
    <row r="300" spans="3:5">
      <c r="C300" s="58" t="s">
        <v>1515</v>
      </c>
      <c r="D300" s="101">
        <v>21462414</v>
      </c>
      <c r="E300" s="101">
        <v>0</v>
      </c>
    </row>
    <row r="301" spans="3:5">
      <c r="C301" s="58" t="s">
        <v>1955</v>
      </c>
      <c r="D301" s="101">
        <v>0</v>
      </c>
      <c r="E301" s="101">
        <v>0</v>
      </c>
    </row>
    <row r="302" spans="3:5">
      <c r="C302" s="58" t="s">
        <v>859</v>
      </c>
      <c r="D302" s="101">
        <v>41210000</v>
      </c>
      <c r="E302" s="101">
        <v>20000000</v>
      </c>
    </row>
    <row r="303" spans="3:5">
      <c r="C303" s="58" t="s">
        <v>943</v>
      </c>
      <c r="D303" s="101">
        <v>37500029</v>
      </c>
      <c r="E303" s="101">
        <v>13883672.189999999</v>
      </c>
    </row>
    <row r="304" spans="3:5">
      <c r="C304" s="58" t="s">
        <v>650</v>
      </c>
      <c r="D304" s="101">
        <v>7596315</v>
      </c>
      <c r="E304" s="101">
        <v>0</v>
      </c>
    </row>
    <row r="305" spans="3:5">
      <c r="C305" s="58" t="s">
        <v>1292</v>
      </c>
      <c r="D305" s="101">
        <v>5645883</v>
      </c>
      <c r="E305" s="101">
        <v>0</v>
      </c>
    </row>
    <row r="306" spans="3:5">
      <c r="C306" s="58" t="s">
        <v>651</v>
      </c>
      <c r="D306" s="101">
        <v>7656660</v>
      </c>
      <c r="E306" s="101">
        <v>4399886.91</v>
      </c>
    </row>
    <row r="307" spans="3:5">
      <c r="C307" s="58" t="s">
        <v>652</v>
      </c>
      <c r="D307" s="101">
        <v>6917773</v>
      </c>
      <c r="E307" s="101">
        <v>3816060.73</v>
      </c>
    </row>
    <row r="308" spans="3:5">
      <c r="C308" s="58" t="s">
        <v>1516</v>
      </c>
      <c r="D308" s="101">
        <v>26204967</v>
      </c>
      <c r="E308" s="101">
        <v>12405900.880000001</v>
      </c>
    </row>
    <row r="309" spans="3:5">
      <c r="C309" s="58" t="s">
        <v>903</v>
      </c>
      <c r="D309" s="101">
        <v>8273439</v>
      </c>
      <c r="E309" s="101">
        <v>0</v>
      </c>
    </row>
    <row r="310" spans="3:5">
      <c r="C310" s="58" t="s">
        <v>1517</v>
      </c>
      <c r="D310" s="101">
        <v>4516773</v>
      </c>
      <c r="E310" s="101">
        <v>0</v>
      </c>
    </row>
    <row r="311" spans="3:5">
      <c r="C311" s="58" t="s">
        <v>653</v>
      </c>
      <c r="D311" s="101">
        <v>1088833</v>
      </c>
      <c r="E311" s="101">
        <v>0</v>
      </c>
    </row>
    <row r="312" spans="3:5">
      <c r="C312" s="58" t="s">
        <v>654</v>
      </c>
      <c r="D312" s="101">
        <v>1088833</v>
      </c>
      <c r="E312" s="101">
        <v>0</v>
      </c>
    </row>
    <row r="313" spans="3:5">
      <c r="C313" s="58" t="s">
        <v>1291</v>
      </c>
      <c r="D313" s="101">
        <v>2506068</v>
      </c>
      <c r="E313" s="101">
        <v>0</v>
      </c>
    </row>
    <row r="314" spans="3:5">
      <c r="C314" s="58" t="s">
        <v>298</v>
      </c>
      <c r="D314" s="101">
        <v>6902575</v>
      </c>
      <c r="E314" s="101">
        <v>0</v>
      </c>
    </row>
    <row r="315" spans="3:5">
      <c r="C315" s="58" t="s">
        <v>1518</v>
      </c>
      <c r="D315" s="101">
        <v>2506068</v>
      </c>
      <c r="E315" s="101">
        <v>0</v>
      </c>
    </row>
    <row r="316" spans="3:5">
      <c r="C316" s="58" t="s">
        <v>655</v>
      </c>
      <c r="D316" s="101">
        <v>1519414</v>
      </c>
      <c r="E316" s="101">
        <v>0</v>
      </c>
    </row>
    <row r="317" spans="3:5">
      <c r="C317" s="58" t="s">
        <v>1290</v>
      </c>
      <c r="D317" s="101">
        <v>7597070</v>
      </c>
      <c r="E317" s="101">
        <v>0</v>
      </c>
    </row>
    <row r="318" spans="3:5">
      <c r="C318" s="58" t="s">
        <v>428</v>
      </c>
      <c r="D318" s="101">
        <v>196433820</v>
      </c>
      <c r="E318" s="101">
        <v>0</v>
      </c>
    </row>
    <row r="319" spans="3:5">
      <c r="C319" s="58" t="s">
        <v>1519</v>
      </c>
      <c r="D319" s="101">
        <v>4194427</v>
      </c>
      <c r="E319" s="101">
        <v>0</v>
      </c>
    </row>
    <row r="320" spans="3:5">
      <c r="C320" s="58" t="s">
        <v>656</v>
      </c>
      <c r="D320" s="101">
        <v>2437449</v>
      </c>
      <c r="E320" s="101">
        <v>0</v>
      </c>
    </row>
    <row r="321" spans="3:5">
      <c r="C321" s="58" t="s">
        <v>1520</v>
      </c>
      <c r="D321" s="101">
        <v>1596112</v>
      </c>
      <c r="E321" s="101">
        <v>0</v>
      </c>
    </row>
    <row r="322" spans="3:5">
      <c r="C322" s="58" t="s">
        <v>1289</v>
      </c>
      <c r="D322" s="101">
        <v>3754097</v>
      </c>
      <c r="E322" s="101">
        <v>0</v>
      </c>
    </row>
    <row r="323" spans="3:5">
      <c r="C323" s="58" t="s">
        <v>657</v>
      </c>
      <c r="D323" s="101">
        <v>1595760</v>
      </c>
      <c r="E323" s="101">
        <v>0</v>
      </c>
    </row>
    <row r="324" spans="3:5">
      <c r="C324" s="58" t="s">
        <v>1521</v>
      </c>
      <c r="D324" s="101">
        <v>1117032</v>
      </c>
      <c r="E324" s="101">
        <v>0</v>
      </c>
    </row>
    <row r="325" spans="3:5">
      <c r="C325" s="58" t="s">
        <v>429</v>
      </c>
      <c r="D325" s="101">
        <v>10850043</v>
      </c>
      <c r="E325" s="101">
        <v>0</v>
      </c>
    </row>
    <row r="326" spans="3:5">
      <c r="C326" s="58" t="s">
        <v>658</v>
      </c>
      <c r="D326" s="101">
        <v>3401093</v>
      </c>
      <c r="E326" s="101">
        <v>0</v>
      </c>
    </row>
    <row r="327" spans="3:5">
      <c r="C327" s="58" t="s">
        <v>1522</v>
      </c>
      <c r="D327" s="101">
        <v>3059076</v>
      </c>
      <c r="E327" s="101">
        <v>0</v>
      </c>
    </row>
    <row r="328" spans="3:5">
      <c r="C328" s="58" t="s">
        <v>1288</v>
      </c>
      <c r="D328" s="101">
        <v>44901865</v>
      </c>
      <c r="E328" s="101">
        <v>0</v>
      </c>
    </row>
    <row r="329" spans="3:5">
      <c r="C329" s="58" t="s">
        <v>1523</v>
      </c>
      <c r="D329" s="101">
        <v>1559024</v>
      </c>
      <c r="E329" s="101">
        <v>0</v>
      </c>
    </row>
    <row r="330" spans="3:5">
      <c r="C330" s="58" t="s">
        <v>1524</v>
      </c>
      <c r="D330" s="101">
        <v>16509137</v>
      </c>
      <c r="E330" s="101">
        <v>0</v>
      </c>
    </row>
    <row r="331" spans="3:5">
      <c r="C331" s="58" t="s">
        <v>659</v>
      </c>
      <c r="D331" s="101">
        <v>1559024</v>
      </c>
      <c r="E331" s="101">
        <v>0</v>
      </c>
    </row>
    <row r="332" spans="3:5">
      <c r="C332" s="58" t="s">
        <v>1287</v>
      </c>
      <c r="D332" s="101">
        <v>1989693</v>
      </c>
      <c r="E332" s="101">
        <v>0</v>
      </c>
    </row>
    <row r="333" spans="3:5">
      <c r="C333" s="58" t="s">
        <v>1408</v>
      </c>
      <c r="D333" s="101">
        <v>50121296</v>
      </c>
      <c r="E333" s="101">
        <v>0</v>
      </c>
    </row>
    <row r="334" spans="3:5">
      <c r="C334" s="58" t="s">
        <v>299</v>
      </c>
      <c r="D334" s="101">
        <v>5295987</v>
      </c>
      <c r="E334" s="101">
        <v>0</v>
      </c>
    </row>
    <row r="335" spans="3:5">
      <c r="C335" s="58" t="s">
        <v>1286</v>
      </c>
      <c r="D335" s="101">
        <v>1072941</v>
      </c>
      <c r="E335" s="101">
        <v>0</v>
      </c>
    </row>
    <row r="336" spans="3:5">
      <c r="C336" s="58" t="s">
        <v>1285</v>
      </c>
      <c r="D336" s="101">
        <v>11597000</v>
      </c>
      <c r="E336" s="101">
        <v>0</v>
      </c>
    </row>
    <row r="337" spans="3:5">
      <c r="C337" s="58" t="s">
        <v>1993</v>
      </c>
      <c r="D337" s="101">
        <v>0</v>
      </c>
      <c r="E337" s="101">
        <v>0</v>
      </c>
    </row>
    <row r="338" spans="3:5">
      <c r="C338" s="58" t="s">
        <v>660</v>
      </c>
      <c r="D338" s="101">
        <v>1514599</v>
      </c>
      <c r="E338" s="101">
        <v>0</v>
      </c>
    </row>
    <row r="339" spans="3:5">
      <c r="C339" s="58" t="s">
        <v>661</v>
      </c>
      <c r="D339" s="101">
        <v>1514599</v>
      </c>
      <c r="E339" s="101">
        <v>0</v>
      </c>
    </row>
    <row r="340" spans="3:5">
      <c r="C340" s="58" t="s">
        <v>1994</v>
      </c>
      <c r="D340" s="101">
        <v>0</v>
      </c>
      <c r="E340" s="101">
        <v>0</v>
      </c>
    </row>
    <row r="341" spans="3:5">
      <c r="C341" s="58" t="s">
        <v>662</v>
      </c>
      <c r="D341" s="101">
        <v>1516038</v>
      </c>
      <c r="E341" s="101">
        <v>0</v>
      </c>
    </row>
    <row r="342" spans="3:5">
      <c r="C342" s="58" t="s">
        <v>1525</v>
      </c>
      <c r="D342" s="101">
        <v>1516038</v>
      </c>
      <c r="E342" s="101">
        <v>0</v>
      </c>
    </row>
    <row r="343" spans="3:5">
      <c r="C343" s="58" t="s">
        <v>904</v>
      </c>
      <c r="D343" s="101">
        <v>5222496</v>
      </c>
      <c r="E343" s="101">
        <v>0</v>
      </c>
    </row>
    <row r="344" spans="3:5">
      <c r="C344" s="58" t="s">
        <v>663</v>
      </c>
      <c r="D344" s="101">
        <v>1516038</v>
      </c>
      <c r="E344" s="101">
        <v>0</v>
      </c>
    </row>
    <row r="345" spans="3:5">
      <c r="C345" s="58" t="s">
        <v>664</v>
      </c>
      <c r="D345" s="101">
        <v>8388626</v>
      </c>
      <c r="E345" s="101">
        <v>0</v>
      </c>
    </row>
    <row r="346" spans="3:5">
      <c r="C346" s="58" t="s">
        <v>1284</v>
      </c>
      <c r="D346" s="101">
        <v>2489491</v>
      </c>
      <c r="E346" s="101">
        <v>0</v>
      </c>
    </row>
    <row r="347" spans="3:5">
      <c r="C347" s="58" t="s">
        <v>1409</v>
      </c>
      <c r="D347" s="101">
        <v>5000000</v>
      </c>
      <c r="E347" s="101">
        <v>0</v>
      </c>
    </row>
    <row r="348" spans="3:5">
      <c r="C348" s="58" t="s">
        <v>665</v>
      </c>
      <c r="D348" s="101">
        <v>2489491</v>
      </c>
      <c r="E348" s="101">
        <v>0</v>
      </c>
    </row>
    <row r="349" spans="3:5">
      <c r="C349" s="58" t="s">
        <v>666</v>
      </c>
      <c r="D349" s="101">
        <v>2489491</v>
      </c>
      <c r="E349" s="101">
        <v>0</v>
      </c>
    </row>
    <row r="350" spans="3:5">
      <c r="C350" s="58" t="s">
        <v>667</v>
      </c>
      <c r="D350" s="101">
        <v>1077476</v>
      </c>
      <c r="E350" s="101">
        <v>0</v>
      </c>
    </row>
    <row r="351" spans="3:5">
      <c r="C351" s="58" t="s">
        <v>1283</v>
      </c>
      <c r="D351" s="101">
        <v>28060354</v>
      </c>
      <c r="E351" s="101">
        <v>0</v>
      </c>
    </row>
    <row r="352" spans="3:5">
      <c r="C352" s="58" t="s">
        <v>668</v>
      </c>
      <c r="D352" s="101">
        <v>1077476</v>
      </c>
      <c r="E352" s="101">
        <v>0</v>
      </c>
    </row>
    <row r="353" spans="3:5">
      <c r="C353" s="58" t="s">
        <v>669</v>
      </c>
      <c r="D353" s="101">
        <v>1508467</v>
      </c>
      <c r="E353" s="101">
        <v>0</v>
      </c>
    </row>
    <row r="354" spans="3:5">
      <c r="C354" s="58" t="s">
        <v>300</v>
      </c>
      <c r="D354" s="101">
        <v>755258653</v>
      </c>
      <c r="E354" s="101">
        <v>163256495.74999997</v>
      </c>
    </row>
    <row r="355" spans="3:5">
      <c r="C355" s="58" t="s">
        <v>1411</v>
      </c>
      <c r="D355" s="101">
        <v>42431165</v>
      </c>
      <c r="E355" s="101">
        <v>0</v>
      </c>
    </row>
    <row r="356" spans="3:5">
      <c r="C356" s="58" t="s">
        <v>1526</v>
      </c>
      <c r="D356" s="101">
        <v>1466207</v>
      </c>
      <c r="E356" s="101">
        <v>0</v>
      </c>
    </row>
    <row r="357" spans="3:5">
      <c r="C357" s="58" t="s">
        <v>944</v>
      </c>
      <c r="D357" s="101">
        <v>111907056</v>
      </c>
      <c r="E357" s="101">
        <v>12000031</v>
      </c>
    </row>
    <row r="358" spans="3:5">
      <c r="C358" s="58" t="s">
        <v>860</v>
      </c>
      <c r="D358" s="101">
        <v>75000000</v>
      </c>
      <c r="E358" s="101">
        <v>59938026.780000001</v>
      </c>
    </row>
    <row r="359" spans="3:5">
      <c r="C359" s="58" t="s">
        <v>1282</v>
      </c>
      <c r="D359" s="101">
        <v>1514599</v>
      </c>
      <c r="E359" s="101">
        <v>0</v>
      </c>
    </row>
    <row r="360" spans="3:5">
      <c r="C360" s="58" t="s">
        <v>861</v>
      </c>
      <c r="D360" s="101">
        <v>112920651</v>
      </c>
      <c r="E360" s="101">
        <v>90420651</v>
      </c>
    </row>
    <row r="361" spans="3:5">
      <c r="C361" s="58" t="s">
        <v>975</v>
      </c>
      <c r="D361" s="101">
        <v>10356939</v>
      </c>
      <c r="E361" s="101">
        <v>0</v>
      </c>
    </row>
    <row r="362" spans="3:5">
      <c r="C362" s="58" t="s">
        <v>1358</v>
      </c>
      <c r="D362" s="101">
        <v>38372329</v>
      </c>
      <c r="E362" s="101">
        <v>0</v>
      </c>
    </row>
    <row r="363" spans="3:5">
      <c r="C363" s="58" t="s">
        <v>1038</v>
      </c>
      <c r="D363" s="101">
        <v>46052778</v>
      </c>
      <c r="E363" s="101">
        <v>0</v>
      </c>
    </row>
    <row r="364" spans="3:5">
      <c r="C364" s="58" t="s">
        <v>1410</v>
      </c>
      <c r="D364" s="101">
        <v>12246282</v>
      </c>
      <c r="E364" s="101">
        <v>0</v>
      </c>
    </row>
    <row r="365" spans="3:5">
      <c r="C365" s="58" t="s">
        <v>976</v>
      </c>
      <c r="D365" s="101">
        <v>94360662</v>
      </c>
      <c r="E365" s="101">
        <v>0</v>
      </c>
    </row>
    <row r="366" spans="3:5">
      <c r="C366" s="58" t="s">
        <v>1527</v>
      </c>
      <c r="D366" s="101">
        <v>125547191</v>
      </c>
      <c r="E366" s="101">
        <v>0</v>
      </c>
    </row>
    <row r="367" spans="3:5">
      <c r="C367" s="58" t="s">
        <v>445</v>
      </c>
      <c r="D367" s="101">
        <v>97512371</v>
      </c>
      <c r="E367" s="101">
        <v>51862933.799999997</v>
      </c>
    </row>
    <row r="368" spans="3:5">
      <c r="C368" s="58" t="s">
        <v>246</v>
      </c>
      <c r="D368" s="101">
        <v>8757016</v>
      </c>
      <c r="E368" s="101">
        <v>0</v>
      </c>
    </row>
    <row r="369" spans="3:5">
      <c r="C369" s="58" t="s">
        <v>1515</v>
      </c>
      <c r="D369" s="101">
        <v>6599199</v>
      </c>
      <c r="E369" s="101">
        <v>0</v>
      </c>
    </row>
    <row r="370" spans="3:5">
      <c r="C370" s="58" t="s">
        <v>974</v>
      </c>
      <c r="D370" s="101">
        <v>2157817</v>
      </c>
      <c r="E370" s="101">
        <v>0</v>
      </c>
    </row>
    <row r="371" spans="3:5">
      <c r="C371" s="100" t="s">
        <v>247</v>
      </c>
      <c r="D371" s="101">
        <v>550959819</v>
      </c>
      <c r="E371" s="101">
        <v>0</v>
      </c>
    </row>
    <row r="372" spans="3:5">
      <c r="C372" s="58" t="s">
        <v>1528</v>
      </c>
      <c r="D372" s="101">
        <v>127829819</v>
      </c>
      <c r="E372" s="101">
        <v>0</v>
      </c>
    </row>
    <row r="373" spans="3:5">
      <c r="C373" s="58" t="s">
        <v>1281</v>
      </c>
      <c r="D373" s="101">
        <v>423130000</v>
      </c>
      <c r="E373" s="101">
        <v>0</v>
      </c>
    </row>
    <row r="374" spans="3:5">
      <c r="C374" s="100" t="s">
        <v>248</v>
      </c>
      <c r="D374" s="101">
        <v>489226740</v>
      </c>
      <c r="E374" s="101">
        <v>0</v>
      </c>
    </row>
    <row r="375" spans="3:5">
      <c r="C375" s="58" t="s">
        <v>297</v>
      </c>
      <c r="D375" s="101">
        <v>96929844</v>
      </c>
      <c r="E375" s="101">
        <v>0</v>
      </c>
    </row>
    <row r="376" spans="3:5">
      <c r="C376" s="58" t="s">
        <v>1281</v>
      </c>
      <c r="D376" s="101">
        <v>392296896</v>
      </c>
      <c r="E376" s="101">
        <v>0</v>
      </c>
    </row>
    <row r="377" spans="3:5">
      <c r="C377" s="166" t="s">
        <v>301</v>
      </c>
      <c r="D377" s="167">
        <v>1125980738</v>
      </c>
      <c r="E377" s="167">
        <v>43170872.509999998</v>
      </c>
    </row>
    <row r="378" spans="3:5">
      <c r="C378" s="100" t="s">
        <v>244</v>
      </c>
      <c r="D378" s="101">
        <v>1109087269</v>
      </c>
      <c r="E378" s="101">
        <v>43170872.509999998</v>
      </c>
    </row>
    <row r="379" spans="3:5">
      <c r="C379" s="58" t="s">
        <v>1529</v>
      </c>
      <c r="D379" s="101">
        <v>5765056</v>
      </c>
      <c r="E379" s="101">
        <v>0</v>
      </c>
    </row>
    <row r="380" spans="3:5">
      <c r="C380" s="58" t="s">
        <v>905</v>
      </c>
      <c r="D380" s="101">
        <v>15000000</v>
      </c>
      <c r="E380" s="101">
        <v>0</v>
      </c>
    </row>
    <row r="381" spans="3:5">
      <c r="C381" s="58" t="s">
        <v>1530</v>
      </c>
      <c r="D381" s="101">
        <v>4966671</v>
      </c>
      <c r="E381" s="101">
        <v>0</v>
      </c>
    </row>
    <row r="382" spans="3:5">
      <c r="C382" s="58" t="s">
        <v>1995</v>
      </c>
      <c r="D382" s="101">
        <v>0</v>
      </c>
      <c r="E382" s="101">
        <v>0</v>
      </c>
    </row>
    <row r="383" spans="3:5">
      <c r="C383" s="58" t="s">
        <v>1280</v>
      </c>
      <c r="D383" s="101">
        <v>15038680</v>
      </c>
      <c r="E383" s="101">
        <v>0</v>
      </c>
    </row>
    <row r="384" spans="3:5">
      <c r="C384" s="58" t="s">
        <v>1928</v>
      </c>
      <c r="D384" s="101">
        <v>0</v>
      </c>
      <c r="E384" s="101">
        <v>0</v>
      </c>
    </row>
    <row r="385" spans="3:5">
      <c r="C385" s="58" t="s">
        <v>1929</v>
      </c>
      <c r="D385" s="101">
        <v>0</v>
      </c>
      <c r="E385" s="101">
        <v>0</v>
      </c>
    </row>
    <row r="386" spans="3:5">
      <c r="C386" s="58" t="s">
        <v>1531</v>
      </c>
      <c r="D386" s="101">
        <v>1077369</v>
      </c>
      <c r="E386" s="101">
        <v>0</v>
      </c>
    </row>
    <row r="387" spans="3:5">
      <c r="C387" s="58" t="s">
        <v>1532</v>
      </c>
      <c r="D387" s="101">
        <v>1539099</v>
      </c>
      <c r="E387" s="101">
        <v>0</v>
      </c>
    </row>
    <row r="388" spans="3:5">
      <c r="C388" s="58" t="s">
        <v>1533</v>
      </c>
      <c r="D388" s="101">
        <v>5417029</v>
      </c>
      <c r="E388" s="101">
        <v>0</v>
      </c>
    </row>
    <row r="389" spans="3:5">
      <c r="C389" s="58" t="s">
        <v>1534</v>
      </c>
      <c r="D389" s="101">
        <v>1494129</v>
      </c>
      <c r="E389" s="101">
        <v>0</v>
      </c>
    </row>
    <row r="390" spans="3:5">
      <c r="C390" s="58" t="s">
        <v>1930</v>
      </c>
      <c r="D390" s="101">
        <v>0</v>
      </c>
      <c r="E390" s="101">
        <v>0</v>
      </c>
    </row>
    <row r="391" spans="3:5">
      <c r="C391" s="58" t="s">
        <v>1535</v>
      </c>
      <c r="D391" s="101">
        <v>1063369</v>
      </c>
      <c r="E391" s="101">
        <v>0</v>
      </c>
    </row>
    <row r="392" spans="3:5">
      <c r="C392" s="58" t="s">
        <v>1536</v>
      </c>
      <c r="D392" s="101">
        <v>1632035</v>
      </c>
      <c r="E392" s="101">
        <v>0</v>
      </c>
    </row>
    <row r="393" spans="3:5">
      <c r="C393" s="58" t="s">
        <v>1537</v>
      </c>
      <c r="D393" s="101">
        <v>1750953</v>
      </c>
      <c r="E393" s="101">
        <v>0</v>
      </c>
    </row>
    <row r="394" spans="3:5">
      <c r="C394" s="58" t="s">
        <v>1931</v>
      </c>
      <c r="D394" s="101">
        <v>0</v>
      </c>
      <c r="E394" s="101">
        <v>0</v>
      </c>
    </row>
    <row r="395" spans="3:5">
      <c r="C395" s="58" t="s">
        <v>1538</v>
      </c>
      <c r="D395" s="101">
        <v>1750953</v>
      </c>
      <c r="E395" s="101">
        <v>0</v>
      </c>
    </row>
    <row r="396" spans="3:5">
      <c r="C396" s="58" t="s">
        <v>546</v>
      </c>
      <c r="D396" s="101">
        <v>1750953</v>
      </c>
      <c r="E396" s="101">
        <v>0</v>
      </c>
    </row>
    <row r="397" spans="3:5">
      <c r="C397" s="58" t="s">
        <v>1932</v>
      </c>
      <c r="D397" s="101">
        <v>0</v>
      </c>
      <c r="E397" s="101">
        <v>0</v>
      </c>
    </row>
    <row r="398" spans="3:5">
      <c r="C398" s="58" t="s">
        <v>547</v>
      </c>
      <c r="D398" s="101">
        <v>1510897</v>
      </c>
      <c r="E398" s="101">
        <v>0</v>
      </c>
    </row>
    <row r="399" spans="3:5">
      <c r="C399" s="58" t="s">
        <v>1933</v>
      </c>
      <c r="D399" s="101">
        <v>0</v>
      </c>
      <c r="E399" s="101">
        <v>0</v>
      </c>
    </row>
    <row r="400" spans="3:5">
      <c r="C400" s="58" t="s">
        <v>1934</v>
      </c>
      <c r="D400" s="101">
        <v>0</v>
      </c>
      <c r="E400" s="101">
        <v>0</v>
      </c>
    </row>
    <row r="401" spans="3:5">
      <c r="C401" s="58" t="s">
        <v>1996</v>
      </c>
      <c r="D401" s="101">
        <v>0</v>
      </c>
      <c r="E401" s="101">
        <v>0</v>
      </c>
    </row>
    <row r="402" spans="3:5">
      <c r="C402" s="58" t="s">
        <v>1074</v>
      </c>
      <c r="D402" s="101">
        <v>4907476</v>
      </c>
      <c r="E402" s="101">
        <v>0</v>
      </c>
    </row>
    <row r="403" spans="3:5">
      <c r="C403" s="58" t="s">
        <v>1539</v>
      </c>
      <c r="D403" s="101">
        <v>700000000</v>
      </c>
      <c r="E403" s="101">
        <v>26598472.969999999</v>
      </c>
    </row>
    <row r="404" spans="3:5">
      <c r="C404" s="58" t="s">
        <v>302</v>
      </c>
      <c r="D404" s="101">
        <v>155926163</v>
      </c>
      <c r="E404" s="101">
        <v>16572399.539999999</v>
      </c>
    </row>
    <row r="405" spans="3:5">
      <c r="C405" s="58" t="s">
        <v>303</v>
      </c>
      <c r="D405" s="101">
        <v>8856691</v>
      </c>
      <c r="E405" s="101">
        <v>0</v>
      </c>
    </row>
    <row r="406" spans="3:5">
      <c r="C406" s="58" t="s">
        <v>1997</v>
      </c>
      <c r="D406" s="101">
        <v>0</v>
      </c>
      <c r="E406" s="101">
        <v>0</v>
      </c>
    </row>
    <row r="407" spans="3:5">
      <c r="C407" s="58" t="s">
        <v>1998</v>
      </c>
      <c r="D407" s="101">
        <v>0</v>
      </c>
      <c r="E407" s="101">
        <v>0</v>
      </c>
    </row>
    <row r="408" spans="3:5">
      <c r="C408" s="58" t="s">
        <v>1540</v>
      </c>
      <c r="D408" s="101">
        <v>1075882</v>
      </c>
      <c r="E408" s="101">
        <v>0</v>
      </c>
    </row>
    <row r="409" spans="3:5">
      <c r="C409" s="58" t="s">
        <v>567</v>
      </c>
      <c r="D409" s="101">
        <v>1543101</v>
      </c>
      <c r="E409" s="101">
        <v>0</v>
      </c>
    </row>
    <row r="410" spans="3:5">
      <c r="C410" s="58" t="s">
        <v>1334</v>
      </c>
      <c r="D410" s="101">
        <v>108520676</v>
      </c>
      <c r="E410" s="101">
        <v>0</v>
      </c>
    </row>
    <row r="411" spans="3:5">
      <c r="C411" s="58" t="s">
        <v>945</v>
      </c>
      <c r="D411" s="101">
        <v>15000020</v>
      </c>
      <c r="E411" s="101">
        <v>0</v>
      </c>
    </row>
    <row r="412" spans="3:5">
      <c r="C412" s="58" t="s">
        <v>1999</v>
      </c>
      <c r="D412" s="101">
        <v>0</v>
      </c>
      <c r="E412" s="101">
        <v>0</v>
      </c>
    </row>
    <row r="413" spans="3:5">
      <c r="C413" s="58" t="s">
        <v>946</v>
      </c>
      <c r="D413" s="101">
        <v>15000000</v>
      </c>
      <c r="E413" s="101">
        <v>0</v>
      </c>
    </row>
    <row r="414" spans="3:5">
      <c r="C414" s="58" t="s">
        <v>947</v>
      </c>
      <c r="D414" s="101">
        <v>15000008</v>
      </c>
      <c r="E414" s="101">
        <v>0</v>
      </c>
    </row>
    <row r="415" spans="3:5">
      <c r="C415" s="58" t="s">
        <v>446</v>
      </c>
      <c r="D415" s="101">
        <v>22500059</v>
      </c>
      <c r="E415" s="101">
        <v>0</v>
      </c>
    </row>
    <row r="416" spans="3:5">
      <c r="C416" s="58" t="s">
        <v>304</v>
      </c>
      <c r="D416" s="101">
        <v>1000000</v>
      </c>
      <c r="E416" s="101">
        <v>0</v>
      </c>
    </row>
    <row r="417" spans="3:5">
      <c r="C417" s="100" t="s">
        <v>246</v>
      </c>
      <c r="D417" s="101">
        <v>1288795</v>
      </c>
      <c r="E417" s="101">
        <v>0</v>
      </c>
    </row>
    <row r="418" spans="3:5">
      <c r="C418" s="58" t="s">
        <v>1279</v>
      </c>
      <c r="D418" s="101">
        <v>1288795</v>
      </c>
      <c r="E418" s="101">
        <v>0</v>
      </c>
    </row>
    <row r="419" spans="3:5">
      <c r="C419" s="100" t="s">
        <v>248</v>
      </c>
      <c r="D419" s="101">
        <v>15604674</v>
      </c>
      <c r="E419" s="101">
        <v>0</v>
      </c>
    </row>
    <row r="420" spans="3:5">
      <c r="C420" s="58" t="s">
        <v>1541</v>
      </c>
      <c r="D420" s="101">
        <v>15604674</v>
      </c>
      <c r="E420" s="101">
        <v>0</v>
      </c>
    </row>
    <row r="421" spans="3:5">
      <c r="C421" s="166" t="s">
        <v>251</v>
      </c>
      <c r="D421" s="167">
        <v>1499067987</v>
      </c>
      <c r="E421" s="167">
        <v>5485783.1400000006</v>
      </c>
    </row>
    <row r="422" spans="3:5">
      <c r="C422" s="100" t="s">
        <v>244</v>
      </c>
      <c r="D422" s="101">
        <v>1226801580</v>
      </c>
      <c r="E422" s="101">
        <v>5485783.1400000006</v>
      </c>
    </row>
    <row r="423" spans="3:5">
      <c r="C423" s="58" t="s">
        <v>1357</v>
      </c>
      <c r="D423" s="101">
        <v>89766549</v>
      </c>
      <c r="E423" s="101">
        <v>0</v>
      </c>
    </row>
    <row r="424" spans="3:5">
      <c r="C424" s="58" t="s">
        <v>849</v>
      </c>
      <c r="D424" s="101">
        <v>43243245</v>
      </c>
      <c r="E424" s="101">
        <v>0</v>
      </c>
    </row>
    <row r="425" spans="3:5">
      <c r="C425" s="58" t="s">
        <v>1542</v>
      </c>
      <c r="D425" s="101">
        <v>27085583</v>
      </c>
      <c r="E425" s="101">
        <v>0</v>
      </c>
    </row>
    <row r="426" spans="3:5">
      <c r="C426" s="58" t="s">
        <v>1047</v>
      </c>
      <c r="D426" s="101">
        <v>1341855</v>
      </c>
      <c r="E426" s="101">
        <v>0</v>
      </c>
    </row>
    <row r="427" spans="3:5">
      <c r="C427" s="58" t="s">
        <v>1543</v>
      </c>
      <c r="D427" s="101">
        <v>49432876</v>
      </c>
      <c r="E427" s="101">
        <v>0</v>
      </c>
    </row>
    <row r="428" spans="3:5">
      <c r="C428" s="58" t="s">
        <v>1412</v>
      </c>
      <c r="D428" s="101">
        <v>30000000</v>
      </c>
      <c r="E428" s="101">
        <v>0</v>
      </c>
    </row>
    <row r="429" spans="3:5">
      <c r="C429" s="58" t="s">
        <v>1356</v>
      </c>
      <c r="D429" s="101">
        <v>78000000</v>
      </c>
      <c r="E429" s="101">
        <v>0</v>
      </c>
    </row>
    <row r="430" spans="3:5">
      <c r="C430" s="58" t="s">
        <v>1101</v>
      </c>
      <c r="D430" s="101">
        <v>39000000</v>
      </c>
      <c r="E430" s="101">
        <v>0</v>
      </c>
    </row>
    <row r="431" spans="3:5">
      <c r="C431" s="58" t="s">
        <v>1935</v>
      </c>
      <c r="D431" s="101">
        <v>0</v>
      </c>
      <c r="E431" s="101">
        <v>0</v>
      </c>
    </row>
    <row r="432" spans="3:5">
      <c r="C432" s="58" t="s">
        <v>1544</v>
      </c>
      <c r="D432" s="101">
        <v>36157505</v>
      </c>
      <c r="E432" s="101">
        <v>0</v>
      </c>
    </row>
    <row r="433" spans="3:5">
      <c r="C433" s="58" t="s">
        <v>1100</v>
      </c>
      <c r="D433" s="101">
        <v>102553368</v>
      </c>
      <c r="E433" s="101">
        <v>0</v>
      </c>
    </row>
    <row r="434" spans="3:5">
      <c r="C434" s="58" t="s">
        <v>491</v>
      </c>
      <c r="D434" s="101">
        <v>10932847</v>
      </c>
      <c r="E434" s="101">
        <v>4147127.83</v>
      </c>
    </row>
    <row r="435" spans="3:5">
      <c r="C435" s="58" t="s">
        <v>1545</v>
      </c>
      <c r="D435" s="101">
        <v>4120981</v>
      </c>
      <c r="E435" s="101">
        <v>1338655.31</v>
      </c>
    </row>
    <row r="436" spans="3:5">
      <c r="C436" s="58" t="s">
        <v>2000</v>
      </c>
      <c r="D436" s="101">
        <v>0</v>
      </c>
      <c r="E436" s="101">
        <v>0</v>
      </c>
    </row>
    <row r="437" spans="3:5">
      <c r="C437" s="58" t="s">
        <v>2001</v>
      </c>
      <c r="D437" s="101">
        <v>0</v>
      </c>
      <c r="E437" s="101">
        <v>0</v>
      </c>
    </row>
    <row r="438" spans="3:5">
      <c r="C438" s="58" t="s">
        <v>1546</v>
      </c>
      <c r="D438" s="101">
        <v>5765056</v>
      </c>
      <c r="E438" s="101">
        <v>0</v>
      </c>
    </row>
    <row r="439" spans="3:5">
      <c r="C439" s="58" t="s">
        <v>492</v>
      </c>
      <c r="D439" s="101">
        <v>5081906</v>
      </c>
      <c r="E439" s="101">
        <v>0</v>
      </c>
    </row>
    <row r="440" spans="3:5">
      <c r="C440" s="58" t="s">
        <v>1547</v>
      </c>
      <c r="D440" s="101">
        <v>3268867</v>
      </c>
      <c r="E440" s="101">
        <v>0</v>
      </c>
    </row>
    <row r="441" spans="3:5">
      <c r="C441" s="58" t="s">
        <v>1355</v>
      </c>
      <c r="D441" s="101">
        <v>10564353</v>
      </c>
      <c r="E441" s="101">
        <v>0</v>
      </c>
    </row>
    <row r="442" spans="3:5">
      <c r="C442" s="58" t="s">
        <v>493</v>
      </c>
      <c r="D442" s="101">
        <v>1938252</v>
      </c>
      <c r="E442" s="101">
        <v>0</v>
      </c>
    </row>
    <row r="443" spans="3:5">
      <c r="C443" s="58" t="s">
        <v>1354</v>
      </c>
      <c r="D443" s="101">
        <v>1193330</v>
      </c>
      <c r="E443" s="101">
        <v>0</v>
      </c>
    </row>
    <row r="444" spans="3:5">
      <c r="C444" s="58" t="s">
        <v>1548</v>
      </c>
      <c r="D444" s="101">
        <v>1516906</v>
      </c>
      <c r="E444" s="101">
        <v>0</v>
      </c>
    </row>
    <row r="445" spans="3:5">
      <c r="C445" s="58" t="s">
        <v>1549</v>
      </c>
      <c r="D445" s="101">
        <v>1067870</v>
      </c>
      <c r="E445" s="101">
        <v>0</v>
      </c>
    </row>
    <row r="446" spans="3:5">
      <c r="C446" s="58" t="s">
        <v>1956</v>
      </c>
      <c r="D446" s="101">
        <v>0</v>
      </c>
      <c r="E446" s="101">
        <v>0</v>
      </c>
    </row>
    <row r="447" spans="3:5">
      <c r="C447" s="58" t="s">
        <v>568</v>
      </c>
      <c r="D447" s="101">
        <v>3027128</v>
      </c>
      <c r="E447" s="101">
        <v>0</v>
      </c>
    </row>
    <row r="448" spans="3:5">
      <c r="C448" s="58" t="s">
        <v>1550</v>
      </c>
      <c r="D448" s="101">
        <v>2557771</v>
      </c>
      <c r="E448" s="101">
        <v>0</v>
      </c>
    </row>
    <row r="449" spans="3:5">
      <c r="C449" s="58" t="s">
        <v>1413</v>
      </c>
      <c r="D449" s="101">
        <v>92391513</v>
      </c>
      <c r="E449" s="101">
        <v>0</v>
      </c>
    </row>
    <row r="450" spans="3:5">
      <c r="C450" s="58" t="s">
        <v>1551</v>
      </c>
      <c r="D450" s="101">
        <v>1310000</v>
      </c>
      <c r="E450" s="101">
        <v>0</v>
      </c>
    </row>
    <row r="451" spans="3:5">
      <c r="C451" s="58" t="s">
        <v>1414</v>
      </c>
      <c r="D451" s="101">
        <v>19500000</v>
      </c>
      <c r="E451" s="101">
        <v>0</v>
      </c>
    </row>
    <row r="452" spans="3:5">
      <c r="C452" s="58" t="s">
        <v>977</v>
      </c>
      <c r="D452" s="101">
        <v>23400000</v>
      </c>
      <c r="E452" s="101">
        <v>0</v>
      </c>
    </row>
    <row r="453" spans="3:5">
      <c r="C453" s="58" t="s">
        <v>978</v>
      </c>
      <c r="D453" s="101">
        <v>23400000</v>
      </c>
      <c r="E453" s="101">
        <v>0</v>
      </c>
    </row>
    <row r="454" spans="3:5">
      <c r="C454" s="58" t="s">
        <v>305</v>
      </c>
      <c r="D454" s="101">
        <v>15612348</v>
      </c>
      <c r="E454" s="101">
        <v>0</v>
      </c>
    </row>
    <row r="455" spans="3:5">
      <c r="C455" s="58" t="s">
        <v>430</v>
      </c>
      <c r="D455" s="101">
        <v>55658568</v>
      </c>
      <c r="E455" s="101">
        <v>0</v>
      </c>
    </row>
    <row r="456" spans="3:5">
      <c r="C456" s="58" t="s">
        <v>862</v>
      </c>
      <c r="D456" s="101">
        <v>105000000</v>
      </c>
      <c r="E456" s="101">
        <v>0</v>
      </c>
    </row>
    <row r="457" spans="3:5">
      <c r="C457" s="58" t="s">
        <v>863</v>
      </c>
      <c r="D457" s="101">
        <v>15856374</v>
      </c>
      <c r="E457" s="101">
        <v>0</v>
      </c>
    </row>
    <row r="458" spans="3:5">
      <c r="C458" s="58" t="s">
        <v>1039</v>
      </c>
      <c r="D458" s="101">
        <v>50600000</v>
      </c>
      <c r="E458" s="101">
        <v>0</v>
      </c>
    </row>
    <row r="459" spans="3:5">
      <c r="C459" s="58" t="s">
        <v>979</v>
      </c>
      <c r="D459" s="101">
        <v>48322864</v>
      </c>
      <c r="E459" s="101">
        <v>0</v>
      </c>
    </row>
    <row r="460" spans="3:5">
      <c r="C460" s="58" t="s">
        <v>1278</v>
      </c>
      <c r="D460" s="101">
        <v>3003940</v>
      </c>
      <c r="E460" s="101">
        <v>0</v>
      </c>
    </row>
    <row r="461" spans="3:5">
      <c r="C461" s="58" t="s">
        <v>1415</v>
      </c>
      <c r="D461" s="101">
        <v>16503395</v>
      </c>
      <c r="E461" s="101">
        <v>0</v>
      </c>
    </row>
    <row r="462" spans="3:5">
      <c r="C462" s="58" t="s">
        <v>957</v>
      </c>
      <c r="D462" s="101">
        <v>67851384</v>
      </c>
      <c r="E462" s="101">
        <v>0</v>
      </c>
    </row>
    <row r="463" spans="3:5">
      <c r="C463" s="58" t="s">
        <v>980</v>
      </c>
      <c r="D463" s="101">
        <v>54574367</v>
      </c>
      <c r="E463" s="101">
        <v>0</v>
      </c>
    </row>
    <row r="464" spans="3:5">
      <c r="C464" s="58" t="s">
        <v>981</v>
      </c>
      <c r="D464" s="101">
        <v>11661687</v>
      </c>
      <c r="E464" s="101">
        <v>0</v>
      </c>
    </row>
    <row r="465" spans="3:5">
      <c r="C465" s="58" t="s">
        <v>1552</v>
      </c>
      <c r="D465" s="101">
        <v>23879729</v>
      </c>
      <c r="E465" s="101">
        <v>0</v>
      </c>
    </row>
    <row r="466" spans="3:5">
      <c r="C466" s="58" t="s">
        <v>306</v>
      </c>
      <c r="D466" s="101">
        <v>50659163</v>
      </c>
      <c r="E466" s="101">
        <v>0</v>
      </c>
    </row>
    <row r="467" spans="3:5">
      <c r="C467" s="100" t="s">
        <v>246</v>
      </c>
      <c r="D467" s="101">
        <v>39715907</v>
      </c>
      <c r="E467" s="101">
        <v>0</v>
      </c>
    </row>
    <row r="468" spans="3:5">
      <c r="C468" s="58" t="s">
        <v>1277</v>
      </c>
      <c r="D468" s="101">
        <v>19720001</v>
      </c>
      <c r="E468" s="101">
        <v>0</v>
      </c>
    </row>
    <row r="469" spans="3:5">
      <c r="C469" s="58" t="s">
        <v>1276</v>
      </c>
      <c r="D469" s="101">
        <v>19995906</v>
      </c>
      <c r="E469" s="101">
        <v>0</v>
      </c>
    </row>
    <row r="470" spans="3:5">
      <c r="C470" s="100" t="s">
        <v>247</v>
      </c>
      <c r="D470" s="101">
        <v>232550500</v>
      </c>
      <c r="E470" s="101">
        <v>0</v>
      </c>
    </row>
    <row r="471" spans="3:5">
      <c r="C471" s="58" t="s">
        <v>416</v>
      </c>
      <c r="D471" s="101">
        <v>232550500</v>
      </c>
      <c r="E471" s="101">
        <v>0</v>
      </c>
    </row>
    <row r="472" spans="3:5">
      <c r="C472" s="58" t="s">
        <v>1956</v>
      </c>
      <c r="D472" s="101">
        <v>0</v>
      </c>
      <c r="E472" s="101">
        <v>0</v>
      </c>
    </row>
    <row r="473" spans="3:5">
      <c r="C473" s="166" t="s">
        <v>307</v>
      </c>
      <c r="D473" s="167">
        <v>1728965020</v>
      </c>
      <c r="E473" s="167">
        <v>97670817.120000005</v>
      </c>
    </row>
    <row r="474" spans="3:5">
      <c r="C474" s="100" t="s">
        <v>244</v>
      </c>
      <c r="D474" s="101">
        <v>1728965020</v>
      </c>
      <c r="E474" s="101">
        <v>97670817.120000005</v>
      </c>
    </row>
    <row r="475" spans="3:5">
      <c r="C475" s="58" t="s">
        <v>1553</v>
      </c>
      <c r="D475" s="101">
        <v>8772492</v>
      </c>
      <c r="E475" s="101">
        <v>5910553.7300000004</v>
      </c>
    </row>
    <row r="476" spans="3:5">
      <c r="C476" s="58" t="s">
        <v>1554</v>
      </c>
      <c r="D476" s="101">
        <v>64305821</v>
      </c>
      <c r="E476" s="101">
        <v>0</v>
      </c>
    </row>
    <row r="477" spans="3:5">
      <c r="C477" s="58" t="s">
        <v>1555</v>
      </c>
      <c r="D477" s="101">
        <v>1712376</v>
      </c>
      <c r="E477" s="101">
        <v>909769.28</v>
      </c>
    </row>
    <row r="478" spans="3:5">
      <c r="C478" s="58" t="s">
        <v>1556</v>
      </c>
      <c r="D478" s="101">
        <v>8197657</v>
      </c>
      <c r="E478" s="101">
        <v>1369518.75</v>
      </c>
    </row>
    <row r="479" spans="3:5">
      <c r="C479" s="58" t="s">
        <v>308</v>
      </c>
      <c r="D479" s="101">
        <v>137311858</v>
      </c>
      <c r="E479" s="101">
        <v>837000</v>
      </c>
    </row>
    <row r="480" spans="3:5">
      <c r="C480" s="58" t="s">
        <v>494</v>
      </c>
      <c r="D480" s="101">
        <v>2940444</v>
      </c>
      <c r="E480" s="101">
        <v>0</v>
      </c>
    </row>
    <row r="481" spans="3:5">
      <c r="C481" s="58" t="s">
        <v>495</v>
      </c>
      <c r="D481" s="101">
        <v>1148800</v>
      </c>
      <c r="E481" s="101">
        <v>0</v>
      </c>
    </row>
    <row r="482" spans="3:5">
      <c r="C482" s="58" t="s">
        <v>1557</v>
      </c>
      <c r="D482" s="101">
        <v>1148800</v>
      </c>
      <c r="E482" s="101">
        <v>0</v>
      </c>
    </row>
    <row r="483" spans="3:5">
      <c r="C483" s="58" t="s">
        <v>1558</v>
      </c>
      <c r="D483" s="101">
        <v>2154855</v>
      </c>
      <c r="E483" s="101">
        <v>0</v>
      </c>
    </row>
    <row r="484" spans="3:5">
      <c r="C484" s="58" t="s">
        <v>309</v>
      </c>
      <c r="D484" s="101">
        <v>7492480</v>
      </c>
      <c r="E484" s="101">
        <v>0</v>
      </c>
    </row>
    <row r="485" spans="3:5">
      <c r="C485" s="58" t="s">
        <v>1936</v>
      </c>
      <c r="D485" s="101">
        <v>0</v>
      </c>
      <c r="E485" s="101">
        <v>0</v>
      </c>
    </row>
    <row r="486" spans="3:5">
      <c r="C486" s="58" t="s">
        <v>1559</v>
      </c>
      <c r="D486" s="101">
        <v>5524318</v>
      </c>
      <c r="E486" s="101">
        <v>0</v>
      </c>
    </row>
    <row r="487" spans="3:5">
      <c r="C487" s="58" t="s">
        <v>1560</v>
      </c>
      <c r="D487" s="101">
        <v>268235</v>
      </c>
      <c r="E487" s="101">
        <v>0</v>
      </c>
    </row>
    <row r="488" spans="3:5">
      <c r="C488" s="58" t="s">
        <v>1561</v>
      </c>
      <c r="D488" s="101">
        <v>3895164</v>
      </c>
      <c r="E488" s="101">
        <v>0</v>
      </c>
    </row>
    <row r="489" spans="3:5">
      <c r="C489" s="58" t="s">
        <v>569</v>
      </c>
      <c r="D489" s="101">
        <v>1072941</v>
      </c>
      <c r="E489" s="101">
        <v>0</v>
      </c>
    </row>
    <row r="490" spans="3:5">
      <c r="C490" s="58" t="s">
        <v>1562</v>
      </c>
      <c r="D490" s="101">
        <v>1390181</v>
      </c>
      <c r="E490" s="101">
        <v>0</v>
      </c>
    </row>
    <row r="491" spans="3:5">
      <c r="C491" s="58" t="s">
        <v>1563</v>
      </c>
      <c r="D491" s="101">
        <v>1103829</v>
      </c>
      <c r="E491" s="101">
        <v>0</v>
      </c>
    </row>
    <row r="492" spans="3:5">
      <c r="C492" s="58" t="s">
        <v>1564</v>
      </c>
      <c r="D492" s="101">
        <v>5203875</v>
      </c>
      <c r="E492" s="101">
        <v>0</v>
      </c>
    </row>
    <row r="493" spans="3:5">
      <c r="C493" s="58" t="s">
        <v>1565</v>
      </c>
      <c r="D493" s="101">
        <v>1103829</v>
      </c>
      <c r="E493" s="101">
        <v>0</v>
      </c>
    </row>
    <row r="494" spans="3:5">
      <c r="C494" s="58" t="s">
        <v>1275</v>
      </c>
      <c r="D494" s="101">
        <v>29947984</v>
      </c>
      <c r="E494" s="101">
        <v>0</v>
      </c>
    </row>
    <row r="495" spans="3:5">
      <c r="C495" s="58" t="s">
        <v>1566</v>
      </c>
      <c r="D495" s="101">
        <v>6107332</v>
      </c>
      <c r="E495" s="101">
        <v>0</v>
      </c>
    </row>
    <row r="496" spans="3:5">
      <c r="C496" s="58" t="s">
        <v>1567</v>
      </c>
      <c r="D496" s="101">
        <v>12690749</v>
      </c>
      <c r="E496" s="101">
        <v>0</v>
      </c>
    </row>
    <row r="497" spans="3:5">
      <c r="C497" s="58" t="s">
        <v>1274</v>
      </c>
      <c r="D497" s="101">
        <v>75009959</v>
      </c>
      <c r="E497" s="101">
        <v>1164126.1100000001</v>
      </c>
    </row>
    <row r="498" spans="3:5">
      <c r="C498" s="58" t="s">
        <v>570</v>
      </c>
      <c r="D498" s="101">
        <v>1816559</v>
      </c>
      <c r="E498" s="101">
        <v>0</v>
      </c>
    </row>
    <row r="499" spans="3:5">
      <c r="C499" s="58" t="s">
        <v>1273</v>
      </c>
      <c r="D499" s="101">
        <v>105000032</v>
      </c>
      <c r="E499" s="101">
        <v>0</v>
      </c>
    </row>
    <row r="500" spans="3:5">
      <c r="C500" s="58" t="s">
        <v>1272</v>
      </c>
      <c r="D500" s="101">
        <v>8165286</v>
      </c>
      <c r="E500" s="101">
        <v>0</v>
      </c>
    </row>
    <row r="501" spans="3:5">
      <c r="C501" s="58" t="s">
        <v>1568</v>
      </c>
      <c r="D501" s="101">
        <v>19621021</v>
      </c>
      <c r="E501" s="101">
        <v>0</v>
      </c>
    </row>
    <row r="502" spans="3:5">
      <c r="C502" s="58" t="s">
        <v>1569</v>
      </c>
      <c r="D502" s="101">
        <v>4357440</v>
      </c>
      <c r="E502" s="101">
        <v>0</v>
      </c>
    </row>
    <row r="503" spans="3:5">
      <c r="C503" s="58" t="s">
        <v>310</v>
      </c>
      <c r="D503" s="101">
        <v>28670626</v>
      </c>
      <c r="E503" s="101">
        <v>0</v>
      </c>
    </row>
    <row r="504" spans="3:5">
      <c r="C504" s="58" t="s">
        <v>958</v>
      </c>
      <c r="D504" s="101">
        <v>43866429</v>
      </c>
      <c r="E504" s="101">
        <v>0</v>
      </c>
    </row>
    <row r="505" spans="3:5">
      <c r="C505" s="58" t="s">
        <v>2002</v>
      </c>
      <c r="D505" s="101">
        <v>0</v>
      </c>
      <c r="E505" s="101">
        <v>0</v>
      </c>
    </row>
    <row r="506" spans="3:5">
      <c r="C506" s="58" t="s">
        <v>311</v>
      </c>
      <c r="D506" s="101">
        <v>90000000</v>
      </c>
      <c r="E506" s="101">
        <v>0</v>
      </c>
    </row>
    <row r="507" spans="3:5">
      <c r="C507" s="58" t="s">
        <v>2003</v>
      </c>
      <c r="D507" s="101">
        <v>0</v>
      </c>
      <c r="E507" s="101">
        <v>0</v>
      </c>
    </row>
    <row r="508" spans="3:5">
      <c r="C508" s="58" t="s">
        <v>1271</v>
      </c>
      <c r="D508" s="101">
        <v>1430268</v>
      </c>
      <c r="E508" s="101">
        <v>0</v>
      </c>
    </row>
    <row r="509" spans="3:5">
      <c r="C509" s="58" t="s">
        <v>906</v>
      </c>
      <c r="D509" s="101">
        <v>52500000</v>
      </c>
      <c r="E509" s="101">
        <v>0</v>
      </c>
    </row>
    <row r="510" spans="3:5">
      <c r="C510" s="58" t="s">
        <v>864</v>
      </c>
      <c r="D510" s="101">
        <v>88963550</v>
      </c>
      <c r="E510" s="101">
        <v>38164140</v>
      </c>
    </row>
    <row r="511" spans="3:5">
      <c r="C511" s="58" t="s">
        <v>1050</v>
      </c>
      <c r="D511" s="101">
        <v>6069830</v>
      </c>
      <c r="E511" s="101">
        <v>0</v>
      </c>
    </row>
    <row r="512" spans="3:5">
      <c r="C512" s="58" t="s">
        <v>1570</v>
      </c>
      <c r="D512" s="101">
        <v>900000000</v>
      </c>
      <c r="E512" s="101">
        <v>49315709.25</v>
      </c>
    </row>
    <row r="513" spans="3:5">
      <c r="C513" s="166" t="s">
        <v>252</v>
      </c>
      <c r="D513" s="167">
        <v>347739571</v>
      </c>
      <c r="E513" s="167">
        <v>119451799.67999999</v>
      </c>
    </row>
    <row r="514" spans="3:5">
      <c r="C514" s="100" t="s">
        <v>244</v>
      </c>
      <c r="D514" s="101">
        <v>347739571</v>
      </c>
      <c r="E514" s="101">
        <v>119451799.67999999</v>
      </c>
    </row>
    <row r="515" spans="3:5">
      <c r="C515" s="58" t="s">
        <v>907</v>
      </c>
      <c r="D515" s="101">
        <v>1605717</v>
      </c>
      <c r="E515" s="101">
        <v>0</v>
      </c>
    </row>
    <row r="516" spans="3:5">
      <c r="C516" s="58" t="s">
        <v>496</v>
      </c>
      <c r="D516" s="101">
        <v>5276700</v>
      </c>
      <c r="E516" s="101">
        <v>0</v>
      </c>
    </row>
    <row r="517" spans="3:5">
      <c r="C517" s="58" t="s">
        <v>1270</v>
      </c>
      <c r="D517" s="101">
        <v>1651551</v>
      </c>
      <c r="E517" s="101">
        <v>0</v>
      </c>
    </row>
    <row r="518" spans="3:5">
      <c r="C518" s="58" t="s">
        <v>2004</v>
      </c>
      <c r="D518" s="101">
        <v>0</v>
      </c>
      <c r="E518" s="101">
        <v>4111202.68</v>
      </c>
    </row>
    <row r="519" spans="3:5">
      <c r="C519" s="58" t="s">
        <v>1937</v>
      </c>
      <c r="D519" s="101">
        <v>0</v>
      </c>
      <c r="E519" s="101">
        <v>0</v>
      </c>
    </row>
    <row r="520" spans="3:5">
      <c r="C520" s="58" t="s">
        <v>1938</v>
      </c>
      <c r="D520" s="101">
        <v>0</v>
      </c>
      <c r="E520" s="101">
        <v>0</v>
      </c>
    </row>
    <row r="521" spans="3:5">
      <c r="C521" s="58" t="s">
        <v>865</v>
      </c>
      <c r="D521" s="101">
        <v>15000000</v>
      </c>
      <c r="E521" s="101">
        <v>12000000</v>
      </c>
    </row>
    <row r="522" spans="3:5">
      <c r="C522" s="58" t="s">
        <v>312</v>
      </c>
      <c r="D522" s="101">
        <v>101349917</v>
      </c>
      <c r="E522" s="101">
        <v>59370641.299999997</v>
      </c>
    </row>
    <row r="523" spans="3:5">
      <c r="C523" s="58" t="s">
        <v>766</v>
      </c>
      <c r="D523" s="101">
        <v>2829816</v>
      </c>
      <c r="E523" s="101">
        <v>0</v>
      </c>
    </row>
    <row r="524" spans="3:5">
      <c r="C524" s="58" t="s">
        <v>767</v>
      </c>
      <c r="D524" s="101">
        <v>23693954</v>
      </c>
      <c r="E524" s="101">
        <v>0</v>
      </c>
    </row>
    <row r="525" spans="3:5">
      <c r="C525" s="58" t="s">
        <v>768</v>
      </c>
      <c r="D525" s="101">
        <v>1446529</v>
      </c>
      <c r="E525" s="101">
        <v>0</v>
      </c>
    </row>
    <row r="526" spans="3:5">
      <c r="C526" s="58" t="s">
        <v>769</v>
      </c>
      <c r="D526" s="101">
        <v>4164146</v>
      </c>
      <c r="E526" s="101">
        <v>0</v>
      </c>
    </row>
    <row r="527" spans="3:5">
      <c r="C527" s="58" t="s">
        <v>770</v>
      </c>
      <c r="D527" s="101">
        <v>4982491</v>
      </c>
      <c r="E527" s="101">
        <v>0</v>
      </c>
    </row>
    <row r="528" spans="3:5">
      <c r="C528" s="58" t="s">
        <v>771</v>
      </c>
      <c r="D528" s="101">
        <v>2829816</v>
      </c>
      <c r="E528" s="101">
        <v>0</v>
      </c>
    </row>
    <row r="529" spans="3:5">
      <c r="C529" s="58" t="s">
        <v>772</v>
      </c>
      <c r="D529" s="101">
        <v>1780595</v>
      </c>
      <c r="E529" s="101">
        <v>0</v>
      </c>
    </row>
    <row r="530" spans="3:5">
      <c r="C530" s="58" t="s">
        <v>773</v>
      </c>
      <c r="D530" s="101">
        <v>8766131</v>
      </c>
      <c r="E530" s="101">
        <v>0</v>
      </c>
    </row>
    <row r="531" spans="3:5">
      <c r="C531" s="58" t="s">
        <v>1269</v>
      </c>
      <c r="D531" s="101">
        <v>1512666</v>
      </c>
      <c r="E531" s="101">
        <v>0</v>
      </c>
    </row>
    <row r="532" spans="3:5">
      <c r="C532" s="58" t="s">
        <v>2005</v>
      </c>
      <c r="D532" s="101">
        <v>0</v>
      </c>
      <c r="E532" s="101">
        <v>0</v>
      </c>
    </row>
    <row r="533" spans="3:5">
      <c r="C533" s="58" t="s">
        <v>774</v>
      </c>
      <c r="D533" s="101">
        <v>4928521</v>
      </c>
      <c r="E533" s="101">
        <v>0</v>
      </c>
    </row>
    <row r="534" spans="3:5">
      <c r="C534" s="58" t="s">
        <v>2006</v>
      </c>
      <c r="D534" s="101">
        <v>0</v>
      </c>
      <c r="E534" s="101">
        <v>0</v>
      </c>
    </row>
    <row r="535" spans="3:5">
      <c r="C535" s="58" t="s">
        <v>1416</v>
      </c>
      <c r="D535" s="101">
        <v>44525856</v>
      </c>
      <c r="E535" s="101">
        <v>0</v>
      </c>
    </row>
    <row r="536" spans="3:5">
      <c r="C536" s="58" t="s">
        <v>1048</v>
      </c>
      <c r="D536" s="101">
        <v>1293193</v>
      </c>
      <c r="E536" s="101">
        <v>0</v>
      </c>
    </row>
    <row r="537" spans="3:5">
      <c r="C537" s="58" t="s">
        <v>866</v>
      </c>
      <c r="D537" s="101">
        <v>22500000</v>
      </c>
      <c r="E537" s="101">
        <v>13969955.699999999</v>
      </c>
    </row>
    <row r="538" spans="3:5">
      <c r="C538" s="58" t="s">
        <v>447</v>
      </c>
      <c r="D538" s="101">
        <v>60101972</v>
      </c>
      <c r="E538" s="101">
        <v>30000000</v>
      </c>
    </row>
    <row r="539" spans="3:5">
      <c r="C539" s="58" t="s">
        <v>867</v>
      </c>
      <c r="D539" s="101">
        <v>37500000</v>
      </c>
      <c r="E539" s="101">
        <v>0</v>
      </c>
    </row>
    <row r="540" spans="3:5">
      <c r="C540" s="166" t="s">
        <v>253</v>
      </c>
      <c r="D540" s="167">
        <v>2658987011</v>
      </c>
      <c r="E540" s="167">
        <v>38094914.629999995</v>
      </c>
    </row>
    <row r="541" spans="3:5">
      <c r="C541" s="100" t="s">
        <v>244</v>
      </c>
      <c r="D541" s="101">
        <v>2451534484</v>
      </c>
      <c r="E541" s="101">
        <v>34398918.469999999</v>
      </c>
    </row>
    <row r="542" spans="3:5">
      <c r="C542" s="58" t="s">
        <v>497</v>
      </c>
      <c r="D542" s="101">
        <v>1598529</v>
      </c>
      <c r="E542" s="101">
        <v>0</v>
      </c>
    </row>
    <row r="543" spans="3:5">
      <c r="C543" s="58" t="s">
        <v>1571</v>
      </c>
      <c r="D543" s="101">
        <v>736699</v>
      </c>
      <c r="E543" s="101">
        <v>0</v>
      </c>
    </row>
    <row r="544" spans="3:5">
      <c r="C544" s="58" t="s">
        <v>1268</v>
      </c>
      <c r="D544" s="101">
        <v>1073335</v>
      </c>
      <c r="E544" s="101">
        <v>0</v>
      </c>
    </row>
    <row r="545" spans="3:5">
      <c r="C545" s="58" t="s">
        <v>1572</v>
      </c>
      <c r="D545" s="101">
        <v>278808</v>
      </c>
      <c r="E545" s="101">
        <v>0</v>
      </c>
    </row>
    <row r="546" spans="3:5">
      <c r="C546" s="58" t="s">
        <v>1573</v>
      </c>
      <c r="D546" s="101">
        <v>1645541</v>
      </c>
      <c r="E546" s="101">
        <v>0</v>
      </c>
    </row>
    <row r="547" spans="3:5">
      <c r="C547" s="58" t="s">
        <v>1417</v>
      </c>
      <c r="D547" s="101">
        <v>26419072</v>
      </c>
      <c r="E547" s="101">
        <v>0</v>
      </c>
    </row>
    <row r="548" spans="3:5">
      <c r="C548" s="58" t="s">
        <v>498</v>
      </c>
      <c r="D548" s="101">
        <v>1873679</v>
      </c>
      <c r="E548" s="101">
        <v>0</v>
      </c>
    </row>
    <row r="549" spans="3:5">
      <c r="C549" s="58" t="s">
        <v>1267</v>
      </c>
      <c r="D549" s="101">
        <v>596092630</v>
      </c>
      <c r="E549" s="101">
        <v>0</v>
      </c>
    </row>
    <row r="550" spans="3:5">
      <c r="C550" s="58" t="s">
        <v>499</v>
      </c>
      <c r="D550" s="101">
        <v>1153011</v>
      </c>
      <c r="E550" s="101">
        <v>0</v>
      </c>
    </row>
    <row r="551" spans="3:5">
      <c r="C551" s="58" t="s">
        <v>1574</v>
      </c>
      <c r="D551" s="101">
        <v>145445</v>
      </c>
      <c r="E551" s="101">
        <v>0</v>
      </c>
    </row>
    <row r="552" spans="3:5">
      <c r="C552" s="58" t="s">
        <v>500</v>
      </c>
      <c r="D552" s="101">
        <v>29336</v>
      </c>
      <c r="E552" s="101">
        <v>0</v>
      </c>
    </row>
    <row r="553" spans="3:5">
      <c r="C553" s="58" t="s">
        <v>1258</v>
      </c>
      <c r="D553" s="101">
        <v>77963381</v>
      </c>
      <c r="E553" s="101">
        <v>0</v>
      </c>
    </row>
    <row r="554" spans="3:5">
      <c r="C554" s="58" t="s">
        <v>1575</v>
      </c>
      <c r="D554" s="101">
        <v>32077889</v>
      </c>
      <c r="E554" s="101">
        <v>0</v>
      </c>
    </row>
    <row r="555" spans="3:5">
      <c r="C555" s="58" t="s">
        <v>313</v>
      </c>
      <c r="D555" s="101">
        <v>7584857</v>
      </c>
      <c r="E555" s="101">
        <v>0</v>
      </c>
    </row>
    <row r="556" spans="3:5">
      <c r="C556" s="58" t="s">
        <v>1260</v>
      </c>
      <c r="D556" s="101">
        <v>91053295</v>
      </c>
      <c r="E556" s="101">
        <v>0</v>
      </c>
    </row>
    <row r="557" spans="3:5">
      <c r="C557" s="58" t="s">
        <v>1266</v>
      </c>
      <c r="D557" s="101">
        <v>1153011</v>
      </c>
      <c r="E557" s="101">
        <v>0</v>
      </c>
    </row>
    <row r="558" spans="3:5">
      <c r="C558" s="58" t="s">
        <v>314</v>
      </c>
      <c r="D558" s="101">
        <v>38330024</v>
      </c>
      <c r="E558" s="101">
        <v>3789015.18</v>
      </c>
    </row>
    <row r="559" spans="3:5">
      <c r="C559" s="58" t="s">
        <v>1265</v>
      </c>
      <c r="D559" s="101">
        <v>24764983</v>
      </c>
      <c r="E559" s="101">
        <v>0</v>
      </c>
    </row>
    <row r="560" spans="3:5">
      <c r="C560" s="58" t="s">
        <v>1264</v>
      </c>
      <c r="D560" s="101">
        <v>38981691</v>
      </c>
      <c r="E560" s="101">
        <v>0</v>
      </c>
    </row>
    <row r="561" spans="3:5">
      <c r="C561" s="58" t="s">
        <v>501</v>
      </c>
      <c r="D561" s="101">
        <v>1567033</v>
      </c>
      <c r="E561" s="101">
        <v>0</v>
      </c>
    </row>
    <row r="562" spans="3:5">
      <c r="C562" s="58" t="s">
        <v>1257</v>
      </c>
      <c r="D562" s="101">
        <v>27000000</v>
      </c>
      <c r="E562" s="101">
        <v>0</v>
      </c>
    </row>
    <row r="563" spans="3:5">
      <c r="C563" s="58" t="s">
        <v>502</v>
      </c>
      <c r="D563" s="101">
        <v>1645541</v>
      </c>
      <c r="E563" s="101">
        <v>0</v>
      </c>
    </row>
    <row r="564" spans="3:5">
      <c r="C564" s="58" t="s">
        <v>1263</v>
      </c>
      <c r="D564" s="101">
        <v>36635288</v>
      </c>
      <c r="E564" s="101">
        <v>0</v>
      </c>
    </row>
    <row r="565" spans="3:5">
      <c r="C565" s="58" t="s">
        <v>1576</v>
      </c>
      <c r="D565" s="101">
        <v>1214621</v>
      </c>
      <c r="E565" s="101">
        <v>0</v>
      </c>
    </row>
    <row r="566" spans="3:5">
      <c r="C566" s="58" t="s">
        <v>1353</v>
      </c>
      <c r="D566" s="101">
        <v>108432711</v>
      </c>
      <c r="E566" s="101">
        <v>0</v>
      </c>
    </row>
    <row r="567" spans="3:5">
      <c r="C567" s="58" t="s">
        <v>1577</v>
      </c>
      <c r="D567" s="101">
        <v>117351080</v>
      </c>
      <c r="E567" s="101">
        <v>0</v>
      </c>
    </row>
    <row r="568" spans="3:5">
      <c r="C568" s="58" t="s">
        <v>315</v>
      </c>
      <c r="D568" s="101">
        <v>6799536</v>
      </c>
      <c r="E568" s="101">
        <v>0</v>
      </c>
    </row>
    <row r="569" spans="3:5">
      <c r="C569" s="58" t="s">
        <v>1418</v>
      </c>
      <c r="D569" s="101">
        <v>3266605</v>
      </c>
      <c r="E569" s="101">
        <v>0</v>
      </c>
    </row>
    <row r="570" spans="3:5">
      <c r="C570" s="58" t="s">
        <v>1578</v>
      </c>
      <c r="D570" s="101">
        <v>29017934</v>
      </c>
      <c r="E570" s="101">
        <v>0</v>
      </c>
    </row>
    <row r="571" spans="3:5">
      <c r="C571" s="58" t="s">
        <v>316</v>
      </c>
      <c r="D571" s="101">
        <v>571540169</v>
      </c>
      <c r="E571" s="101">
        <v>0</v>
      </c>
    </row>
    <row r="572" spans="3:5">
      <c r="C572" s="58" t="s">
        <v>670</v>
      </c>
      <c r="D572" s="101">
        <v>27275430</v>
      </c>
      <c r="E572" s="101">
        <v>12680091.83</v>
      </c>
    </row>
    <row r="573" spans="3:5">
      <c r="C573" s="58" t="s">
        <v>1256</v>
      </c>
      <c r="D573" s="101">
        <v>22527651</v>
      </c>
      <c r="E573" s="101">
        <v>0</v>
      </c>
    </row>
    <row r="574" spans="3:5">
      <c r="C574" s="58" t="s">
        <v>1579</v>
      </c>
      <c r="D574" s="101">
        <v>14181836</v>
      </c>
      <c r="E574" s="101">
        <v>0</v>
      </c>
    </row>
    <row r="575" spans="3:5">
      <c r="C575" s="58" t="s">
        <v>982</v>
      </c>
      <c r="D575" s="101">
        <v>22401178</v>
      </c>
      <c r="E575" s="101">
        <v>0</v>
      </c>
    </row>
    <row r="576" spans="3:5">
      <c r="C576" s="58" t="s">
        <v>983</v>
      </c>
      <c r="D576" s="101">
        <v>20000000</v>
      </c>
      <c r="E576" s="101">
        <v>0</v>
      </c>
    </row>
    <row r="577" spans="3:5">
      <c r="C577" s="58" t="s">
        <v>317</v>
      </c>
      <c r="D577" s="101">
        <v>47149424</v>
      </c>
      <c r="E577" s="101">
        <v>0</v>
      </c>
    </row>
    <row r="578" spans="3:5">
      <c r="C578" s="58" t="s">
        <v>318</v>
      </c>
      <c r="D578" s="101">
        <v>135624299</v>
      </c>
      <c r="E578" s="101">
        <v>17929811.460000001</v>
      </c>
    </row>
    <row r="579" spans="3:5">
      <c r="C579" s="58" t="s">
        <v>1262</v>
      </c>
      <c r="D579" s="101">
        <v>75094907</v>
      </c>
      <c r="E579" s="101">
        <v>0</v>
      </c>
    </row>
    <row r="580" spans="3:5">
      <c r="C580" s="58" t="s">
        <v>984</v>
      </c>
      <c r="D580" s="101">
        <v>19500000</v>
      </c>
      <c r="E580" s="101">
        <v>0</v>
      </c>
    </row>
    <row r="581" spans="3:5">
      <c r="C581" s="58" t="s">
        <v>985</v>
      </c>
      <c r="D581" s="101">
        <v>7851038</v>
      </c>
      <c r="E581" s="101">
        <v>0</v>
      </c>
    </row>
    <row r="582" spans="3:5">
      <c r="C582" s="58" t="s">
        <v>868</v>
      </c>
      <c r="D582" s="101">
        <v>75000000</v>
      </c>
      <c r="E582" s="101">
        <v>0</v>
      </c>
    </row>
    <row r="583" spans="3:5">
      <c r="C583" s="58" t="s">
        <v>671</v>
      </c>
      <c r="D583" s="101">
        <v>7210700</v>
      </c>
      <c r="E583" s="101">
        <v>0</v>
      </c>
    </row>
    <row r="584" spans="3:5">
      <c r="C584" s="58" t="s">
        <v>986</v>
      </c>
      <c r="D584" s="101">
        <v>15000000</v>
      </c>
      <c r="E584" s="101">
        <v>0</v>
      </c>
    </row>
    <row r="585" spans="3:5">
      <c r="C585" s="58" t="s">
        <v>1049</v>
      </c>
      <c r="D585" s="101">
        <v>11214818</v>
      </c>
      <c r="E585" s="101">
        <v>0</v>
      </c>
    </row>
    <row r="586" spans="3:5">
      <c r="C586" s="58" t="s">
        <v>1261</v>
      </c>
      <c r="D586" s="101">
        <v>19490000</v>
      </c>
      <c r="E586" s="101">
        <v>0</v>
      </c>
    </row>
    <row r="587" spans="3:5">
      <c r="C587" s="58" t="s">
        <v>319</v>
      </c>
      <c r="D587" s="101">
        <v>20048421</v>
      </c>
      <c r="E587" s="101">
        <v>0</v>
      </c>
    </row>
    <row r="588" spans="3:5">
      <c r="C588" s="58" t="s">
        <v>1419</v>
      </c>
      <c r="D588" s="101">
        <v>16776034</v>
      </c>
      <c r="E588" s="101">
        <v>0</v>
      </c>
    </row>
    <row r="589" spans="3:5">
      <c r="C589" s="58" t="s">
        <v>1420</v>
      </c>
      <c r="D589" s="101">
        <v>8763014</v>
      </c>
      <c r="E589" s="101">
        <v>0</v>
      </c>
    </row>
    <row r="590" spans="3:5">
      <c r="C590" s="58" t="s">
        <v>1255</v>
      </c>
      <c r="D590" s="101">
        <v>39000000</v>
      </c>
      <c r="E590" s="101">
        <v>0</v>
      </c>
    </row>
    <row r="591" spans="3:5">
      <c r="C591" s="100" t="s">
        <v>246</v>
      </c>
      <c r="D591" s="101">
        <v>53126209</v>
      </c>
      <c r="E591" s="101">
        <v>3695996.16</v>
      </c>
    </row>
    <row r="592" spans="3:5">
      <c r="C592" s="58" t="s">
        <v>1259</v>
      </c>
      <c r="D592" s="101">
        <v>35064886</v>
      </c>
      <c r="E592" s="101">
        <v>3695996.16</v>
      </c>
    </row>
    <row r="593" spans="3:5">
      <c r="C593" s="58" t="s">
        <v>1580</v>
      </c>
      <c r="D593" s="101">
        <v>3277787</v>
      </c>
      <c r="E593" s="101">
        <v>0</v>
      </c>
    </row>
    <row r="594" spans="3:5">
      <c r="C594" s="58" t="s">
        <v>1581</v>
      </c>
      <c r="D594" s="101">
        <v>3414420</v>
      </c>
      <c r="E594" s="101">
        <v>0</v>
      </c>
    </row>
    <row r="595" spans="3:5">
      <c r="C595" s="58" t="s">
        <v>1582</v>
      </c>
      <c r="D595" s="101">
        <v>11369116</v>
      </c>
      <c r="E595" s="101">
        <v>0</v>
      </c>
    </row>
    <row r="596" spans="3:5">
      <c r="C596" s="58" t="s">
        <v>2007</v>
      </c>
      <c r="D596" s="101">
        <v>0</v>
      </c>
      <c r="E596" s="101">
        <v>0</v>
      </c>
    </row>
    <row r="597" spans="3:5">
      <c r="C597" s="100" t="s">
        <v>247</v>
      </c>
      <c r="D597" s="101">
        <v>154326318</v>
      </c>
      <c r="E597" s="101">
        <v>0</v>
      </c>
    </row>
    <row r="598" spans="3:5">
      <c r="C598" s="58" t="s">
        <v>1583</v>
      </c>
      <c r="D598" s="101">
        <v>154326318</v>
      </c>
      <c r="E598" s="101">
        <v>0</v>
      </c>
    </row>
    <row r="599" spans="3:5">
      <c r="C599" s="166" t="s">
        <v>320</v>
      </c>
      <c r="D599" s="167">
        <v>503279228</v>
      </c>
      <c r="E599" s="167">
        <v>121183387.01000001</v>
      </c>
    </row>
    <row r="600" spans="3:5">
      <c r="C600" s="100" t="s">
        <v>244</v>
      </c>
      <c r="D600" s="101">
        <v>246028728</v>
      </c>
      <c r="E600" s="101">
        <v>82669449.310000002</v>
      </c>
    </row>
    <row r="601" spans="3:5">
      <c r="C601" s="58" t="s">
        <v>1421</v>
      </c>
      <c r="D601" s="101">
        <v>37092875</v>
      </c>
      <c r="E601" s="101">
        <v>0</v>
      </c>
    </row>
    <row r="602" spans="3:5">
      <c r="C602" s="58" t="s">
        <v>321</v>
      </c>
      <c r="D602" s="101">
        <v>6006277</v>
      </c>
      <c r="E602" s="101">
        <v>0</v>
      </c>
    </row>
    <row r="603" spans="3:5">
      <c r="C603" s="58" t="s">
        <v>1051</v>
      </c>
      <c r="D603" s="101">
        <v>6867626</v>
      </c>
      <c r="E603" s="101">
        <v>0</v>
      </c>
    </row>
    <row r="604" spans="3:5">
      <c r="C604" s="58" t="s">
        <v>503</v>
      </c>
      <c r="D604" s="101">
        <v>3744980</v>
      </c>
      <c r="E604" s="101">
        <v>242739.77</v>
      </c>
    </row>
    <row r="605" spans="3:5">
      <c r="C605" s="58" t="s">
        <v>1584</v>
      </c>
      <c r="D605" s="101">
        <v>5720142</v>
      </c>
      <c r="E605" s="101">
        <v>638083.65</v>
      </c>
    </row>
    <row r="606" spans="3:5">
      <c r="C606" s="58" t="s">
        <v>504</v>
      </c>
      <c r="D606" s="101">
        <v>2435609</v>
      </c>
      <c r="E606" s="101">
        <v>0</v>
      </c>
    </row>
    <row r="607" spans="3:5">
      <c r="C607" s="58" t="s">
        <v>908</v>
      </c>
      <c r="D607" s="101">
        <v>1094942</v>
      </c>
      <c r="E607" s="101">
        <v>0</v>
      </c>
    </row>
    <row r="608" spans="3:5">
      <c r="C608" s="58" t="s">
        <v>1585</v>
      </c>
      <c r="D608" s="101">
        <v>2728480</v>
      </c>
      <c r="E608" s="101">
        <v>0</v>
      </c>
    </row>
    <row r="609" spans="3:5">
      <c r="C609" s="58" t="s">
        <v>1586</v>
      </c>
      <c r="D609" s="101">
        <v>4014618</v>
      </c>
      <c r="E609" s="101">
        <v>780483.23</v>
      </c>
    </row>
    <row r="610" spans="3:5">
      <c r="C610" s="58" t="s">
        <v>1587</v>
      </c>
      <c r="D610" s="101">
        <v>6802266</v>
      </c>
      <c r="E610" s="101">
        <v>2035612.1</v>
      </c>
    </row>
    <row r="611" spans="3:5">
      <c r="C611" s="58" t="s">
        <v>1588</v>
      </c>
      <c r="D611" s="101">
        <v>6465909</v>
      </c>
      <c r="E611" s="101">
        <v>846636.08</v>
      </c>
    </row>
    <row r="612" spans="3:5">
      <c r="C612" s="58" t="s">
        <v>571</v>
      </c>
      <c r="D612" s="101">
        <v>2489978</v>
      </c>
      <c r="E612" s="101">
        <v>0</v>
      </c>
    </row>
    <row r="613" spans="3:5">
      <c r="C613" s="58" t="s">
        <v>1589</v>
      </c>
      <c r="D613" s="101">
        <v>5336258</v>
      </c>
      <c r="E613" s="101">
        <v>2722545.86</v>
      </c>
    </row>
    <row r="614" spans="3:5">
      <c r="C614" s="58" t="s">
        <v>1254</v>
      </c>
      <c r="D614" s="101">
        <v>2131423</v>
      </c>
      <c r="E614" s="101">
        <v>0</v>
      </c>
    </row>
    <row r="615" spans="3:5">
      <c r="C615" s="58" t="s">
        <v>909</v>
      </c>
      <c r="D615" s="101">
        <v>7846034</v>
      </c>
      <c r="E615" s="101">
        <v>0</v>
      </c>
    </row>
    <row r="616" spans="3:5">
      <c r="C616" s="58" t="s">
        <v>1590</v>
      </c>
      <c r="D616" s="101">
        <v>2131423</v>
      </c>
      <c r="E616" s="101">
        <v>0</v>
      </c>
    </row>
    <row r="617" spans="3:5">
      <c r="C617" s="58" t="s">
        <v>1591</v>
      </c>
      <c r="D617" s="101">
        <v>2131423</v>
      </c>
      <c r="E617" s="101">
        <v>0</v>
      </c>
    </row>
    <row r="618" spans="3:5">
      <c r="C618" s="58" t="s">
        <v>1592</v>
      </c>
      <c r="D618" s="101">
        <v>4853794</v>
      </c>
      <c r="E618" s="101">
        <v>0</v>
      </c>
    </row>
    <row r="619" spans="3:5">
      <c r="C619" s="58" t="s">
        <v>1593</v>
      </c>
      <c r="D619" s="101">
        <v>7970896</v>
      </c>
      <c r="E619" s="101">
        <v>0</v>
      </c>
    </row>
    <row r="620" spans="3:5">
      <c r="C620" s="58" t="s">
        <v>2008</v>
      </c>
      <c r="D620" s="101">
        <v>0</v>
      </c>
      <c r="E620" s="101">
        <v>0</v>
      </c>
    </row>
    <row r="621" spans="3:5">
      <c r="C621" s="58" t="s">
        <v>448</v>
      </c>
      <c r="D621" s="101">
        <v>112501775</v>
      </c>
      <c r="E621" s="101">
        <v>75403348.620000005</v>
      </c>
    </row>
    <row r="622" spans="3:5">
      <c r="C622" s="58" t="s">
        <v>869</v>
      </c>
      <c r="D622" s="101">
        <v>7500000</v>
      </c>
      <c r="E622" s="101">
        <v>0</v>
      </c>
    </row>
    <row r="623" spans="3:5">
      <c r="C623" s="58" t="s">
        <v>1352</v>
      </c>
      <c r="D623" s="101">
        <v>8162000</v>
      </c>
      <c r="E623" s="101">
        <v>0</v>
      </c>
    </row>
    <row r="624" spans="3:5">
      <c r="C624" s="100" t="s">
        <v>246</v>
      </c>
      <c r="D624" s="101">
        <v>210520000</v>
      </c>
      <c r="E624" s="101">
        <v>0</v>
      </c>
    </row>
    <row r="625" spans="3:5">
      <c r="C625" s="58" t="s">
        <v>2009</v>
      </c>
      <c r="D625" s="101">
        <v>0</v>
      </c>
      <c r="E625" s="101">
        <v>0</v>
      </c>
    </row>
    <row r="626" spans="3:5">
      <c r="C626" s="58" t="s">
        <v>1057</v>
      </c>
      <c r="D626" s="101">
        <v>210520000</v>
      </c>
      <c r="E626" s="101">
        <v>0</v>
      </c>
    </row>
    <row r="627" spans="3:5">
      <c r="C627" s="100" t="s">
        <v>247</v>
      </c>
      <c r="D627" s="101">
        <v>46730500</v>
      </c>
      <c r="E627" s="101">
        <v>38513937.700000003</v>
      </c>
    </row>
    <row r="628" spans="3:5">
      <c r="C628" s="58" t="s">
        <v>416</v>
      </c>
      <c r="D628" s="101">
        <v>46730500</v>
      </c>
      <c r="E628" s="101">
        <v>38513937.700000003</v>
      </c>
    </row>
    <row r="629" spans="3:5">
      <c r="C629" s="166" t="s">
        <v>254</v>
      </c>
      <c r="D629" s="167">
        <v>1902986790</v>
      </c>
      <c r="E629" s="167">
        <v>177285448.89000002</v>
      </c>
    </row>
    <row r="630" spans="3:5">
      <c r="C630" s="100" t="s">
        <v>244</v>
      </c>
      <c r="D630" s="101">
        <v>1748848673</v>
      </c>
      <c r="E630" s="101">
        <v>177285448.89000002</v>
      </c>
    </row>
    <row r="631" spans="3:5">
      <c r="C631" s="58" t="s">
        <v>2010</v>
      </c>
      <c r="D631" s="101">
        <v>0</v>
      </c>
      <c r="E631" s="101">
        <v>4432774.3</v>
      </c>
    </row>
    <row r="632" spans="3:5">
      <c r="C632" s="58" t="s">
        <v>505</v>
      </c>
      <c r="D632" s="101">
        <v>1198141</v>
      </c>
      <c r="E632" s="101">
        <v>0</v>
      </c>
    </row>
    <row r="633" spans="3:5">
      <c r="C633" s="58" t="s">
        <v>572</v>
      </c>
      <c r="D633" s="101">
        <v>1665504</v>
      </c>
      <c r="E633" s="101">
        <v>0</v>
      </c>
    </row>
    <row r="634" spans="3:5">
      <c r="C634" s="58" t="s">
        <v>2011</v>
      </c>
      <c r="D634" s="101">
        <v>0</v>
      </c>
      <c r="E634" s="101">
        <v>0</v>
      </c>
    </row>
    <row r="635" spans="3:5">
      <c r="C635" s="58" t="s">
        <v>2012</v>
      </c>
      <c r="D635" s="101">
        <v>0</v>
      </c>
      <c r="E635" s="101">
        <v>0</v>
      </c>
    </row>
    <row r="636" spans="3:5">
      <c r="C636" s="58" t="s">
        <v>573</v>
      </c>
      <c r="D636" s="101">
        <v>1544123</v>
      </c>
      <c r="E636" s="101">
        <v>0</v>
      </c>
    </row>
    <row r="637" spans="3:5">
      <c r="C637" s="58" t="s">
        <v>574</v>
      </c>
      <c r="D637" s="101">
        <v>1610100</v>
      </c>
      <c r="E637" s="101">
        <v>0</v>
      </c>
    </row>
    <row r="638" spans="3:5">
      <c r="C638" s="58" t="s">
        <v>1422</v>
      </c>
      <c r="D638" s="101">
        <v>27415214</v>
      </c>
      <c r="E638" s="101">
        <v>0</v>
      </c>
    </row>
    <row r="639" spans="3:5">
      <c r="C639" s="58" t="s">
        <v>575</v>
      </c>
      <c r="D639" s="101">
        <v>1357119</v>
      </c>
      <c r="E639" s="101">
        <v>0</v>
      </c>
    </row>
    <row r="640" spans="3:5">
      <c r="C640" s="58" t="s">
        <v>910</v>
      </c>
      <c r="D640" s="101">
        <v>857855</v>
      </c>
      <c r="E640" s="101">
        <v>0</v>
      </c>
    </row>
    <row r="641" spans="3:5">
      <c r="C641" s="58" t="s">
        <v>576</v>
      </c>
      <c r="D641" s="101">
        <v>1418116</v>
      </c>
      <c r="E641" s="101">
        <v>0</v>
      </c>
    </row>
    <row r="642" spans="3:5">
      <c r="C642" s="58" t="s">
        <v>577</v>
      </c>
      <c r="D642" s="101">
        <v>678615</v>
      </c>
      <c r="E642" s="101">
        <v>0</v>
      </c>
    </row>
    <row r="643" spans="3:5">
      <c r="C643" s="58" t="s">
        <v>578</v>
      </c>
      <c r="D643" s="101">
        <v>4658128</v>
      </c>
      <c r="E643" s="101">
        <v>0</v>
      </c>
    </row>
    <row r="644" spans="3:5">
      <c r="C644" s="58" t="s">
        <v>322</v>
      </c>
      <c r="D644" s="101">
        <v>6588908</v>
      </c>
      <c r="E644" s="101">
        <v>0</v>
      </c>
    </row>
    <row r="645" spans="3:5">
      <c r="C645" s="58" t="s">
        <v>323</v>
      </c>
      <c r="D645" s="101">
        <v>23913445</v>
      </c>
      <c r="E645" s="101">
        <v>0</v>
      </c>
    </row>
    <row r="646" spans="3:5">
      <c r="C646" s="58" t="s">
        <v>1594</v>
      </c>
      <c r="D646" s="101">
        <v>21666254</v>
      </c>
      <c r="E646" s="101">
        <v>0</v>
      </c>
    </row>
    <row r="647" spans="3:5">
      <c r="C647" s="58" t="s">
        <v>1595</v>
      </c>
      <c r="D647" s="101">
        <v>1518414</v>
      </c>
      <c r="E647" s="101">
        <v>0</v>
      </c>
    </row>
    <row r="648" spans="3:5">
      <c r="C648" s="58" t="s">
        <v>672</v>
      </c>
      <c r="D648" s="101">
        <v>1000000</v>
      </c>
      <c r="E648" s="101">
        <v>0</v>
      </c>
    </row>
    <row r="649" spans="3:5">
      <c r="C649" s="58" t="s">
        <v>579</v>
      </c>
      <c r="D649" s="101">
        <v>1516439</v>
      </c>
      <c r="E649" s="101">
        <v>0</v>
      </c>
    </row>
    <row r="650" spans="3:5">
      <c r="C650" s="58" t="s">
        <v>1596</v>
      </c>
      <c r="D650" s="101">
        <v>56615845</v>
      </c>
      <c r="E650" s="101">
        <v>0</v>
      </c>
    </row>
    <row r="651" spans="3:5">
      <c r="C651" s="58" t="s">
        <v>1597</v>
      </c>
      <c r="D651" s="101">
        <v>1342713</v>
      </c>
      <c r="E651" s="101">
        <v>0</v>
      </c>
    </row>
    <row r="652" spans="3:5">
      <c r="C652" s="58" t="s">
        <v>1598</v>
      </c>
      <c r="D652" s="101">
        <v>1769549</v>
      </c>
      <c r="E652" s="101">
        <v>1011185.59</v>
      </c>
    </row>
    <row r="653" spans="3:5">
      <c r="C653" s="58" t="s">
        <v>580</v>
      </c>
      <c r="D653" s="101">
        <v>1073078</v>
      </c>
      <c r="E653" s="101">
        <v>0</v>
      </c>
    </row>
    <row r="654" spans="3:5">
      <c r="C654" s="58" t="s">
        <v>1599</v>
      </c>
      <c r="D654" s="101">
        <v>1794317</v>
      </c>
      <c r="E654" s="101">
        <v>0</v>
      </c>
    </row>
    <row r="655" spans="3:5">
      <c r="C655" s="58" t="s">
        <v>1600</v>
      </c>
      <c r="D655" s="101">
        <v>886055</v>
      </c>
      <c r="E655" s="101">
        <v>359561.77</v>
      </c>
    </row>
    <row r="656" spans="3:5">
      <c r="C656" s="58" t="s">
        <v>581</v>
      </c>
      <c r="D656" s="101">
        <v>1073078</v>
      </c>
      <c r="E656" s="101">
        <v>0</v>
      </c>
    </row>
    <row r="657" spans="3:5">
      <c r="C657" s="58" t="s">
        <v>1601</v>
      </c>
      <c r="D657" s="101">
        <v>1514393</v>
      </c>
      <c r="E657" s="101">
        <v>0</v>
      </c>
    </row>
    <row r="658" spans="3:5">
      <c r="C658" s="58" t="s">
        <v>324</v>
      </c>
      <c r="D658" s="101">
        <v>21819316</v>
      </c>
      <c r="E658" s="101">
        <v>0</v>
      </c>
    </row>
    <row r="659" spans="3:5">
      <c r="C659" s="58" t="s">
        <v>582</v>
      </c>
      <c r="D659" s="101">
        <v>1104864</v>
      </c>
      <c r="E659" s="101">
        <v>0</v>
      </c>
    </row>
    <row r="660" spans="3:5">
      <c r="C660" s="58" t="s">
        <v>583</v>
      </c>
      <c r="D660" s="101">
        <v>1104864</v>
      </c>
      <c r="E660" s="101">
        <v>0</v>
      </c>
    </row>
    <row r="661" spans="3:5">
      <c r="C661" s="58" t="s">
        <v>1602</v>
      </c>
      <c r="D661" s="101">
        <v>1513231</v>
      </c>
      <c r="E661" s="101">
        <v>0</v>
      </c>
    </row>
    <row r="662" spans="3:5">
      <c r="C662" s="58" t="s">
        <v>1603</v>
      </c>
      <c r="D662" s="101">
        <v>2427558</v>
      </c>
      <c r="E662" s="101">
        <v>0</v>
      </c>
    </row>
    <row r="663" spans="3:5">
      <c r="C663" s="58" t="s">
        <v>584</v>
      </c>
      <c r="D663" s="101">
        <v>1816559</v>
      </c>
      <c r="E663" s="101">
        <v>0</v>
      </c>
    </row>
    <row r="664" spans="3:5">
      <c r="C664" s="58" t="s">
        <v>2013</v>
      </c>
      <c r="D664" s="101">
        <v>0</v>
      </c>
      <c r="E664" s="101">
        <v>0</v>
      </c>
    </row>
    <row r="665" spans="3:5">
      <c r="C665" s="58" t="s">
        <v>1351</v>
      </c>
      <c r="D665" s="101">
        <v>95358654</v>
      </c>
      <c r="E665" s="101">
        <v>87358654</v>
      </c>
    </row>
    <row r="666" spans="3:5">
      <c r="C666" s="58" t="s">
        <v>1604</v>
      </c>
      <c r="D666" s="101">
        <v>1072941</v>
      </c>
      <c r="E666" s="101">
        <v>0</v>
      </c>
    </row>
    <row r="667" spans="3:5">
      <c r="C667" s="58" t="s">
        <v>1605</v>
      </c>
      <c r="D667" s="101">
        <v>68640266</v>
      </c>
      <c r="E667" s="101">
        <v>0</v>
      </c>
    </row>
    <row r="668" spans="3:5">
      <c r="C668" s="58" t="s">
        <v>1606</v>
      </c>
      <c r="D668" s="101">
        <v>3099995</v>
      </c>
      <c r="E668" s="101">
        <v>0</v>
      </c>
    </row>
    <row r="669" spans="3:5">
      <c r="C669" s="58" t="s">
        <v>1253</v>
      </c>
      <c r="D669" s="101">
        <v>7800000</v>
      </c>
      <c r="E669" s="101">
        <v>0</v>
      </c>
    </row>
    <row r="670" spans="3:5">
      <c r="C670" s="58" t="s">
        <v>2014</v>
      </c>
      <c r="D670" s="101">
        <v>0</v>
      </c>
      <c r="E670" s="101">
        <v>0</v>
      </c>
    </row>
    <row r="671" spans="3:5">
      <c r="C671" s="58" t="s">
        <v>987</v>
      </c>
      <c r="D671" s="101">
        <v>7668693</v>
      </c>
      <c r="E671" s="101">
        <v>0</v>
      </c>
    </row>
    <row r="672" spans="3:5">
      <c r="C672" s="58" t="s">
        <v>1423</v>
      </c>
      <c r="D672" s="101">
        <v>22544962</v>
      </c>
      <c r="E672" s="101">
        <v>0</v>
      </c>
    </row>
    <row r="673" spans="3:5">
      <c r="C673" s="58" t="s">
        <v>870</v>
      </c>
      <c r="D673" s="101">
        <v>3900000</v>
      </c>
      <c r="E673" s="101">
        <v>0</v>
      </c>
    </row>
    <row r="674" spans="3:5">
      <c r="C674" s="58" t="s">
        <v>2015</v>
      </c>
      <c r="D674" s="101">
        <v>0</v>
      </c>
      <c r="E674" s="101">
        <v>0</v>
      </c>
    </row>
    <row r="675" spans="3:5">
      <c r="C675" s="58" t="s">
        <v>1607</v>
      </c>
      <c r="D675" s="101">
        <v>4777562</v>
      </c>
      <c r="E675" s="101">
        <v>0</v>
      </c>
    </row>
    <row r="676" spans="3:5">
      <c r="C676" s="58" t="s">
        <v>988</v>
      </c>
      <c r="D676" s="101">
        <v>6428097</v>
      </c>
      <c r="E676" s="101">
        <v>0</v>
      </c>
    </row>
    <row r="677" spans="3:5">
      <c r="C677" s="58" t="s">
        <v>1608</v>
      </c>
      <c r="D677" s="101">
        <v>102389214</v>
      </c>
      <c r="E677" s="101">
        <v>0</v>
      </c>
    </row>
    <row r="678" spans="3:5">
      <c r="C678" s="58" t="s">
        <v>2016</v>
      </c>
      <c r="D678" s="101">
        <v>0</v>
      </c>
      <c r="E678" s="101">
        <v>5235859.03</v>
      </c>
    </row>
    <row r="679" spans="3:5">
      <c r="C679" s="58" t="s">
        <v>871</v>
      </c>
      <c r="D679" s="101">
        <v>450005234</v>
      </c>
      <c r="E679" s="101">
        <v>61156333.609999999</v>
      </c>
    </row>
    <row r="680" spans="3:5">
      <c r="C680" s="58" t="s">
        <v>872</v>
      </c>
      <c r="D680" s="101">
        <v>79068472</v>
      </c>
      <c r="E680" s="101">
        <v>0</v>
      </c>
    </row>
    <row r="681" spans="3:5">
      <c r="C681" s="58" t="s">
        <v>989</v>
      </c>
      <c r="D681" s="101">
        <v>18692037</v>
      </c>
      <c r="E681" s="101">
        <v>0</v>
      </c>
    </row>
    <row r="682" spans="3:5">
      <c r="C682" s="58" t="s">
        <v>1052</v>
      </c>
      <c r="D682" s="101">
        <v>17008298</v>
      </c>
      <c r="E682" s="101">
        <v>0</v>
      </c>
    </row>
    <row r="683" spans="3:5">
      <c r="C683" s="58" t="s">
        <v>1034</v>
      </c>
      <c r="D683" s="101">
        <v>1554892</v>
      </c>
      <c r="E683" s="101">
        <v>0</v>
      </c>
    </row>
    <row r="684" spans="3:5">
      <c r="C684" s="58" t="s">
        <v>990</v>
      </c>
      <c r="D684" s="101">
        <v>6492976</v>
      </c>
      <c r="E684" s="101">
        <v>0</v>
      </c>
    </row>
    <row r="685" spans="3:5">
      <c r="C685" s="58" t="s">
        <v>325</v>
      </c>
      <c r="D685" s="101">
        <v>149999993</v>
      </c>
      <c r="E685" s="101">
        <v>0</v>
      </c>
    </row>
    <row r="686" spans="3:5">
      <c r="C686" s="58" t="s">
        <v>991</v>
      </c>
      <c r="D686" s="101">
        <v>11231038</v>
      </c>
      <c r="E686" s="101">
        <v>0</v>
      </c>
    </row>
    <row r="687" spans="3:5">
      <c r="C687" s="58" t="s">
        <v>992</v>
      </c>
      <c r="D687" s="101">
        <v>6219566</v>
      </c>
      <c r="E687" s="101">
        <v>0</v>
      </c>
    </row>
    <row r="688" spans="3:5">
      <c r="C688" s="58" t="s">
        <v>993</v>
      </c>
      <c r="D688" s="101">
        <v>7774458</v>
      </c>
      <c r="E688" s="101">
        <v>0</v>
      </c>
    </row>
    <row r="689" spans="3:5">
      <c r="C689" s="58" t="s">
        <v>1035</v>
      </c>
      <c r="D689" s="101">
        <v>1566229</v>
      </c>
      <c r="E689" s="101">
        <v>0</v>
      </c>
    </row>
    <row r="690" spans="3:5">
      <c r="C690" s="58" t="s">
        <v>994</v>
      </c>
      <c r="D690" s="101">
        <v>38981691</v>
      </c>
      <c r="E690" s="101">
        <v>0</v>
      </c>
    </row>
    <row r="691" spans="3:5">
      <c r="C691" s="58" t="s">
        <v>326</v>
      </c>
      <c r="D691" s="101">
        <v>19960269</v>
      </c>
      <c r="E691" s="101">
        <v>0</v>
      </c>
    </row>
    <row r="692" spans="3:5">
      <c r="C692" s="58" t="s">
        <v>1040</v>
      </c>
      <c r="D692" s="101">
        <v>77963381</v>
      </c>
      <c r="E692" s="101">
        <v>0</v>
      </c>
    </row>
    <row r="693" spans="3:5">
      <c r="C693" s="58" t="s">
        <v>327</v>
      </c>
      <c r="D693" s="101">
        <v>119079128</v>
      </c>
      <c r="E693" s="101">
        <v>0</v>
      </c>
    </row>
    <row r="694" spans="3:5">
      <c r="C694" s="58" t="s">
        <v>449</v>
      </c>
      <c r="D694" s="101">
        <v>225108832</v>
      </c>
      <c r="E694" s="101">
        <v>17731080.59</v>
      </c>
    </row>
    <row r="695" spans="3:5">
      <c r="C695" s="100" t="s">
        <v>246</v>
      </c>
      <c r="D695" s="101">
        <v>154138117</v>
      </c>
      <c r="E695" s="101">
        <v>0</v>
      </c>
    </row>
    <row r="696" spans="3:5">
      <c r="C696" s="58" t="s">
        <v>1252</v>
      </c>
      <c r="D696" s="101">
        <v>75597763</v>
      </c>
      <c r="E696" s="101">
        <v>0</v>
      </c>
    </row>
    <row r="697" spans="3:5">
      <c r="C697" s="58" t="s">
        <v>1609</v>
      </c>
      <c r="D697" s="101">
        <v>78540354</v>
      </c>
      <c r="E697" s="101">
        <v>0</v>
      </c>
    </row>
    <row r="698" spans="3:5">
      <c r="C698" s="58" t="s">
        <v>2017</v>
      </c>
      <c r="D698" s="101">
        <v>0</v>
      </c>
      <c r="E698" s="101">
        <v>0</v>
      </c>
    </row>
    <row r="699" spans="3:5">
      <c r="C699" s="166" t="s">
        <v>328</v>
      </c>
      <c r="D699" s="167">
        <v>615439823</v>
      </c>
      <c r="E699" s="167">
        <v>1164272</v>
      </c>
    </row>
    <row r="700" spans="3:5">
      <c r="C700" s="100" t="s">
        <v>244</v>
      </c>
      <c r="D700" s="101">
        <v>595986491</v>
      </c>
      <c r="E700" s="101">
        <v>1164272</v>
      </c>
    </row>
    <row r="701" spans="3:5">
      <c r="C701" s="58" t="s">
        <v>329</v>
      </c>
      <c r="D701" s="101">
        <v>7203181</v>
      </c>
      <c r="E701" s="101">
        <v>0</v>
      </c>
    </row>
    <row r="702" spans="3:5">
      <c r="C702" s="58" t="s">
        <v>330</v>
      </c>
      <c r="D702" s="101">
        <v>6957845</v>
      </c>
      <c r="E702" s="101">
        <v>0</v>
      </c>
    </row>
    <row r="703" spans="3:5">
      <c r="C703" s="58" t="s">
        <v>331</v>
      </c>
      <c r="D703" s="101">
        <v>37077323</v>
      </c>
      <c r="E703" s="101">
        <v>1164272</v>
      </c>
    </row>
    <row r="704" spans="3:5">
      <c r="C704" s="58" t="s">
        <v>1610</v>
      </c>
      <c r="D704" s="101">
        <v>67414593</v>
      </c>
      <c r="E704" s="101">
        <v>0</v>
      </c>
    </row>
    <row r="705" spans="3:5">
      <c r="C705" s="58" t="s">
        <v>506</v>
      </c>
      <c r="D705" s="101">
        <v>1651551</v>
      </c>
      <c r="E705" s="101">
        <v>0</v>
      </c>
    </row>
    <row r="706" spans="3:5">
      <c r="C706" s="58" t="s">
        <v>507</v>
      </c>
      <c r="D706" s="101">
        <v>1620111</v>
      </c>
      <c r="E706" s="101">
        <v>0</v>
      </c>
    </row>
    <row r="707" spans="3:5">
      <c r="C707" s="58" t="s">
        <v>1251</v>
      </c>
      <c r="D707" s="101">
        <v>15016073</v>
      </c>
      <c r="E707" s="101">
        <v>0</v>
      </c>
    </row>
    <row r="708" spans="3:5">
      <c r="C708" s="58" t="s">
        <v>508</v>
      </c>
      <c r="D708" s="101">
        <v>1157222</v>
      </c>
      <c r="E708" s="101">
        <v>0</v>
      </c>
    </row>
    <row r="709" spans="3:5">
      <c r="C709" s="58" t="s">
        <v>1611</v>
      </c>
      <c r="D709" s="101">
        <v>1514767</v>
      </c>
      <c r="E709" s="101">
        <v>0</v>
      </c>
    </row>
    <row r="710" spans="3:5">
      <c r="C710" s="58" t="s">
        <v>509</v>
      </c>
      <c r="D710" s="101">
        <v>9700392</v>
      </c>
      <c r="E710" s="101">
        <v>0</v>
      </c>
    </row>
    <row r="711" spans="3:5">
      <c r="C711" s="58" t="s">
        <v>510</v>
      </c>
      <c r="D711" s="101">
        <v>4488508</v>
      </c>
      <c r="E711" s="101">
        <v>0</v>
      </c>
    </row>
    <row r="712" spans="3:5">
      <c r="C712" s="58" t="s">
        <v>1250</v>
      </c>
      <c r="D712" s="101">
        <v>1281243</v>
      </c>
      <c r="E712" s="101">
        <v>0</v>
      </c>
    </row>
    <row r="713" spans="3:5">
      <c r="C713" s="58" t="s">
        <v>911</v>
      </c>
      <c r="D713" s="101">
        <v>54572186</v>
      </c>
      <c r="E713" s="101">
        <v>0</v>
      </c>
    </row>
    <row r="714" spans="3:5">
      <c r="C714" s="58" t="s">
        <v>1612</v>
      </c>
      <c r="D714" s="101">
        <v>1847655</v>
      </c>
      <c r="E714" s="101">
        <v>0</v>
      </c>
    </row>
    <row r="715" spans="3:5">
      <c r="C715" s="58" t="s">
        <v>1099</v>
      </c>
      <c r="D715" s="101">
        <v>6097969</v>
      </c>
      <c r="E715" s="101">
        <v>0</v>
      </c>
    </row>
    <row r="716" spans="3:5">
      <c r="C716" s="58" t="s">
        <v>332</v>
      </c>
      <c r="D716" s="101">
        <v>13966319</v>
      </c>
      <c r="E716" s="101">
        <v>0</v>
      </c>
    </row>
    <row r="717" spans="3:5">
      <c r="C717" s="58" t="s">
        <v>431</v>
      </c>
      <c r="D717" s="101">
        <v>33296708</v>
      </c>
      <c r="E717" s="101">
        <v>0</v>
      </c>
    </row>
    <row r="718" spans="3:5">
      <c r="C718" s="58" t="s">
        <v>432</v>
      </c>
      <c r="D718" s="101">
        <v>1000000</v>
      </c>
      <c r="E718" s="101">
        <v>0</v>
      </c>
    </row>
    <row r="719" spans="3:5">
      <c r="C719" s="58" t="s">
        <v>1247</v>
      </c>
      <c r="D719" s="101">
        <v>22500000</v>
      </c>
      <c r="E719" s="101">
        <v>0</v>
      </c>
    </row>
    <row r="720" spans="3:5">
      <c r="C720" s="58" t="s">
        <v>1249</v>
      </c>
      <c r="D720" s="101">
        <v>33747251</v>
      </c>
      <c r="E720" s="101">
        <v>0</v>
      </c>
    </row>
    <row r="721" spans="3:5">
      <c r="C721" s="58" t="s">
        <v>1613</v>
      </c>
      <c r="D721" s="101">
        <v>1123440</v>
      </c>
      <c r="E721" s="101">
        <v>0</v>
      </c>
    </row>
    <row r="722" spans="3:5">
      <c r="C722" s="58" t="s">
        <v>995</v>
      </c>
      <c r="D722" s="101">
        <v>70200000</v>
      </c>
      <c r="E722" s="101">
        <v>0</v>
      </c>
    </row>
    <row r="723" spans="3:5">
      <c r="C723" s="58" t="s">
        <v>1424</v>
      </c>
      <c r="D723" s="101">
        <v>23400000</v>
      </c>
      <c r="E723" s="101">
        <v>0</v>
      </c>
    </row>
    <row r="724" spans="3:5">
      <c r="C724" s="58" t="s">
        <v>2018</v>
      </c>
      <c r="D724" s="101">
        <v>0</v>
      </c>
      <c r="E724" s="101">
        <v>0</v>
      </c>
    </row>
    <row r="725" spans="3:5">
      <c r="C725" s="58" t="s">
        <v>996</v>
      </c>
      <c r="D725" s="101">
        <v>9149755</v>
      </c>
      <c r="E725" s="101">
        <v>0</v>
      </c>
    </row>
    <row r="726" spans="3:5">
      <c r="C726" s="58" t="s">
        <v>775</v>
      </c>
      <c r="D726" s="101">
        <v>1080477</v>
      </c>
      <c r="E726" s="101">
        <v>0</v>
      </c>
    </row>
    <row r="727" spans="3:5">
      <c r="C727" s="58" t="s">
        <v>1248</v>
      </c>
      <c r="D727" s="101">
        <v>8649755</v>
      </c>
      <c r="E727" s="101">
        <v>0</v>
      </c>
    </row>
    <row r="728" spans="3:5">
      <c r="C728" s="58" t="s">
        <v>776</v>
      </c>
      <c r="D728" s="101">
        <v>1525370</v>
      </c>
      <c r="E728" s="101">
        <v>0</v>
      </c>
    </row>
    <row r="729" spans="3:5">
      <c r="C729" s="58" t="s">
        <v>777</v>
      </c>
      <c r="D729" s="101">
        <v>2540116</v>
      </c>
      <c r="E729" s="101">
        <v>0</v>
      </c>
    </row>
    <row r="730" spans="3:5">
      <c r="C730" s="58" t="s">
        <v>778</v>
      </c>
      <c r="D730" s="101">
        <v>270119</v>
      </c>
      <c r="E730" s="101">
        <v>0</v>
      </c>
    </row>
    <row r="731" spans="3:5">
      <c r="C731" s="58" t="s">
        <v>873</v>
      </c>
      <c r="D731" s="101">
        <v>22506919</v>
      </c>
      <c r="E731" s="101">
        <v>0</v>
      </c>
    </row>
    <row r="732" spans="3:5">
      <c r="C732" s="58" t="s">
        <v>779</v>
      </c>
      <c r="D732" s="101">
        <v>1513603</v>
      </c>
      <c r="E732" s="101">
        <v>0</v>
      </c>
    </row>
    <row r="733" spans="3:5">
      <c r="C733" s="58" t="s">
        <v>780</v>
      </c>
      <c r="D733" s="101">
        <v>1513603</v>
      </c>
      <c r="E733" s="101">
        <v>0</v>
      </c>
    </row>
    <row r="734" spans="3:5">
      <c r="C734" s="58" t="s">
        <v>997</v>
      </c>
      <c r="D734" s="101">
        <v>9192062</v>
      </c>
      <c r="E734" s="101">
        <v>0</v>
      </c>
    </row>
    <row r="735" spans="3:5">
      <c r="C735" s="58" t="s">
        <v>1425</v>
      </c>
      <c r="D735" s="101">
        <v>38647320</v>
      </c>
      <c r="E735" s="101">
        <v>0</v>
      </c>
    </row>
    <row r="736" spans="3:5">
      <c r="C736" s="58" t="s">
        <v>450</v>
      </c>
      <c r="D736" s="101">
        <v>22500001</v>
      </c>
      <c r="E736" s="101">
        <v>0</v>
      </c>
    </row>
    <row r="737" spans="3:5">
      <c r="C737" s="58" t="s">
        <v>874</v>
      </c>
      <c r="D737" s="101">
        <v>60063054</v>
      </c>
      <c r="E737" s="101">
        <v>0</v>
      </c>
    </row>
    <row r="738" spans="3:5">
      <c r="C738" s="100" t="s">
        <v>246</v>
      </c>
      <c r="D738" s="101">
        <v>19453332</v>
      </c>
      <c r="E738" s="101">
        <v>0</v>
      </c>
    </row>
    <row r="739" spans="3:5">
      <c r="C739" s="58" t="s">
        <v>1614</v>
      </c>
      <c r="D739" s="101">
        <v>19453332</v>
      </c>
      <c r="E739" s="101">
        <v>0</v>
      </c>
    </row>
    <row r="740" spans="3:5">
      <c r="C740" s="166" t="s">
        <v>333</v>
      </c>
      <c r="D740" s="167">
        <v>3505828285</v>
      </c>
      <c r="E740" s="167">
        <v>82365831.849999994</v>
      </c>
    </row>
    <row r="741" spans="3:5">
      <c r="C741" s="100" t="s">
        <v>244</v>
      </c>
      <c r="D741" s="101">
        <v>2044288285</v>
      </c>
      <c r="E741" s="101">
        <v>68837077.030000001</v>
      </c>
    </row>
    <row r="742" spans="3:5">
      <c r="C742" s="58" t="s">
        <v>912</v>
      </c>
      <c r="D742" s="101">
        <v>3797361</v>
      </c>
      <c r="E742" s="101">
        <v>0</v>
      </c>
    </row>
    <row r="743" spans="3:5">
      <c r="C743" s="58" t="s">
        <v>1246</v>
      </c>
      <c r="D743" s="101">
        <v>10018924</v>
      </c>
      <c r="E743" s="101">
        <v>0</v>
      </c>
    </row>
    <row r="744" spans="3:5">
      <c r="C744" s="58" t="s">
        <v>334</v>
      </c>
      <c r="D744" s="101">
        <v>900000000</v>
      </c>
      <c r="E744" s="101">
        <v>14970973.039999999</v>
      </c>
    </row>
    <row r="745" spans="3:5">
      <c r="C745" s="58" t="s">
        <v>2019</v>
      </c>
      <c r="D745" s="101">
        <v>0</v>
      </c>
      <c r="E745" s="101">
        <v>0</v>
      </c>
    </row>
    <row r="746" spans="3:5">
      <c r="C746" s="58" t="s">
        <v>1245</v>
      </c>
      <c r="D746" s="101">
        <v>4114253</v>
      </c>
      <c r="E746" s="101">
        <v>0</v>
      </c>
    </row>
    <row r="747" spans="3:5">
      <c r="C747" s="58" t="s">
        <v>511</v>
      </c>
      <c r="D747" s="101">
        <v>1651551</v>
      </c>
      <c r="E747" s="101">
        <v>0</v>
      </c>
    </row>
    <row r="748" spans="3:5">
      <c r="C748" s="58" t="s">
        <v>512</v>
      </c>
      <c r="D748" s="101">
        <v>1157222</v>
      </c>
      <c r="E748" s="101">
        <v>0</v>
      </c>
    </row>
    <row r="749" spans="3:5">
      <c r="C749" s="58" t="s">
        <v>513</v>
      </c>
      <c r="D749" s="101">
        <v>4123809</v>
      </c>
      <c r="E749" s="101">
        <v>1943462.61</v>
      </c>
    </row>
    <row r="750" spans="3:5">
      <c r="C750" s="58" t="s">
        <v>2020</v>
      </c>
      <c r="D750" s="101">
        <v>0</v>
      </c>
      <c r="E750" s="101">
        <v>0</v>
      </c>
    </row>
    <row r="751" spans="3:5">
      <c r="C751" s="58" t="s">
        <v>1939</v>
      </c>
      <c r="D751" s="101">
        <v>0</v>
      </c>
      <c r="E751" s="101">
        <v>0</v>
      </c>
    </row>
    <row r="752" spans="3:5">
      <c r="C752" s="58" t="s">
        <v>2021</v>
      </c>
      <c r="D752" s="101">
        <v>0</v>
      </c>
      <c r="E752" s="101">
        <v>0</v>
      </c>
    </row>
    <row r="753" spans="3:5">
      <c r="C753" s="58" t="s">
        <v>1244</v>
      </c>
      <c r="D753" s="101">
        <v>1340629</v>
      </c>
      <c r="E753" s="101">
        <v>0</v>
      </c>
    </row>
    <row r="754" spans="3:5">
      <c r="C754" s="58" t="s">
        <v>913</v>
      </c>
      <c r="D754" s="101">
        <v>15000000</v>
      </c>
      <c r="E754" s="101">
        <v>0</v>
      </c>
    </row>
    <row r="755" spans="3:5">
      <c r="C755" s="58" t="s">
        <v>1053</v>
      </c>
      <c r="D755" s="101">
        <v>4247450</v>
      </c>
      <c r="E755" s="101">
        <v>3922641.38</v>
      </c>
    </row>
    <row r="756" spans="3:5">
      <c r="C756" s="58" t="s">
        <v>1940</v>
      </c>
      <c r="D756" s="101">
        <v>0</v>
      </c>
      <c r="E756" s="101">
        <v>0</v>
      </c>
    </row>
    <row r="757" spans="3:5">
      <c r="C757" s="58" t="s">
        <v>1350</v>
      </c>
      <c r="D757" s="101">
        <v>34522622</v>
      </c>
      <c r="E757" s="101">
        <v>0</v>
      </c>
    </row>
    <row r="758" spans="3:5">
      <c r="C758" s="58" t="s">
        <v>1615</v>
      </c>
      <c r="D758" s="101">
        <v>1160000</v>
      </c>
      <c r="E758" s="101">
        <v>0</v>
      </c>
    </row>
    <row r="759" spans="3:5">
      <c r="C759" s="58" t="s">
        <v>1941</v>
      </c>
      <c r="D759" s="101">
        <v>0</v>
      </c>
      <c r="E759" s="101">
        <v>0</v>
      </c>
    </row>
    <row r="760" spans="3:5">
      <c r="C760" s="58" t="s">
        <v>1957</v>
      </c>
      <c r="D760" s="101">
        <v>0</v>
      </c>
      <c r="E760" s="101">
        <v>0</v>
      </c>
    </row>
    <row r="761" spans="3:5">
      <c r="C761" s="58" t="s">
        <v>335</v>
      </c>
      <c r="D761" s="101">
        <v>257769222</v>
      </c>
      <c r="E761" s="101">
        <v>0</v>
      </c>
    </row>
    <row r="762" spans="3:5">
      <c r="C762" s="58" t="s">
        <v>1098</v>
      </c>
      <c r="D762" s="101">
        <v>244450444</v>
      </c>
      <c r="E762" s="101">
        <v>0</v>
      </c>
    </row>
    <row r="763" spans="3:5">
      <c r="C763" s="58" t="s">
        <v>781</v>
      </c>
      <c r="D763" s="101">
        <v>4062690</v>
      </c>
      <c r="E763" s="101">
        <v>0</v>
      </c>
    </row>
    <row r="764" spans="3:5">
      <c r="C764" s="58" t="s">
        <v>782</v>
      </c>
      <c r="D764" s="101">
        <v>8305980</v>
      </c>
      <c r="E764" s="101">
        <v>0</v>
      </c>
    </row>
    <row r="765" spans="3:5">
      <c r="C765" s="58" t="s">
        <v>783</v>
      </c>
      <c r="D765" s="101">
        <v>1198159</v>
      </c>
      <c r="E765" s="101">
        <v>0</v>
      </c>
    </row>
    <row r="766" spans="3:5">
      <c r="C766" s="58" t="s">
        <v>784</v>
      </c>
      <c r="D766" s="101">
        <v>5453083</v>
      </c>
      <c r="E766" s="101">
        <v>0</v>
      </c>
    </row>
    <row r="767" spans="3:5">
      <c r="C767" s="58" t="s">
        <v>914</v>
      </c>
      <c r="D767" s="101">
        <v>4062690</v>
      </c>
      <c r="E767" s="101">
        <v>0</v>
      </c>
    </row>
    <row r="768" spans="3:5">
      <c r="C768" s="58" t="s">
        <v>1243</v>
      </c>
      <c r="D768" s="101">
        <v>1138581</v>
      </c>
      <c r="E768" s="101">
        <v>0</v>
      </c>
    </row>
    <row r="769" spans="3:5">
      <c r="C769" s="58" t="s">
        <v>785</v>
      </c>
      <c r="D769" s="101">
        <v>4062690</v>
      </c>
      <c r="E769" s="101">
        <v>0</v>
      </c>
    </row>
    <row r="770" spans="3:5">
      <c r="C770" s="58" t="s">
        <v>1616</v>
      </c>
      <c r="D770" s="101">
        <v>7391665</v>
      </c>
      <c r="E770" s="101">
        <v>0</v>
      </c>
    </row>
    <row r="771" spans="3:5">
      <c r="C771" s="58" t="s">
        <v>786</v>
      </c>
      <c r="D771" s="101">
        <v>1720107</v>
      </c>
      <c r="E771" s="101">
        <v>0</v>
      </c>
    </row>
    <row r="772" spans="3:5">
      <c r="C772" s="58" t="s">
        <v>2022</v>
      </c>
      <c r="D772" s="101">
        <v>0</v>
      </c>
      <c r="E772" s="101">
        <v>0</v>
      </c>
    </row>
    <row r="773" spans="3:5">
      <c r="C773" s="58" t="s">
        <v>787</v>
      </c>
      <c r="D773" s="101">
        <v>5415294</v>
      </c>
      <c r="E773" s="101">
        <v>0</v>
      </c>
    </row>
    <row r="774" spans="3:5">
      <c r="C774" s="58" t="s">
        <v>788</v>
      </c>
      <c r="D774" s="101">
        <v>1516282</v>
      </c>
      <c r="E774" s="101">
        <v>0</v>
      </c>
    </row>
    <row r="775" spans="3:5">
      <c r="C775" s="58" t="s">
        <v>789</v>
      </c>
      <c r="D775" s="101">
        <v>4850943</v>
      </c>
      <c r="E775" s="101">
        <v>0</v>
      </c>
    </row>
    <row r="776" spans="3:5">
      <c r="C776" s="58" t="s">
        <v>790</v>
      </c>
      <c r="D776" s="101">
        <v>4850943</v>
      </c>
      <c r="E776" s="101">
        <v>0</v>
      </c>
    </row>
    <row r="777" spans="3:5">
      <c r="C777" s="58" t="s">
        <v>791</v>
      </c>
      <c r="D777" s="101">
        <v>3509288</v>
      </c>
      <c r="E777" s="101">
        <v>0</v>
      </c>
    </row>
    <row r="778" spans="3:5">
      <c r="C778" s="58" t="s">
        <v>1617</v>
      </c>
      <c r="D778" s="101">
        <v>32223848</v>
      </c>
      <c r="E778" s="101">
        <v>0</v>
      </c>
    </row>
    <row r="779" spans="3:5">
      <c r="C779" s="58" t="s">
        <v>1618</v>
      </c>
      <c r="D779" s="101">
        <v>1525371</v>
      </c>
      <c r="E779" s="101">
        <v>0</v>
      </c>
    </row>
    <row r="780" spans="3:5">
      <c r="C780" s="58" t="s">
        <v>1242</v>
      </c>
      <c r="D780" s="101">
        <v>3939670</v>
      </c>
      <c r="E780" s="101">
        <v>0</v>
      </c>
    </row>
    <row r="781" spans="3:5">
      <c r="C781" s="58" t="s">
        <v>792</v>
      </c>
      <c r="D781" s="101">
        <v>3939670</v>
      </c>
      <c r="E781" s="101">
        <v>0</v>
      </c>
    </row>
    <row r="782" spans="3:5">
      <c r="C782" s="58" t="s">
        <v>793</v>
      </c>
      <c r="D782" s="101">
        <v>3939671</v>
      </c>
      <c r="E782" s="101">
        <v>0</v>
      </c>
    </row>
    <row r="783" spans="3:5">
      <c r="C783" s="58" t="s">
        <v>1426</v>
      </c>
      <c r="D783" s="101">
        <v>155926762</v>
      </c>
      <c r="E783" s="101">
        <v>0</v>
      </c>
    </row>
    <row r="784" spans="3:5">
      <c r="C784" s="58" t="s">
        <v>451</v>
      </c>
      <c r="D784" s="101">
        <v>52507548</v>
      </c>
      <c r="E784" s="101">
        <v>30000000</v>
      </c>
    </row>
    <row r="785" spans="3:5">
      <c r="C785" s="58" t="s">
        <v>875</v>
      </c>
      <c r="D785" s="101">
        <v>45000187</v>
      </c>
      <c r="E785" s="101">
        <v>0</v>
      </c>
    </row>
    <row r="786" spans="3:5">
      <c r="C786" s="58" t="s">
        <v>948</v>
      </c>
      <c r="D786" s="101">
        <v>30000002</v>
      </c>
      <c r="E786" s="101">
        <v>0</v>
      </c>
    </row>
    <row r="787" spans="3:5">
      <c r="C787" s="58" t="s">
        <v>1041</v>
      </c>
      <c r="D787" s="101">
        <v>136891562</v>
      </c>
      <c r="E787" s="101">
        <v>0</v>
      </c>
    </row>
    <row r="788" spans="3:5">
      <c r="C788" s="58" t="s">
        <v>949</v>
      </c>
      <c r="D788" s="101">
        <v>15002112</v>
      </c>
      <c r="E788" s="101">
        <v>0</v>
      </c>
    </row>
    <row r="789" spans="3:5">
      <c r="C789" s="58" t="s">
        <v>876</v>
      </c>
      <c r="D789" s="101">
        <v>22500000</v>
      </c>
      <c r="E789" s="101">
        <v>18000000</v>
      </c>
    </row>
    <row r="790" spans="3:5">
      <c r="C790" s="100" t="s">
        <v>247</v>
      </c>
      <c r="D790" s="101">
        <v>1461540000</v>
      </c>
      <c r="E790" s="101">
        <v>13528754.82</v>
      </c>
    </row>
    <row r="791" spans="3:5">
      <c r="C791" s="58" t="s">
        <v>1241</v>
      </c>
      <c r="D791" s="101">
        <v>1375500000</v>
      </c>
      <c r="E791" s="101">
        <v>13528754.82</v>
      </c>
    </row>
    <row r="792" spans="3:5">
      <c r="C792" s="58" t="s">
        <v>416</v>
      </c>
      <c r="D792" s="101">
        <v>86040000</v>
      </c>
      <c r="E792" s="101">
        <v>0</v>
      </c>
    </row>
    <row r="793" spans="3:5">
      <c r="C793" s="166" t="s">
        <v>336</v>
      </c>
      <c r="D793" s="167">
        <v>1638625337</v>
      </c>
      <c r="E793" s="167">
        <v>1281628112.1099999</v>
      </c>
    </row>
    <row r="794" spans="3:5">
      <c r="C794" s="100" t="s">
        <v>244</v>
      </c>
      <c r="D794" s="101">
        <v>1429302975</v>
      </c>
      <c r="E794" s="101">
        <v>1281628112.1099999</v>
      </c>
    </row>
    <row r="795" spans="3:5">
      <c r="C795" s="58" t="s">
        <v>1097</v>
      </c>
      <c r="D795" s="101">
        <v>130965347</v>
      </c>
      <c r="E795" s="101">
        <v>15353772.369999999</v>
      </c>
    </row>
    <row r="796" spans="3:5">
      <c r="C796" s="58" t="s">
        <v>1042</v>
      </c>
      <c r="D796" s="101">
        <v>106172797</v>
      </c>
      <c r="E796" s="101">
        <v>0</v>
      </c>
    </row>
    <row r="797" spans="3:5">
      <c r="C797" s="58" t="s">
        <v>514</v>
      </c>
      <c r="D797" s="101">
        <v>1561024</v>
      </c>
      <c r="E797" s="101">
        <v>0</v>
      </c>
    </row>
    <row r="798" spans="3:5">
      <c r="C798" s="58" t="s">
        <v>515</v>
      </c>
      <c r="D798" s="101">
        <v>1157222</v>
      </c>
      <c r="E798" s="101">
        <v>0</v>
      </c>
    </row>
    <row r="799" spans="3:5">
      <c r="C799" s="58" t="s">
        <v>516</v>
      </c>
      <c r="D799" s="101">
        <v>1651551</v>
      </c>
      <c r="E799" s="101">
        <v>0</v>
      </c>
    </row>
    <row r="800" spans="3:5">
      <c r="C800" s="58" t="s">
        <v>548</v>
      </c>
      <c r="D800" s="101">
        <v>1518982</v>
      </c>
      <c r="E800" s="101">
        <v>0</v>
      </c>
    </row>
    <row r="801" spans="3:5">
      <c r="C801" s="58" t="s">
        <v>549</v>
      </c>
      <c r="D801" s="101">
        <v>2861943</v>
      </c>
      <c r="E801" s="101">
        <v>0</v>
      </c>
    </row>
    <row r="802" spans="3:5">
      <c r="C802" s="58" t="s">
        <v>337</v>
      </c>
      <c r="D802" s="101">
        <v>1001596236</v>
      </c>
      <c r="E802" s="101">
        <v>1266274339.74</v>
      </c>
    </row>
    <row r="803" spans="3:5">
      <c r="C803" s="58" t="s">
        <v>1942</v>
      </c>
      <c r="D803" s="101">
        <v>0</v>
      </c>
      <c r="E803" s="101">
        <v>0</v>
      </c>
    </row>
    <row r="804" spans="3:5">
      <c r="C804" s="58" t="s">
        <v>877</v>
      </c>
      <c r="D804" s="101">
        <v>45000002</v>
      </c>
      <c r="E804" s="101">
        <v>0</v>
      </c>
    </row>
    <row r="805" spans="3:5">
      <c r="C805" s="58" t="s">
        <v>433</v>
      </c>
      <c r="D805" s="101">
        <v>31816871</v>
      </c>
      <c r="E805" s="101">
        <v>0</v>
      </c>
    </row>
    <row r="806" spans="3:5">
      <c r="C806" s="58" t="s">
        <v>1958</v>
      </c>
      <c r="D806" s="101">
        <v>0</v>
      </c>
      <c r="E806" s="101">
        <v>0</v>
      </c>
    </row>
    <row r="807" spans="3:5">
      <c r="C807" s="58" t="s">
        <v>452</v>
      </c>
      <c r="D807" s="101">
        <v>105001000</v>
      </c>
      <c r="E807" s="101">
        <v>0</v>
      </c>
    </row>
    <row r="808" spans="3:5">
      <c r="C808" s="58" t="s">
        <v>246</v>
      </c>
      <c r="D808" s="101">
        <v>206514332</v>
      </c>
      <c r="E808" s="101">
        <v>0</v>
      </c>
    </row>
    <row r="809" spans="3:5">
      <c r="C809" s="58" t="s">
        <v>1068</v>
      </c>
      <c r="D809" s="101">
        <v>206514332</v>
      </c>
      <c r="E809" s="101">
        <v>0</v>
      </c>
    </row>
    <row r="810" spans="3:5">
      <c r="C810" s="100" t="s">
        <v>247</v>
      </c>
      <c r="D810" s="101">
        <v>0</v>
      </c>
      <c r="E810" s="101">
        <v>0</v>
      </c>
    </row>
    <row r="811" spans="3:5">
      <c r="C811" s="58" t="s">
        <v>1958</v>
      </c>
      <c r="D811" s="101">
        <v>0</v>
      </c>
      <c r="E811" s="101">
        <v>0</v>
      </c>
    </row>
    <row r="812" spans="3:5">
      <c r="C812" s="100" t="s">
        <v>248</v>
      </c>
      <c r="D812" s="101">
        <v>2808030</v>
      </c>
      <c r="E812" s="101">
        <v>0</v>
      </c>
    </row>
    <row r="813" spans="3:5">
      <c r="C813" s="58" t="s">
        <v>245</v>
      </c>
      <c r="D813" s="101">
        <v>2808030</v>
      </c>
      <c r="E813" s="101">
        <v>0</v>
      </c>
    </row>
    <row r="814" spans="3:5">
      <c r="C814" s="166" t="s">
        <v>338</v>
      </c>
      <c r="D814" s="167">
        <v>913162159</v>
      </c>
      <c r="E814" s="167">
        <v>112042731.41</v>
      </c>
    </row>
    <row r="815" spans="3:5">
      <c r="C815" s="100" t="s">
        <v>244</v>
      </c>
      <c r="D815" s="101">
        <v>871174289</v>
      </c>
      <c r="E815" s="101">
        <v>112042731.41</v>
      </c>
    </row>
    <row r="816" spans="3:5">
      <c r="C816" s="58" t="s">
        <v>245</v>
      </c>
      <c r="D816" s="101">
        <v>2029998</v>
      </c>
      <c r="E816" s="101">
        <v>0</v>
      </c>
    </row>
    <row r="817" spans="3:5">
      <c r="C817" s="58" t="s">
        <v>1240</v>
      </c>
      <c r="D817" s="101">
        <v>1639531</v>
      </c>
      <c r="E817" s="101">
        <v>0</v>
      </c>
    </row>
    <row r="818" spans="3:5">
      <c r="C818" s="58" t="s">
        <v>517</v>
      </c>
      <c r="D818" s="101">
        <v>6002428</v>
      </c>
      <c r="E818" s="101">
        <v>0</v>
      </c>
    </row>
    <row r="819" spans="3:5">
      <c r="C819" s="58" t="s">
        <v>518</v>
      </c>
      <c r="D819" s="101">
        <v>2758819</v>
      </c>
      <c r="E819" s="101">
        <v>0</v>
      </c>
    </row>
    <row r="820" spans="3:5">
      <c r="C820" s="58" t="s">
        <v>519</v>
      </c>
      <c r="D820" s="101">
        <v>4433239</v>
      </c>
      <c r="E820" s="101">
        <v>0</v>
      </c>
    </row>
    <row r="821" spans="3:5">
      <c r="C821" s="58" t="s">
        <v>520</v>
      </c>
      <c r="D821" s="101">
        <v>1835000</v>
      </c>
      <c r="E821" s="101">
        <v>0</v>
      </c>
    </row>
    <row r="822" spans="3:5">
      <c r="C822" s="58" t="s">
        <v>2023</v>
      </c>
      <c r="D822" s="101">
        <v>0</v>
      </c>
      <c r="E822" s="101">
        <v>3801449.28</v>
      </c>
    </row>
    <row r="823" spans="3:5">
      <c r="C823" s="58" t="s">
        <v>521</v>
      </c>
      <c r="D823" s="101">
        <v>1856241</v>
      </c>
      <c r="E823" s="101">
        <v>0</v>
      </c>
    </row>
    <row r="824" spans="3:5">
      <c r="C824" s="58" t="s">
        <v>522</v>
      </c>
      <c r="D824" s="101">
        <v>10922031</v>
      </c>
      <c r="E824" s="101">
        <v>0</v>
      </c>
    </row>
    <row r="825" spans="3:5">
      <c r="C825" s="58" t="s">
        <v>523</v>
      </c>
      <c r="D825" s="101">
        <v>3326831</v>
      </c>
      <c r="E825" s="101">
        <v>0</v>
      </c>
    </row>
    <row r="826" spans="3:5">
      <c r="C826" s="58" t="s">
        <v>524</v>
      </c>
      <c r="D826" s="101">
        <v>9294308</v>
      </c>
      <c r="E826" s="101">
        <v>0</v>
      </c>
    </row>
    <row r="827" spans="3:5">
      <c r="C827" s="58" t="s">
        <v>490</v>
      </c>
      <c r="D827" s="101">
        <v>11058566</v>
      </c>
      <c r="E827" s="101">
        <v>0</v>
      </c>
    </row>
    <row r="828" spans="3:5">
      <c r="C828" s="58" t="s">
        <v>1619</v>
      </c>
      <c r="D828" s="101">
        <v>50022117</v>
      </c>
      <c r="E828" s="101">
        <v>0</v>
      </c>
    </row>
    <row r="829" spans="3:5">
      <c r="C829" s="58" t="s">
        <v>339</v>
      </c>
      <c r="D829" s="101">
        <v>4319869</v>
      </c>
      <c r="E829" s="101">
        <v>0</v>
      </c>
    </row>
    <row r="830" spans="3:5">
      <c r="C830" s="58" t="s">
        <v>340</v>
      </c>
      <c r="D830" s="101">
        <v>1517426</v>
      </c>
      <c r="E830" s="101">
        <v>0</v>
      </c>
    </row>
    <row r="831" spans="3:5">
      <c r="C831" s="58" t="s">
        <v>341</v>
      </c>
      <c r="D831" s="101">
        <v>263965000</v>
      </c>
      <c r="E831" s="101">
        <v>0</v>
      </c>
    </row>
    <row r="832" spans="3:5">
      <c r="C832" s="58" t="s">
        <v>1067</v>
      </c>
      <c r="D832" s="101">
        <v>2551825</v>
      </c>
      <c r="E832" s="101">
        <v>0</v>
      </c>
    </row>
    <row r="833" spans="3:5">
      <c r="C833" s="58" t="s">
        <v>1428</v>
      </c>
      <c r="D833" s="101">
        <v>5883116</v>
      </c>
      <c r="E833" s="101">
        <v>0</v>
      </c>
    </row>
    <row r="834" spans="3:5">
      <c r="C834" s="58" t="s">
        <v>1620</v>
      </c>
      <c r="D834" s="101">
        <v>1244476</v>
      </c>
      <c r="E834" s="101">
        <v>0</v>
      </c>
    </row>
    <row r="835" spans="3:5">
      <c r="C835" s="58" t="s">
        <v>794</v>
      </c>
      <c r="D835" s="101">
        <v>1000000</v>
      </c>
      <c r="E835" s="101">
        <v>0</v>
      </c>
    </row>
    <row r="836" spans="3:5">
      <c r="C836" s="58" t="s">
        <v>585</v>
      </c>
      <c r="D836" s="101">
        <v>2503860</v>
      </c>
      <c r="E836" s="101">
        <v>0</v>
      </c>
    </row>
    <row r="837" spans="3:5">
      <c r="C837" s="58" t="s">
        <v>586</v>
      </c>
      <c r="D837" s="101">
        <v>12678145</v>
      </c>
      <c r="E837" s="101">
        <v>0</v>
      </c>
    </row>
    <row r="838" spans="3:5">
      <c r="C838" s="58" t="s">
        <v>1959</v>
      </c>
      <c r="D838" s="101">
        <v>0</v>
      </c>
      <c r="E838" s="101">
        <v>0</v>
      </c>
    </row>
    <row r="839" spans="3:5">
      <c r="C839" s="58" t="s">
        <v>587</v>
      </c>
      <c r="D839" s="101">
        <v>2535629</v>
      </c>
      <c r="E839" s="101">
        <v>0</v>
      </c>
    </row>
    <row r="840" spans="3:5">
      <c r="C840" s="58" t="s">
        <v>588</v>
      </c>
      <c r="D840" s="101">
        <v>1570629</v>
      </c>
      <c r="E840" s="101">
        <v>0</v>
      </c>
    </row>
    <row r="841" spans="3:5">
      <c r="C841" s="58" t="s">
        <v>589</v>
      </c>
      <c r="D841" s="101">
        <v>2535629</v>
      </c>
      <c r="E841" s="101">
        <v>0</v>
      </c>
    </row>
    <row r="842" spans="3:5">
      <c r="C842" s="58" t="s">
        <v>590</v>
      </c>
      <c r="D842" s="101">
        <v>3418120</v>
      </c>
      <c r="E842" s="101">
        <v>0</v>
      </c>
    </row>
    <row r="843" spans="3:5">
      <c r="C843" s="58" t="s">
        <v>1239</v>
      </c>
      <c r="D843" s="101">
        <v>1780751</v>
      </c>
      <c r="E843" s="101">
        <v>0</v>
      </c>
    </row>
    <row r="844" spans="3:5">
      <c r="C844" s="58" t="s">
        <v>1238</v>
      </c>
      <c r="D844" s="101">
        <v>9024052</v>
      </c>
      <c r="E844" s="101">
        <v>0</v>
      </c>
    </row>
    <row r="845" spans="3:5">
      <c r="C845" s="58" t="s">
        <v>998</v>
      </c>
      <c r="D845" s="101">
        <v>20166495</v>
      </c>
      <c r="E845" s="101">
        <v>0</v>
      </c>
    </row>
    <row r="846" spans="3:5">
      <c r="C846" s="58" t="s">
        <v>1237</v>
      </c>
      <c r="D846" s="101">
        <v>4750788</v>
      </c>
      <c r="E846" s="101">
        <v>0</v>
      </c>
    </row>
    <row r="847" spans="3:5">
      <c r="C847" s="58" t="s">
        <v>999</v>
      </c>
      <c r="D847" s="101">
        <v>24430184</v>
      </c>
      <c r="E847" s="101">
        <v>0</v>
      </c>
    </row>
    <row r="848" spans="3:5">
      <c r="C848" s="58" t="s">
        <v>591</v>
      </c>
      <c r="D848" s="101">
        <v>6815664</v>
      </c>
      <c r="E848" s="101">
        <v>0</v>
      </c>
    </row>
    <row r="849" spans="3:5">
      <c r="C849" s="58" t="s">
        <v>592</v>
      </c>
      <c r="D849" s="101">
        <v>12357301</v>
      </c>
      <c r="E849" s="101">
        <v>0</v>
      </c>
    </row>
    <row r="850" spans="3:5">
      <c r="C850" s="58" t="s">
        <v>1236</v>
      </c>
      <c r="D850" s="101">
        <v>1142726</v>
      </c>
      <c r="E850" s="101">
        <v>0</v>
      </c>
    </row>
    <row r="851" spans="3:5">
      <c r="C851" s="58" t="s">
        <v>1000</v>
      </c>
      <c r="D851" s="101">
        <v>20616833</v>
      </c>
      <c r="E851" s="101">
        <v>0</v>
      </c>
    </row>
    <row r="852" spans="3:5">
      <c r="C852" s="58" t="s">
        <v>593</v>
      </c>
      <c r="D852" s="101">
        <v>1511718</v>
      </c>
      <c r="E852" s="101">
        <v>0</v>
      </c>
    </row>
    <row r="853" spans="3:5">
      <c r="C853" s="58" t="s">
        <v>915</v>
      </c>
      <c r="D853" s="101">
        <v>1548690</v>
      </c>
      <c r="E853" s="101">
        <v>0</v>
      </c>
    </row>
    <row r="854" spans="3:5">
      <c r="C854" s="58" t="s">
        <v>2024</v>
      </c>
      <c r="D854" s="101">
        <v>0</v>
      </c>
      <c r="E854" s="101">
        <v>0</v>
      </c>
    </row>
    <row r="855" spans="3:5">
      <c r="C855" s="58" t="s">
        <v>1427</v>
      </c>
      <c r="D855" s="101">
        <v>10642640</v>
      </c>
      <c r="E855" s="101">
        <v>0</v>
      </c>
    </row>
    <row r="856" spans="3:5">
      <c r="C856" s="58" t="s">
        <v>1001</v>
      </c>
      <c r="D856" s="101">
        <v>23931040</v>
      </c>
      <c r="E856" s="101">
        <v>0</v>
      </c>
    </row>
    <row r="857" spans="3:5">
      <c r="C857" s="58" t="s">
        <v>878</v>
      </c>
      <c r="D857" s="101">
        <v>30000000</v>
      </c>
      <c r="E857" s="101">
        <v>14562584.02</v>
      </c>
    </row>
    <row r="858" spans="3:5">
      <c r="C858" s="58" t="s">
        <v>342</v>
      </c>
      <c r="D858" s="101">
        <v>210000001</v>
      </c>
      <c r="E858" s="101">
        <v>93678698.109999999</v>
      </c>
    </row>
    <row r="859" spans="3:5">
      <c r="C859" s="58" t="s">
        <v>1104</v>
      </c>
      <c r="D859" s="101">
        <v>21449671</v>
      </c>
      <c r="E859" s="101">
        <v>0</v>
      </c>
    </row>
    <row r="860" spans="3:5">
      <c r="C860" s="58" t="s">
        <v>467</v>
      </c>
      <c r="D860" s="101">
        <v>60102902</v>
      </c>
      <c r="E860" s="101">
        <v>0</v>
      </c>
    </row>
    <row r="861" spans="3:5">
      <c r="C861" s="58" t="s">
        <v>246</v>
      </c>
      <c r="D861" s="101">
        <v>35545562</v>
      </c>
      <c r="E861" s="101">
        <v>0</v>
      </c>
    </row>
    <row r="862" spans="3:5">
      <c r="C862" s="58" t="s">
        <v>341</v>
      </c>
      <c r="D862" s="101">
        <v>1454089</v>
      </c>
      <c r="E862" s="101">
        <v>0</v>
      </c>
    </row>
    <row r="863" spans="3:5">
      <c r="C863" s="58" t="s">
        <v>1428</v>
      </c>
      <c r="D863" s="101">
        <v>12596660</v>
      </c>
      <c r="E863" s="101">
        <v>0</v>
      </c>
    </row>
    <row r="864" spans="3:5">
      <c r="C864" s="58" t="s">
        <v>1621</v>
      </c>
      <c r="D864" s="101">
        <v>21494813</v>
      </c>
      <c r="E864" s="101">
        <v>0</v>
      </c>
    </row>
    <row r="865" spans="3:5">
      <c r="C865" s="100" t="s">
        <v>247</v>
      </c>
      <c r="D865" s="101">
        <v>0</v>
      </c>
      <c r="E865" s="101">
        <v>0</v>
      </c>
    </row>
    <row r="866" spans="3:5">
      <c r="C866" s="58" t="s">
        <v>1959</v>
      </c>
      <c r="D866" s="101">
        <v>0</v>
      </c>
      <c r="E866" s="101">
        <v>0</v>
      </c>
    </row>
    <row r="867" spans="3:5">
      <c r="C867" s="100" t="s">
        <v>248</v>
      </c>
      <c r="D867" s="101">
        <v>6442308</v>
      </c>
      <c r="E867" s="101">
        <v>0</v>
      </c>
    </row>
    <row r="868" spans="3:5">
      <c r="C868" s="58" t="s">
        <v>245</v>
      </c>
      <c r="D868" s="101">
        <v>6442308</v>
      </c>
      <c r="E868" s="101">
        <v>0</v>
      </c>
    </row>
    <row r="869" spans="3:5">
      <c r="C869" s="166" t="s">
        <v>343</v>
      </c>
      <c r="D869" s="167">
        <v>3165794891</v>
      </c>
      <c r="E869" s="167">
        <v>137192518.40000001</v>
      </c>
    </row>
    <row r="870" spans="3:5">
      <c r="C870" s="100" t="s">
        <v>244</v>
      </c>
      <c r="D870" s="101">
        <v>2689473708</v>
      </c>
      <c r="E870" s="101">
        <v>137192518.40000001</v>
      </c>
    </row>
    <row r="871" spans="3:5">
      <c r="C871" s="58" t="s">
        <v>1235</v>
      </c>
      <c r="D871" s="101">
        <v>1546229</v>
      </c>
      <c r="E871" s="101">
        <v>0</v>
      </c>
    </row>
    <row r="872" spans="3:5">
      <c r="C872" s="58" t="s">
        <v>2025</v>
      </c>
      <c r="D872" s="101">
        <v>0</v>
      </c>
      <c r="E872" s="101">
        <v>0</v>
      </c>
    </row>
    <row r="873" spans="3:5">
      <c r="C873" s="58" t="s">
        <v>795</v>
      </c>
      <c r="D873" s="101">
        <v>2371024</v>
      </c>
      <c r="E873" s="101">
        <v>0</v>
      </c>
    </row>
    <row r="874" spans="3:5">
      <c r="C874" s="58" t="s">
        <v>796</v>
      </c>
      <c r="D874" s="101">
        <v>1533724</v>
      </c>
      <c r="E874" s="101">
        <v>0</v>
      </c>
    </row>
    <row r="875" spans="3:5">
      <c r="C875" s="58" t="s">
        <v>1622</v>
      </c>
      <c r="D875" s="101">
        <v>19490000</v>
      </c>
      <c r="E875" s="101">
        <v>0</v>
      </c>
    </row>
    <row r="876" spans="3:5">
      <c r="C876" s="58" t="s">
        <v>797</v>
      </c>
      <c r="D876" s="101">
        <v>1725020</v>
      </c>
      <c r="E876" s="101">
        <v>0</v>
      </c>
    </row>
    <row r="877" spans="3:5">
      <c r="C877" s="58" t="s">
        <v>1234</v>
      </c>
      <c r="D877" s="101">
        <v>137000000</v>
      </c>
      <c r="E877" s="101">
        <v>10443962.029999999</v>
      </c>
    </row>
    <row r="878" spans="3:5">
      <c r="C878" s="58" t="s">
        <v>1623</v>
      </c>
      <c r="D878" s="101">
        <v>123562218</v>
      </c>
      <c r="E878" s="101">
        <v>0</v>
      </c>
    </row>
    <row r="879" spans="3:5">
      <c r="C879" s="58" t="s">
        <v>1429</v>
      </c>
      <c r="D879" s="101">
        <v>31979091</v>
      </c>
      <c r="E879" s="101">
        <v>0</v>
      </c>
    </row>
    <row r="880" spans="3:5">
      <c r="C880" s="58" t="s">
        <v>798</v>
      </c>
      <c r="D880" s="101">
        <v>6169115</v>
      </c>
      <c r="E880" s="101">
        <v>0</v>
      </c>
    </row>
    <row r="881" spans="3:5">
      <c r="C881" s="58" t="s">
        <v>799</v>
      </c>
      <c r="D881" s="101">
        <v>1757168</v>
      </c>
      <c r="E881" s="101">
        <v>0</v>
      </c>
    </row>
    <row r="882" spans="3:5">
      <c r="C882" s="58" t="s">
        <v>1430</v>
      </c>
      <c r="D882" s="101">
        <v>471159418</v>
      </c>
      <c r="E882" s="101">
        <v>0</v>
      </c>
    </row>
    <row r="883" spans="3:5">
      <c r="C883" s="58" t="s">
        <v>1233</v>
      </c>
      <c r="D883" s="101">
        <v>4171157</v>
      </c>
      <c r="E883" s="101">
        <v>0</v>
      </c>
    </row>
    <row r="884" spans="3:5">
      <c r="C884" s="58" t="s">
        <v>916</v>
      </c>
      <c r="D884" s="101">
        <v>416411</v>
      </c>
      <c r="E884" s="101">
        <v>0</v>
      </c>
    </row>
    <row r="885" spans="3:5">
      <c r="C885" s="58" t="s">
        <v>525</v>
      </c>
      <c r="D885" s="101">
        <v>27157543</v>
      </c>
      <c r="E885" s="101">
        <v>0</v>
      </c>
    </row>
    <row r="886" spans="3:5">
      <c r="C886" s="58" t="s">
        <v>1232</v>
      </c>
      <c r="D886" s="101">
        <v>13831456</v>
      </c>
      <c r="E886" s="101">
        <v>0</v>
      </c>
    </row>
    <row r="887" spans="3:5">
      <c r="C887" s="58" t="s">
        <v>1624</v>
      </c>
      <c r="D887" s="101">
        <v>23172128</v>
      </c>
      <c r="E887" s="101">
        <v>0</v>
      </c>
    </row>
    <row r="888" spans="3:5">
      <c r="C888" s="58" t="s">
        <v>526</v>
      </c>
      <c r="D888" s="101">
        <v>4111948</v>
      </c>
      <c r="E888" s="101">
        <v>0</v>
      </c>
    </row>
    <row r="889" spans="3:5">
      <c r="C889" s="58" t="s">
        <v>527</v>
      </c>
      <c r="D889" s="101">
        <v>1765668</v>
      </c>
      <c r="E889" s="101">
        <v>0</v>
      </c>
    </row>
    <row r="890" spans="3:5">
      <c r="C890" s="58" t="s">
        <v>1625</v>
      </c>
      <c r="D890" s="101">
        <v>78000000</v>
      </c>
      <c r="E890" s="101">
        <v>0</v>
      </c>
    </row>
    <row r="891" spans="3:5">
      <c r="C891" s="58" t="s">
        <v>528</v>
      </c>
      <c r="D891" s="101">
        <v>2912495</v>
      </c>
      <c r="E891" s="101">
        <v>0</v>
      </c>
    </row>
    <row r="892" spans="3:5">
      <c r="C892" s="58" t="s">
        <v>529</v>
      </c>
      <c r="D892" s="101">
        <v>2741562</v>
      </c>
      <c r="E892" s="101">
        <v>0</v>
      </c>
    </row>
    <row r="893" spans="3:5">
      <c r="C893" s="58" t="s">
        <v>530</v>
      </c>
      <c r="D893" s="101">
        <v>2773545</v>
      </c>
      <c r="E893" s="101">
        <v>0</v>
      </c>
    </row>
    <row r="894" spans="3:5">
      <c r="C894" s="58" t="s">
        <v>1626</v>
      </c>
      <c r="D894" s="101">
        <v>78360940</v>
      </c>
      <c r="E894" s="101">
        <v>0</v>
      </c>
    </row>
    <row r="895" spans="3:5">
      <c r="C895" s="58" t="s">
        <v>1627</v>
      </c>
      <c r="D895" s="101">
        <v>80087356</v>
      </c>
      <c r="E895" s="101">
        <v>8678787.1699999999</v>
      </c>
    </row>
    <row r="896" spans="3:5">
      <c r="C896" s="58" t="s">
        <v>1231</v>
      </c>
      <c r="D896" s="101">
        <v>63579672</v>
      </c>
      <c r="E896" s="101">
        <v>7883272.8300000001</v>
      </c>
    </row>
    <row r="897" spans="3:5">
      <c r="C897" s="58" t="s">
        <v>673</v>
      </c>
      <c r="D897" s="101">
        <v>1000000</v>
      </c>
      <c r="E897" s="101">
        <v>0</v>
      </c>
    </row>
    <row r="898" spans="3:5">
      <c r="C898" s="58" t="s">
        <v>879</v>
      </c>
      <c r="D898" s="101">
        <v>37500333</v>
      </c>
      <c r="E898" s="101">
        <v>0</v>
      </c>
    </row>
    <row r="899" spans="3:5">
      <c r="C899" s="58" t="s">
        <v>1349</v>
      </c>
      <c r="D899" s="101">
        <v>10845429</v>
      </c>
      <c r="E899" s="101">
        <v>0</v>
      </c>
    </row>
    <row r="900" spans="3:5">
      <c r="C900" s="58" t="s">
        <v>420</v>
      </c>
      <c r="D900" s="101">
        <v>2338581</v>
      </c>
      <c r="E900" s="101">
        <v>0</v>
      </c>
    </row>
    <row r="901" spans="3:5">
      <c r="C901" s="58" t="s">
        <v>1066</v>
      </c>
      <c r="D901" s="101">
        <v>46227768</v>
      </c>
      <c r="E901" s="101">
        <v>10000000</v>
      </c>
    </row>
    <row r="902" spans="3:5">
      <c r="C902" s="58" t="s">
        <v>1059</v>
      </c>
      <c r="D902" s="101">
        <v>1000000</v>
      </c>
      <c r="E902" s="101">
        <v>0</v>
      </c>
    </row>
    <row r="903" spans="3:5">
      <c r="C903" s="58" t="s">
        <v>1628</v>
      </c>
      <c r="D903" s="101">
        <v>5000000</v>
      </c>
      <c r="E903" s="101">
        <v>0</v>
      </c>
    </row>
    <row r="904" spans="3:5">
      <c r="C904" s="58" t="s">
        <v>1629</v>
      </c>
      <c r="D904" s="101">
        <v>62263555</v>
      </c>
      <c r="E904" s="101">
        <v>0</v>
      </c>
    </row>
    <row r="905" spans="3:5">
      <c r="C905" s="58" t="s">
        <v>1431</v>
      </c>
      <c r="D905" s="101">
        <v>1000000</v>
      </c>
      <c r="E905" s="101">
        <v>0</v>
      </c>
    </row>
    <row r="906" spans="3:5">
      <c r="C906" s="58" t="s">
        <v>1432</v>
      </c>
      <c r="D906" s="101">
        <v>37514624</v>
      </c>
      <c r="E906" s="101">
        <v>10222826.369999999</v>
      </c>
    </row>
    <row r="907" spans="3:5">
      <c r="C907" s="58" t="s">
        <v>1630</v>
      </c>
      <c r="D907" s="101">
        <v>299999</v>
      </c>
      <c r="E907" s="101">
        <v>0</v>
      </c>
    </row>
    <row r="908" spans="3:5">
      <c r="C908" s="58" t="s">
        <v>1230</v>
      </c>
      <c r="D908" s="101">
        <v>53980114</v>
      </c>
      <c r="E908" s="101">
        <v>0</v>
      </c>
    </row>
    <row r="909" spans="3:5">
      <c r="C909" s="58" t="s">
        <v>1631</v>
      </c>
      <c r="D909" s="101">
        <v>58722235</v>
      </c>
      <c r="E909" s="101">
        <v>0</v>
      </c>
    </row>
    <row r="910" spans="3:5">
      <c r="C910" s="58" t="s">
        <v>344</v>
      </c>
      <c r="D910" s="101">
        <v>16375726</v>
      </c>
      <c r="E910" s="101">
        <v>0</v>
      </c>
    </row>
    <row r="911" spans="3:5">
      <c r="C911" s="58" t="s">
        <v>345</v>
      </c>
      <c r="D911" s="101">
        <v>34065831</v>
      </c>
      <c r="E911" s="101">
        <v>0</v>
      </c>
    </row>
    <row r="912" spans="3:5">
      <c r="C912" s="58" t="s">
        <v>1632</v>
      </c>
      <c r="D912" s="101">
        <v>56869436</v>
      </c>
      <c r="E912" s="101">
        <v>0</v>
      </c>
    </row>
    <row r="913" spans="3:5">
      <c r="C913" s="58" t="s">
        <v>346</v>
      </c>
      <c r="D913" s="101">
        <v>3769211</v>
      </c>
      <c r="E913" s="101">
        <v>0</v>
      </c>
    </row>
    <row r="914" spans="3:5">
      <c r="C914" s="58" t="s">
        <v>1229</v>
      </c>
      <c r="D914" s="101">
        <v>55021560</v>
      </c>
      <c r="E914" s="101">
        <v>0</v>
      </c>
    </row>
    <row r="915" spans="3:5">
      <c r="C915" s="58" t="s">
        <v>1002</v>
      </c>
      <c r="D915" s="101">
        <v>9353035</v>
      </c>
      <c r="E915" s="101">
        <v>0</v>
      </c>
    </row>
    <row r="916" spans="3:5">
      <c r="C916" s="58" t="s">
        <v>1003</v>
      </c>
      <c r="D916" s="101">
        <v>5000000</v>
      </c>
      <c r="E916" s="101">
        <v>0</v>
      </c>
    </row>
    <row r="917" spans="3:5">
      <c r="C917" s="58" t="s">
        <v>347</v>
      </c>
      <c r="D917" s="101">
        <v>9225931</v>
      </c>
      <c r="E917" s="101">
        <v>0</v>
      </c>
    </row>
    <row r="918" spans="3:5">
      <c r="C918" s="58" t="s">
        <v>348</v>
      </c>
      <c r="D918" s="101">
        <v>450000360</v>
      </c>
      <c r="E918" s="101">
        <v>89963670</v>
      </c>
    </row>
    <row r="919" spans="3:5">
      <c r="C919" s="58" t="s">
        <v>1433</v>
      </c>
      <c r="D919" s="101">
        <v>36705189</v>
      </c>
      <c r="E919" s="101">
        <v>0</v>
      </c>
    </row>
    <row r="920" spans="3:5">
      <c r="C920" s="58" t="s">
        <v>1633</v>
      </c>
      <c r="D920" s="101">
        <v>80543988</v>
      </c>
      <c r="E920" s="101">
        <v>0</v>
      </c>
    </row>
    <row r="921" spans="3:5">
      <c r="C921" s="58" t="s">
        <v>453</v>
      </c>
      <c r="D921" s="101">
        <v>105000154</v>
      </c>
      <c r="E921" s="101">
        <v>0</v>
      </c>
    </row>
    <row r="922" spans="3:5">
      <c r="C922" s="58" t="s">
        <v>349</v>
      </c>
      <c r="D922" s="101">
        <v>251812601</v>
      </c>
      <c r="E922" s="101">
        <v>0</v>
      </c>
    </row>
    <row r="923" spans="3:5">
      <c r="C923" s="58" t="s">
        <v>950</v>
      </c>
      <c r="D923" s="101">
        <v>75116931</v>
      </c>
      <c r="E923" s="101">
        <v>0</v>
      </c>
    </row>
    <row r="924" spans="3:5">
      <c r="C924" s="58" t="s">
        <v>800</v>
      </c>
      <c r="D924" s="101">
        <v>1546229</v>
      </c>
      <c r="E924" s="101">
        <v>0</v>
      </c>
    </row>
    <row r="925" spans="3:5">
      <c r="C925" s="100" t="s">
        <v>246</v>
      </c>
      <c r="D925" s="101">
        <v>476321183</v>
      </c>
      <c r="E925" s="101">
        <v>0</v>
      </c>
    </row>
    <row r="926" spans="3:5">
      <c r="C926" s="58" t="s">
        <v>1634</v>
      </c>
      <c r="D926" s="101">
        <v>333449662</v>
      </c>
      <c r="E926" s="101">
        <v>0</v>
      </c>
    </row>
    <row r="927" spans="3:5">
      <c r="C927" s="58" t="s">
        <v>850</v>
      </c>
      <c r="D927" s="101">
        <v>7002382</v>
      </c>
      <c r="E927" s="101">
        <v>0</v>
      </c>
    </row>
    <row r="928" spans="3:5">
      <c r="C928" s="58" t="s">
        <v>1635</v>
      </c>
      <c r="D928" s="101">
        <v>8323399</v>
      </c>
      <c r="E928" s="101">
        <v>0</v>
      </c>
    </row>
    <row r="929" spans="3:5">
      <c r="C929" s="58" t="s">
        <v>1054</v>
      </c>
      <c r="D929" s="101">
        <v>21104312</v>
      </c>
      <c r="E929" s="101">
        <v>0</v>
      </c>
    </row>
    <row r="930" spans="3:5">
      <c r="C930" s="58" t="s">
        <v>1228</v>
      </c>
      <c r="D930" s="101">
        <v>3794025</v>
      </c>
      <c r="E930" s="101">
        <v>0</v>
      </c>
    </row>
    <row r="931" spans="3:5">
      <c r="C931" s="58" t="s">
        <v>1636</v>
      </c>
      <c r="D931" s="101">
        <v>102647403</v>
      </c>
      <c r="E931" s="101">
        <v>0</v>
      </c>
    </row>
    <row r="932" spans="3:5">
      <c r="C932" s="166" t="s">
        <v>350</v>
      </c>
      <c r="D932" s="167">
        <v>554717737</v>
      </c>
      <c r="E932" s="167">
        <v>3320757.81</v>
      </c>
    </row>
    <row r="933" spans="3:5">
      <c r="C933" s="100" t="s">
        <v>244</v>
      </c>
      <c r="D933" s="101">
        <v>554717737</v>
      </c>
      <c r="E933" s="101">
        <v>3320757.81</v>
      </c>
    </row>
    <row r="934" spans="3:5">
      <c r="C934" s="58" t="s">
        <v>531</v>
      </c>
      <c r="D934" s="101">
        <v>2758819</v>
      </c>
      <c r="E934" s="101">
        <v>0</v>
      </c>
    </row>
    <row r="935" spans="3:5">
      <c r="C935" s="58" t="s">
        <v>532</v>
      </c>
      <c r="D935" s="101">
        <v>1148800</v>
      </c>
      <c r="E935" s="101">
        <v>0</v>
      </c>
    </row>
    <row r="936" spans="3:5">
      <c r="C936" s="58" t="s">
        <v>1637</v>
      </c>
      <c r="D936" s="101">
        <v>21869677</v>
      </c>
      <c r="E936" s="101">
        <v>0</v>
      </c>
    </row>
    <row r="937" spans="3:5">
      <c r="C937" s="58" t="s">
        <v>533</v>
      </c>
      <c r="D937" s="101">
        <v>1812675</v>
      </c>
      <c r="E937" s="101">
        <v>0</v>
      </c>
    </row>
    <row r="938" spans="3:5">
      <c r="C938" s="58" t="s">
        <v>534</v>
      </c>
      <c r="D938" s="101">
        <v>1145591</v>
      </c>
      <c r="E938" s="101">
        <v>0</v>
      </c>
    </row>
    <row r="939" spans="3:5">
      <c r="C939" s="58" t="s">
        <v>1638</v>
      </c>
      <c r="D939" s="101">
        <v>1488375</v>
      </c>
      <c r="E939" s="101">
        <v>0</v>
      </c>
    </row>
    <row r="940" spans="3:5">
      <c r="C940" s="58" t="s">
        <v>1639</v>
      </c>
      <c r="D940" s="101">
        <v>100000</v>
      </c>
      <c r="E940" s="101">
        <v>0</v>
      </c>
    </row>
    <row r="941" spans="3:5">
      <c r="C941" s="58" t="s">
        <v>1434</v>
      </c>
      <c r="D941" s="101">
        <v>179352696</v>
      </c>
      <c r="E941" s="101">
        <v>0</v>
      </c>
    </row>
    <row r="942" spans="3:5">
      <c r="C942" s="58" t="s">
        <v>1073</v>
      </c>
      <c r="D942" s="101">
        <v>2526576</v>
      </c>
      <c r="E942" s="101">
        <v>0</v>
      </c>
    </row>
    <row r="943" spans="3:5">
      <c r="C943" s="58" t="s">
        <v>1640</v>
      </c>
      <c r="D943" s="101">
        <v>56294803</v>
      </c>
      <c r="E943" s="101">
        <v>0</v>
      </c>
    </row>
    <row r="944" spans="3:5">
      <c r="C944" s="58" t="s">
        <v>1055</v>
      </c>
      <c r="D944" s="101">
        <v>9135638</v>
      </c>
      <c r="E944" s="101">
        <v>0</v>
      </c>
    </row>
    <row r="945" spans="3:5">
      <c r="C945" s="58" t="s">
        <v>674</v>
      </c>
      <c r="D945" s="101">
        <v>2495905</v>
      </c>
      <c r="E945" s="101">
        <v>0</v>
      </c>
    </row>
    <row r="946" spans="3:5">
      <c r="C946" s="58" t="s">
        <v>675</v>
      </c>
      <c r="D946" s="101">
        <v>1592758</v>
      </c>
      <c r="E946" s="101">
        <v>0</v>
      </c>
    </row>
    <row r="947" spans="3:5">
      <c r="C947" s="58" t="s">
        <v>1227</v>
      </c>
      <c r="D947" s="101">
        <v>1000000</v>
      </c>
      <c r="E947" s="101">
        <v>0</v>
      </c>
    </row>
    <row r="948" spans="3:5">
      <c r="C948" s="58" t="s">
        <v>676</v>
      </c>
      <c r="D948" s="101">
        <v>2495905</v>
      </c>
      <c r="E948" s="101">
        <v>0</v>
      </c>
    </row>
    <row r="949" spans="3:5">
      <c r="C949" s="58" t="s">
        <v>677</v>
      </c>
      <c r="D949" s="101">
        <v>2495905</v>
      </c>
      <c r="E949" s="101">
        <v>0</v>
      </c>
    </row>
    <row r="950" spans="3:5">
      <c r="C950" s="58" t="s">
        <v>678</v>
      </c>
      <c r="D950" s="101">
        <v>1501732</v>
      </c>
      <c r="E950" s="101">
        <v>0</v>
      </c>
    </row>
    <row r="951" spans="3:5">
      <c r="C951" s="58" t="s">
        <v>679</v>
      </c>
      <c r="D951" s="101">
        <v>1501732</v>
      </c>
      <c r="E951" s="101">
        <v>0</v>
      </c>
    </row>
    <row r="952" spans="3:5">
      <c r="C952" s="58" t="s">
        <v>680</v>
      </c>
      <c r="D952" s="101">
        <v>5032901</v>
      </c>
      <c r="E952" s="101">
        <v>0</v>
      </c>
    </row>
    <row r="953" spans="3:5">
      <c r="C953" s="58" t="s">
        <v>1641</v>
      </c>
      <c r="D953" s="101">
        <v>27190722</v>
      </c>
      <c r="E953" s="101">
        <v>3320757.81</v>
      </c>
    </row>
    <row r="954" spans="3:5">
      <c r="C954" s="58" t="s">
        <v>1004</v>
      </c>
      <c r="D954" s="101">
        <v>7800000</v>
      </c>
      <c r="E954" s="101">
        <v>0</v>
      </c>
    </row>
    <row r="955" spans="3:5">
      <c r="C955" s="58" t="s">
        <v>1226</v>
      </c>
      <c r="D955" s="101">
        <v>2502760</v>
      </c>
      <c r="E955" s="101">
        <v>0</v>
      </c>
    </row>
    <row r="956" spans="3:5">
      <c r="C956" s="58" t="s">
        <v>917</v>
      </c>
      <c r="D956" s="101">
        <v>60000005</v>
      </c>
      <c r="E956" s="101">
        <v>0</v>
      </c>
    </row>
    <row r="957" spans="3:5">
      <c r="C957" s="58" t="s">
        <v>1005</v>
      </c>
      <c r="D957" s="101">
        <v>1466976</v>
      </c>
      <c r="E957" s="101">
        <v>0</v>
      </c>
    </row>
    <row r="958" spans="3:5">
      <c r="C958" s="58" t="s">
        <v>1642</v>
      </c>
      <c r="D958" s="101">
        <v>20194412</v>
      </c>
      <c r="E958" s="101">
        <v>0</v>
      </c>
    </row>
    <row r="959" spans="3:5">
      <c r="C959" s="58" t="s">
        <v>1643</v>
      </c>
      <c r="D959" s="101">
        <v>5076540</v>
      </c>
      <c r="E959" s="101">
        <v>0</v>
      </c>
    </row>
    <row r="960" spans="3:5">
      <c r="C960" s="58" t="s">
        <v>1006</v>
      </c>
      <c r="D960" s="101">
        <v>7632009</v>
      </c>
      <c r="E960" s="101">
        <v>0</v>
      </c>
    </row>
    <row r="961" spans="3:5">
      <c r="C961" s="58" t="s">
        <v>1007</v>
      </c>
      <c r="D961" s="101">
        <v>1000000</v>
      </c>
      <c r="E961" s="101">
        <v>0</v>
      </c>
    </row>
    <row r="962" spans="3:5">
      <c r="C962" s="58" t="s">
        <v>2026</v>
      </c>
      <c r="D962" s="101">
        <v>0</v>
      </c>
      <c r="E962" s="101">
        <v>0</v>
      </c>
    </row>
    <row r="963" spans="3:5">
      <c r="C963" s="58" t="s">
        <v>681</v>
      </c>
      <c r="D963" s="101">
        <v>1508467</v>
      </c>
      <c r="E963" s="101">
        <v>0</v>
      </c>
    </row>
    <row r="964" spans="3:5">
      <c r="C964" s="58" t="s">
        <v>951</v>
      </c>
      <c r="D964" s="101">
        <v>953825</v>
      </c>
      <c r="E964" s="101">
        <v>0</v>
      </c>
    </row>
    <row r="965" spans="3:5">
      <c r="C965" s="58" t="s">
        <v>1008</v>
      </c>
      <c r="D965" s="101">
        <v>10193766</v>
      </c>
      <c r="E965" s="101">
        <v>0</v>
      </c>
    </row>
    <row r="966" spans="3:5">
      <c r="C966" s="58" t="s">
        <v>1009</v>
      </c>
      <c r="D966" s="101">
        <v>8111268</v>
      </c>
      <c r="E966" s="101">
        <v>0</v>
      </c>
    </row>
    <row r="967" spans="3:5">
      <c r="C967" s="58" t="s">
        <v>454</v>
      </c>
      <c r="D967" s="101">
        <v>105336499</v>
      </c>
      <c r="E967" s="101">
        <v>0</v>
      </c>
    </row>
    <row r="968" spans="3:5">
      <c r="C968" s="100" t="s">
        <v>246</v>
      </c>
      <c r="D968" s="101">
        <v>0</v>
      </c>
      <c r="E968" s="101">
        <v>0</v>
      </c>
    </row>
    <row r="969" spans="3:5">
      <c r="C969" s="58" t="s">
        <v>2027</v>
      </c>
      <c r="D969" s="101">
        <v>0</v>
      </c>
      <c r="E969" s="101">
        <v>0</v>
      </c>
    </row>
    <row r="970" spans="3:5">
      <c r="C970" s="166" t="s">
        <v>351</v>
      </c>
      <c r="D970" s="167">
        <v>1208318911</v>
      </c>
      <c r="E970" s="167">
        <v>184897019.19999999</v>
      </c>
    </row>
    <row r="971" spans="3:5">
      <c r="C971" s="100" t="s">
        <v>244</v>
      </c>
      <c r="D971" s="101">
        <v>1021864046</v>
      </c>
      <c r="E971" s="101">
        <v>184897019.19999999</v>
      </c>
    </row>
    <row r="972" spans="3:5">
      <c r="C972" s="58" t="s">
        <v>455</v>
      </c>
      <c r="D972" s="101">
        <v>499701972</v>
      </c>
      <c r="E972" s="101">
        <v>183999179.19999999</v>
      </c>
    </row>
    <row r="973" spans="3:5">
      <c r="C973" s="58" t="s">
        <v>352</v>
      </c>
      <c r="D973" s="101">
        <v>9358073</v>
      </c>
      <c r="E973" s="101">
        <v>0</v>
      </c>
    </row>
    <row r="974" spans="3:5">
      <c r="C974" s="58" t="s">
        <v>1348</v>
      </c>
      <c r="D974" s="101">
        <v>3810290</v>
      </c>
      <c r="E974" s="101">
        <v>0</v>
      </c>
    </row>
    <row r="975" spans="3:5">
      <c r="C975" s="58" t="s">
        <v>1225</v>
      </c>
      <c r="D975" s="101">
        <v>1000000</v>
      </c>
      <c r="E975" s="101">
        <v>0</v>
      </c>
    </row>
    <row r="976" spans="3:5">
      <c r="C976" s="58" t="s">
        <v>1347</v>
      </c>
      <c r="D976" s="101">
        <v>1912270</v>
      </c>
      <c r="E976" s="101">
        <v>0</v>
      </c>
    </row>
    <row r="977" spans="3:5">
      <c r="C977" s="58" t="s">
        <v>880</v>
      </c>
      <c r="D977" s="101">
        <v>60000046</v>
      </c>
      <c r="E977" s="101">
        <v>0</v>
      </c>
    </row>
    <row r="978" spans="3:5">
      <c r="C978" s="58" t="s">
        <v>1096</v>
      </c>
      <c r="D978" s="101">
        <v>140184628</v>
      </c>
      <c r="E978" s="101">
        <v>897840</v>
      </c>
    </row>
    <row r="979" spans="3:5">
      <c r="C979" s="58" t="s">
        <v>535</v>
      </c>
      <c r="D979" s="101">
        <v>1157222</v>
      </c>
      <c r="E979" s="101">
        <v>0</v>
      </c>
    </row>
    <row r="980" spans="3:5">
      <c r="C980" s="58" t="s">
        <v>536</v>
      </c>
      <c r="D980" s="101">
        <v>2779045</v>
      </c>
      <c r="E980" s="101">
        <v>0</v>
      </c>
    </row>
    <row r="981" spans="3:5">
      <c r="C981" s="58" t="s">
        <v>537</v>
      </c>
      <c r="D981" s="101">
        <v>2779045</v>
      </c>
      <c r="E981" s="101">
        <v>0</v>
      </c>
    </row>
    <row r="982" spans="3:5">
      <c r="C982" s="58" t="s">
        <v>538</v>
      </c>
      <c r="D982" s="101">
        <v>1651551</v>
      </c>
      <c r="E982" s="101">
        <v>0</v>
      </c>
    </row>
    <row r="983" spans="3:5">
      <c r="C983" s="58" t="s">
        <v>1644</v>
      </c>
      <c r="D983" s="101">
        <v>2797336</v>
      </c>
      <c r="E983" s="101">
        <v>0</v>
      </c>
    </row>
    <row r="984" spans="3:5">
      <c r="C984" s="58" t="s">
        <v>1645</v>
      </c>
      <c r="D984" s="101">
        <v>6310564</v>
      </c>
      <c r="E984" s="101">
        <v>0</v>
      </c>
    </row>
    <row r="985" spans="3:5">
      <c r="C985" s="58" t="s">
        <v>1346</v>
      </c>
      <c r="D985" s="101">
        <v>107784880</v>
      </c>
      <c r="E985" s="101">
        <v>0</v>
      </c>
    </row>
    <row r="986" spans="3:5">
      <c r="C986" s="58" t="s">
        <v>353</v>
      </c>
      <c r="D986" s="101">
        <v>5079880</v>
      </c>
      <c r="E986" s="101">
        <v>0</v>
      </c>
    </row>
    <row r="987" spans="3:5">
      <c r="C987" s="58" t="s">
        <v>1646</v>
      </c>
      <c r="D987" s="101">
        <v>71550790</v>
      </c>
      <c r="E987" s="101">
        <v>0</v>
      </c>
    </row>
    <row r="988" spans="3:5">
      <c r="C988" s="58" t="s">
        <v>1010</v>
      </c>
      <c r="D988" s="101">
        <v>82018034</v>
      </c>
      <c r="E988" s="101">
        <v>0</v>
      </c>
    </row>
    <row r="989" spans="3:5">
      <c r="C989" s="58" t="s">
        <v>1647</v>
      </c>
      <c r="D989" s="101">
        <v>1581259</v>
      </c>
      <c r="E989" s="101">
        <v>0</v>
      </c>
    </row>
    <row r="990" spans="3:5">
      <c r="C990" s="58" t="s">
        <v>354</v>
      </c>
      <c r="D990" s="101">
        <v>1697292</v>
      </c>
      <c r="E990" s="101">
        <v>0</v>
      </c>
    </row>
    <row r="991" spans="3:5">
      <c r="C991" s="58" t="s">
        <v>801</v>
      </c>
      <c r="D991" s="101">
        <v>1513603</v>
      </c>
      <c r="E991" s="101">
        <v>0</v>
      </c>
    </row>
    <row r="992" spans="3:5">
      <c r="C992" s="58" t="s">
        <v>802</v>
      </c>
      <c r="D992" s="101">
        <v>1098833</v>
      </c>
      <c r="E992" s="101">
        <v>0</v>
      </c>
    </row>
    <row r="993" spans="3:5">
      <c r="C993" s="58" t="s">
        <v>803</v>
      </c>
      <c r="D993" s="101">
        <v>1097433</v>
      </c>
      <c r="E993" s="101">
        <v>0</v>
      </c>
    </row>
    <row r="994" spans="3:5">
      <c r="C994" s="58" t="s">
        <v>881</v>
      </c>
      <c r="D994" s="101">
        <v>15000000</v>
      </c>
      <c r="E994" s="101">
        <v>0</v>
      </c>
    </row>
    <row r="995" spans="3:5">
      <c r="C995" s="100" t="s">
        <v>246</v>
      </c>
      <c r="D995" s="101">
        <v>186454865</v>
      </c>
      <c r="E995" s="101">
        <v>0</v>
      </c>
    </row>
    <row r="996" spans="3:5">
      <c r="C996" s="58" t="s">
        <v>1224</v>
      </c>
      <c r="D996" s="101">
        <v>46008312</v>
      </c>
      <c r="E996" s="101">
        <v>0</v>
      </c>
    </row>
    <row r="997" spans="3:5">
      <c r="C997" s="58" t="s">
        <v>1648</v>
      </c>
      <c r="D997" s="101">
        <v>1277584</v>
      </c>
      <c r="E997" s="101">
        <v>0</v>
      </c>
    </row>
    <row r="998" spans="3:5">
      <c r="C998" s="58" t="s">
        <v>1056</v>
      </c>
      <c r="D998" s="101">
        <v>1931187</v>
      </c>
      <c r="E998" s="101">
        <v>0</v>
      </c>
    </row>
    <row r="999" spans="3:5">
      <c r="C999" s="58" t="s">
        <v>1649</v>
      </c>
      <c r="D999" s="101">
        <v>6593556</v>
      </c>
      <c r="E999" s="101">
        <v>0</v>
      </c>
    </row>
    <row r="1000" spans="3:5">
      <c r="C1000" s="58" t="s">
        <v>1650</v>
      </c>
      <c r="D1000" s="101">
        <v>2644226</v>
      </c>
      <c r="E1000" s="101">
        <v>0</v>
      </c>
    </row>
    <row r="1001" spans="3:5">
      <c r="C1001" s="58" t="s">
        <v>1087</v>
      </c>
      <c r="D1001" s="101">
        <v>128000000</v>
      </c>
      <c r="E1001" s="101">
        <v>0</v>
      </c>
    </row>
    <row r="1002" spans="3:5">
      <c r="C1002" s="58" t="s">
        <v>2028</v>
      </c>
      <c r="D1002" s="101">
        <v>0</v>
      </c>
      <c r="E1002" s="101">
        <v>0</v>
      </c>
    </row>
    <row r="1003" spans="3:5">
      <c r="C1003" s="166" t="s">
        <v>255</v>
      </c>
      <c r="D1003" s="167">
        <v>4315709764</v>
      </c>
      <c r="E1003" s="167">
        <v>233978475.69000003</v>
      </c>
    </row>
    <row r="1004" spans="3:5">
      <c r="C1004" s="100" t="s">
        <v>244</v>
      </c>
      <c r="D1004" s="101">
        <v>4229127752</v>
      </c>
      <c r="E1004" s="101">
        <v>233978475.69000003</v>
      </c>
    </row>
    <row r="1005" spans="3:5">
      <c r="C1005" s="58" t="s">
        <v>355</v>
      </c>
      <c r="D1005" s="101">
        <v>13305993</v>
      </c>
      <c r="E1005" s="101">
        <v>0</v>
      </c>
    </row>
    <row r="1006" spans="3:5">
      <c r="C1006" s="58" t="s">
        <v>1345</v>
      </c>
      <c r="D1006" s="101">
        <v>5490378</v>
      </c>
      <c r="E1006" s="101">
        <v>0</v>
      </c>
    </row>
    <row r="1007" spans="3:5">
      <c r="C1007" s="58" t="s">
        <v>356</v>
      </c>
      <c r="D1007" s="101">
        <v>2681364285</v>
      </c>
      <c r="E1007" s="101">
        <v>0</v>
      </c>
    </row>
    <row r="1008" spans="3:5">
      <c r="C1008" s="58" t="s">
        <v>1223</v>
      </c>
      <c r="D1008" s="101">
        <v>22390444</v>
      </c>
      <c r="E1008" s="101">
        <v>0</v>
      </c>
    </row>
    <row r="1009" spans="3:5">
      <c r="C1009" s="58" t="s">
        <v>1651</v>
      </c>
      <c r="D1009" s="101">
        <v>24680990</v>
      </c>
      <c r="E1009" s="101">
        <v>4377927.75</v>
      </c>
    </row>
    <row r="1010" spans="3:5">
      <c r="C1010" s="58" t="s">
        <v>1011</v>
      </c>
      <c r="D1010" s="101">
        <v>4175835</v>
      </c>
      <c r="E1010" s="101">
        <v>0</v>
      </c>
    </row>
    <row r="1011" spans="3:5">
      <c r="C1011" s="58" t="s">
        <v>1652</v>
      </c>
      <c r="D1011" s="101">
        <v>1552779</v>
      </c>
      <c r="E1011" s="101">
        <v>0</v>
      </c>
    </row>
    <row r="1012" spans="3:5">
      <c r="C1012" s="58" t="s">
        <v>357</v>
      </c>
      <c r="D1012" s="101">
        <v>72972303</v>
      </c>
      <c r="E1012" s="101">
        <v>0</v>
      </c>
    </row>
    <row r="1013" spans="3:5">
      <c r="C1013" s="58" t="s">
        <v>1653</v>
      </c>
      <c r="D1013" s="101">
        <v>2100000</v>
      </c>
      <c r="E1013" s="101">
        <v>0</v>
      </c>
    </row>
    <row r="1014" spans="3:5">
      <c r="C1014" s="58" t="s">
        <v>1435</v>
      </c>
      <c r="D1014" s="101">
        <v>173874</v>
      </c>
      <c r="E1014" s="101">
        <v>0</v>
      </c>
    </row>
    <row r="1015" spans="3:5">
      <c r="C1015" s="58" t="s">
        <v>1654</v>
      </c>
      <c r="D1015" s="101">
        <v>5472250</v>
      </c>
      <c r="E1015" s="101">
        <v>0</v>
      </c>
    </row>
    <row r="1016" spans="3:5">
      <c r="C1016" s="58" t="s">
        <v>1655</v>
      </c>
      <c r="D1016" s="101">
        <v>38981691</v>
      </c>
      <c r="E1016" s="101">
        <v>0</v>
      </c>
    </row>
    <row r="1017" spans="3:5">
      <c r="C1017" s="58" t="s">
        <v>1656</v>
      </c>
      <c r="D1017" s="101">
        <v>32594339</v>
      </c>
      <c r="E1017" s="101">
        <v>18880572.949999999</v>
      </c>
    </row>
    <row r="1018" spans="3:5">
      <c r="C1018" s="58" t="s">
        <v>1344</v>
      </c>
      <c r="D1018" s="101">
        <v>5000000</v>
      </c>
      <c r="E1018" s="101">
        <v>0</v>
      </c>
    </row>
    <row r="1019" spans="3:5">
      <c r="C1019" s="58" t="s">
        <v>1095</v>
      </c>
      <c r="D1019" s="101">
        <v>9288634</v>
      </c>
      <c r="E1019" s="101">
        <v>0</v>
      </c>
    </row>
    <row r="1020" spans="3:5">
      <c r="C1020" s="58" t="s">
        <v>358</v>
      </c>
      <c r="D1020" s="101">
        <v>7958209</v>
      </c>
      <c r="E1020" s="101">
        <v>0</v>
      </c>
    </row>
    <row r="1021" spans="3:5">
      <c r="C1021" s="58" t="s">
        <v>594</v>
      </c>
      <c r="D1021" s="101">
        <v>2503797</v>
      </c>
      <c r="E1021" s="101">
        <v>48864</v>
      </c>
    </row>
    <row r="1022" spans="3:5">
      <c r="C1022" s="58" t="s">
        <v>1222</v>
      </c>
      <c r="D1022" s="101">
        <v>7519123</v>
      </c>
      <c r="E1022" s="101">
        <v>5772311.2800000003</v>
      </c>
    </row>
    <row r="1023" spans="3:5">
      <c r="C1023" s="58" t="s">
        <v>359</v>
      </c>
      <c r="D1023" s="101">
        <v>88295858</v>
      </c>
      <c r="E1023" s="101">
        <v>33832810.850000001</v>
      </c>
    </row>
    <row r="1024" spans="3:5">
      <c r="C1024" s="58" t="s">
        <v>595</v>
      </c>
      <c r="D1024" s="101">
        <v>1503825</v>
      </c>
      <c r="E1024" s="101">
        <v>0</v>
      </c>
    </row>
    <row r="1025" spans="3:5">
      <c r="C1025" s="58" t="s">
        <v>1657</v>
      </c>
      <c r="D1025" s="101">
        <v>2494718</v>
      </c>
      <c r="E1025" s="101">
        <v>48864</v>
      </c>
    </row>
    <row r="1026" spans="3:5">
      <c r="C1026" s="58" t="s">
        <v>1221</v>
      </c>
      <c r="D1026" s="101">
        <v>37462453</v>
      </c>
      <c r="E1026" s="101">
        <v>0</v>
      </c>
    </row>
    <row r="1027" spans="3:5">
      <c r="C1027" s="58" t="s">
        <v>1658</v>
      </c>
      <c r="D1027" s="101">
        <v>1067600</v>
      </c>
      <c r="E1027" s="101">
        <v>0</v>
      </c>
    </row>
    <row r="1028" spans="3:5">
      <c r="C1028" s="58" t="s">
        <v>1659</v>
      </c>
      <c r="D1028" s="101">
        <v>1461985</v>
      </c>
      <c r="E1028" s="101">
        <v>0</v>
      </c>
    </row>
    <row r="1029" spans="3:5">
      <c r="C1029" s="58" t="s">
        <v>596</v>
      </c>
      <c r="D1029" s="101">
        <v>12640948</v>
      </c>
      <c r="E1029" s="101">
        <v>0</v>
      </c>
    </row>
    <row r="1030" spans="3:5">
      <c r="C1030" s="58" t="s">
        <v>2029</v>
      </c>
      <c r="D1030" s="101">
        <v>0</v>
      </c>
      <c r="E1030" s="101">
        <v>0</v>
      </c>
    </row>
    <row r="1031" spans="3:5">
      <c r="C1031" s="58" t="s">
        <v>1660</v>
      </c>
      <c r="D1031" s="101">
        <v>2528190</v>
      </c>
      <c r="E1031" s="101">
        <v>0</v>
      </c>
    </row>
    <row r="1032" spans="3:5">
      <c r="C1032" s="58" t="s">
        <v>597</v>
      </c>
      <c r="D1032" s="101">
        <v>1061635</v>
      </c>
      <c r="E1032" s="101">
        <v>0</v>
      </c>
    </row>
    <row r="1033" spans="3:5">
      <c r="C1033" s="58" t="s">
        <v>1220</v>
      </c>
      <c r="D1033" s="101">
        <v>45008072</v>
      </c>
      <c r="E1033" s="101">
        <v>30000000</v>
      </c>
    </row>
    <row r="1034" spans="3:5">
      <c r="C1034" s="58" t="s">
        <v>598</v>
      </c>
      <c r="D1034" s="101">
        <v>2494717</v>
      </c>
      <c r="E1034" s="101">
        <v>0</v>
      </c>
    </row>
    <row r="1035" spans="3:5">
      <c r="C1035" s="58" t="s">
        <v>1219</v>
      </c>
      <c r="D1035" s="101">
        <v>45002187</v>
      </c>
      <c r="E1035" s="101">
        <v>24520057.850000001</v>
      </c>
    </row>
    <row r="1036" spans="3:5">
      <c r="C1036" s="58" t="s">
        <v>599</v>
      </c>
      <c r="D1036" s="101">
        <v>2494717</v>
      </c>
      <c r="E1036" s="101">
        <v>0</v>
      </c>
    </row>
    <row r="1037" spans="3:5">
      <c r="C1037" s="58" t="s">
        <v>600</v>
      </c>
      <c r="D1037" s="101">
        <v>1061635</v>
      </c>
      <c r="E1037" s="101">
        <v>0</v>
      </c>
    </row>
    <row r="1038" spans="3:5">
      <c r="C1038" s="58" t="s">
        <v>1218</v>
      </c>
      <c r="D1038" s="101">
        <v>337508243</v>
      </c>
      <c r="E1038" s="101">
        <v>103668679.23999999</v>
      </c>
    </row>
    <row r="1039" spans="3:5">
      <c r="C1039" s="58" t="s">
        <v>601</v>
      </c>
      <c r="D1039" s="101">
        <v>1498436</v>
      </c>
      <c r="E1039" s="101">
        <v>0</v>
      </c>
    </row>
    <row r="1040" spans="3:5">
      <c r="C1040" s="58" t="s">
        <v>1217</v>
      </c>
      <c r="D1040" s="101">
        <v>17656240</v>
      </c>
      <c r="E1040" s="101">
        <v>0</v>
      </c>
    </row>
    <row r="1041" spans="3:5">
      <c r="C1041" s="58" t="s">
        <v>1661</v>
      </c>
      <c r="D1041" s="101">
        <v>1514684</v>
      </c>
      <c r="E1041" s="101">
        <v>0</v>
      </c>
    </row>
    <row r="1042" spans="3:5">
      <c r="C1042" s="58" t="s">
        <v>1662</v>
      </c>
      <c r="D1042" s="101">
        <v>2429733</v>
      </c>
      <c r="E1042" s="101">
        <v>0</v>
      </c>
    </row>
    <row r="1043" spans="3:5">
      <c r="C1043" s="58" t="s">
        <v>918</v>
      </c>
      <c r="D1043" s="101">
        <v>1514684</v>
      </c>
      <c r="E1043" s="101">
        <v>0</v>
      </c>
    </row>
    <row r="1044" spans="3:5">
      <c r="C1044" s="58" t="s">
        <v>1216</v>
      </c>
      <c r="D1044" s="101">
        <v>6700450</v>
      </c>
      <c r="E1044" s="101">
        <v>0</v>
      </c>
    </row>
    <row r="1045" spans="3:5">
      <c r="C1045" s="58" t="s">
        <v>602</v>
      </c>
      <c r="D1045" s="101">
        <v>7573421</v>
      </c>
      <c r="E1045" s="101">
        <v>0</v>
      </c>
    </row>
    <row r="1046" spans="3:5">
      <c r="C1046" s="58" t="s">
        <v>603</v>
      </c>
      <c r="D1046" s="101">
        <v>1514684</v>
      </c>
      <c r="E1046" s="101">
        <v>0</v>
      </c>
    </row>
    <row r="1047" spans="3:5">
      <c r="C1047" s="58" t="s">
        <v>604</v>
      </c>
      <c r="D1047" s="101">
        <v>2494717</v>
      </c>
      <c r="E1047" s="101">
        <v>0</v>
      </c>
    </row>
    <row r="1048" spans="3:5">
      <c r="C1048" s="58" t="s">
        <v>1215</v>
      </c>
      <c r="D1048" s="101">
        <v>60000000</v>
      </c>
      <c r="E1048" s="101">
        <v>0</v>
      </c>
    </row>
    <row r="1049" spans="3:5">
      <c r="C1049" s="58" t="s">
        <v>605</v>
      </c>
      <c r="D1049" s="101">
        <v>1198749</v>
      </c>
      <c r="E1049" s="101">
        <v>0</v>
      </c>
    </row>
    <row r="1050" spans="3:5">
      <c r="C1050" s="58" t="s">
        <v>1214</v>
      </c>
      <c r="D1050" s="101">
        <v>20196261</v>
      </c>
      <c r="E1050" s="101">
        <v>0</v>
      </c>
    </row>
    <row r="1051" spans="3:5">
      <c r="C1051" s="58" t="s">
        <v>606</v>
      </c>
      <c r="D1051" s="101">
        <v>1498436</v>
      </c>
      <c r="E1051" s="101">
        <v>0</v>
      </c>
    </row>
    <row r="1052" spans="3:5">
      <c r="C1052" s="58" t="s">
        <v>607</v>
      </c>
      <c r="D1052" s="101">
        <v>1061635</v>
      </c>
      <c r="E1052" s="101">
        <v>0</v>
      </c>
    </row>
    <row r="1053" spans="3:5">
      <c r="C1053" s="58" t="s">
        <v>608</v>
      </c>
      <c r="D1053" s="101">
        <v>2494717</v>
      </c>
      <c r="E1053" s="101">
        <v>0</v>
      </c>
    </row>
    <row r="1054" spans="3:5">
      <c r="C1054" s="58" t="s">
        <v>609</v>
      </c>
      <c r="D1054" s="101">
        <v>3140721</v>
      </c>
      <c r="E1054" s="101">
        <v>0</v>
      </c>
    </row>
    <row r="1055" spans="3:5">
      <c r="C1055" s="58" t="s">
        <v>610</v>
      </c>
      <c r="D1055" s="101">
        <v>1498436</v>
      </c>
      <c r="E1055" s="101">
        <v>0</v>
      </c>
    </row>
    <row r="1056" spans="3:5">
      <c r="C1056" s="58" t="s">
        <v>1213</v>
      </c>
      <c r="D1056" s="101">
        <v>1498436</v>
      </c>
      <c r="E1056" s="101">
        <v>0</v>
      </c>
    </row>
    <row r="1057" spans="3:5">
      <c r="C1057" s="58" t="s">
        <v>919</v>
      </c>
      <c r="D1057" s="101">
        <v>15000001</v>
      </c>
      <c r="E1057" s="101">
        <v>11111520.550000001</v>
      </c>
    </row>
    <row r="1058" spans="3:5">
      <c r="C1058" s="58" t="s">
        <v>611</v>
      </c>
      <c r="D1058" s="101">
        <v>2494717</v>
      </c>
      <c r="E1058" s="101">
        <v>0</v>
      </c>
    </row>
    <row r="1059" spans="3:5">
      <c r="C1059" s="58" t="s">
        <v>2030</v>
      </c>
      <c r="D1059" s="101">
        <v>0</v>
      </c>
      <c r="E1059" s="101">
        <v>0</v>
      </c>
    </row>
    <row r="1060" spans="3:5">
      <c r="C1060" s="58" t="s">
        <v>612</v>
      </c>
      <c r="D1060" s="101">
        <v>2494717</v>
      </c>
      <c r="E1060" s="101">
        <v>0</v>
      </c>
    </row>
    <row r="1061" spans="3:5">
      <c r="C1061" s="58" t="s">
        <v>613</v>
      </c>
      <c r="D1061" s="101">
        <v>1061635</v>
      </c>
      <c r="E1061" s="101">
        <v>0</v>
      </c>
    </row>
    <row r="1062" spans="3:5">
      <c r="C1062" s="58" t="s">
        <v>614</v>
      </c>
      <c r="D1062" s="101">
        <v>1061635</v>
      </c>
      <c r="E1062" s="101">
        <v>0</v>
      </c>
    </row>
    <row r="1063" spans="3:5">
      <c r="C1063" s="58" t="s">
        <v>615</v>
      </c>
      <c r="D1063" s="101">
        <v>2494717</v>
      </c>
      <c r="E1063" s="101">
        <v>0</v>
      </c>
    </row>
    <row r="1064" spans="3:5">
      <c r="C1064" s="58" t="s">
        <v>616</v>
      </c>
      <c r="D1064" s="101">
        <v>1078230</v>
      </c>
      <c r="E1064" s="101">
        <v>0</v>
      </c>
    </row>
    <row r="1065" spans="3:5">
      <c r="C1065" s="58" t="s">
        <v>920</v>
      </c>
      <c r="D1065" s="101">
        <v>2528502</v>
      </c>
      <c r="E1065" s="101">
        <v>0</v>
      </c>
    </row>
    <row r="1066" spans="3:5">
      <c r="C1066" s="58" t="s">
        <v>1212</v>
      </c>
      <c r="D1066" s="101">
        <v>1481645</v>
      </c>
      <c r="E1066" s="101">
        <v>0</v>
      </c>
    </row>
    <row r="1067" spans="3:5">
      <c r="C1067" s="58" t="s">
        <v>617</v>
      </c>
      <c r="D1067" s="101">
        <v>1481644</v>
      </c>
      <c r="E1067" s="101">
        <v>0</v>
      </c>
    </row>
    <row r="1068" spans="3:5">
      <c r="C1068" s="58" t="s">
        <v>618</v>
      </c>
      <c r="D1068" s="101">
        <v>7497572</v>
      </c>
      <c r="E1068" s="101">
        <v>1716867.22</v>
      </c>
    </row>
    <row r="1069" spans="3:5">
      <c r="C1069" s="58" t="s">
        <v>1211</v>
      </c>
      <c r="D1069" s="101">
        <v>1520450</v>
      </c>
      <c r="E1069" s="101">
        <v>0</v>
      </c>
    </row>
    <row r="1070" spans="3:5">
      <c r="C1070" s="58" t="s">
        <v>921</v>
      </c>
      <c r="D1070" s="101">
        <v>2408083</v>
      </c>
      <c r="E1070" s="101">
        <v>0</v>
      </c>
    </row>
    <row r="1071" spans="3:5">
      <c r="C1071" s="58" t="s">
        <v>1210</v>
      </c>
      <c r="D1071" s="101">
        <v>656325</v>
      </c>
      <c r="E1071" s="101">
        <v>0</v>
      </c>
    </row>
    <row r="1072" spans="3:5">
      <c r="C1072" s="58" t="s">
        <v>922</v>
      </c>
      <c r="D1072" s="101">
        <v>1481647</v>
      </c>
      <c r="E1072" s="101">
        <v>0</v>
      </c>
    </row>
    <row r="1073" spans="3:5">
      <c r="C1073" s="58" t="s">
        <v>1663</v>
      </c>
      <c r="D1073" s="101">
        <v>1461985</v>
      </c>
      <c r="E1073" s="101">
        <v>0</v>
      </c>
    </row>
    <row r="1074" spans="3:5">
      <c r="C1074" s="58" t="s">
        <v>1664</v>
      </c>
      <c r="D1074" s="101">
        <v>527828100</v>
      </c>
      <c r="E1074" s="101">
        <v>0</v>
      </c>
    </row>
    <row r="1075" spans="3:5">
      <c r="C1075" s="100" t="s">
        <v>246</v>
      </c>
      <c r="D1075" s="101">
        <v>86582012</v>
      </c>
      <c r="E1075" s="101">
        <v>0</v>
      </c>
    </row>
    <row r="1076" spans="3:5">
      <c r="C1076" s="58" t="s">
        <v>1665</v>
      </c>
      <c r="D1076" s="101">
        <v>54902929</v>
      </c>
      <c r="E1076" s="101">
        <v>0</v>
      </c>
    </row>
    <row r="1077" spans="3:5">
      <c r="C1077" s="58" t="s">
        <v>1666</v>
      </c>
      <c r="D1077" s="101">
        <v>1602521</v>
      </c>
      <c r="E1077" s="101">
        <v>0</v>
      </c>
    </row>
    <row r="1078" spans="3:5">
      <c r="C1078" s="58" t="s">
        <v>2031</v>
      </c>
      <c r="D1078" s="101">
        <v>0</v>
      </c>
      <c r="E1078" s="101">
        <v>0</v>
      </c>
    </row>
    <row r="1079" spans="3:5">
      <c r="C1079" s="58" t="s">
        <v>1667</v>
      </c>
      <c r="D1079" s="101">
        <v>5371627</v>
      </c>
      <c r="E1079" s="101">
        <v>0</v>
      </c>
    </row>
    <row r="1080" spans="3:5">
      <c r="C1080" s="58" t="s">
        <v>1668</v>
      </c>
      <c r="D1080" s="101">
        <v>24704935</v>
      </c>
      <c r="E1080" s="101">
        <v>0</v>
      </c>
    </row>
    <row r="1081" spans="3:5">
      <c r="C1081" s="166" t="s">
        <v>256</v>
      </c>
      <c r="D1081" s="167">
        <v>742299370</v>
      </c>
      <c r="E1081" s="167">
        <v>124263640.31</v>
      </c>
    </row>
    <row r="1082" spans="3:5">
      <c r="C1082" s="100" t="s">
        <v>244</v>
      </c>
      <c r="D1082" s="101">
        <v>742299370</v>
      </c>
      <c r="E1082" s="101">
        <v>124263640.31</v>
      </c>
    </row>
    <row r="1083" spans="3:5">
      <c r="C1083" s="58" t="s">
        <v>539</v>
      </c>
      <c r="D1083" s="101">
        <v>2982396</v>
      </c>
      <c r="E1083" s="101">
        <v>0</v>
      </c>
    </row>
    <row r="1084" spans="3:5">
      <c r="C1084" s="58" t="s">
        <v>1209</v>
      </c>
      <c r="D1084" s="101">
        <v>1542689</v>
      </c>
      <c r="E1084" s="101">
        <v>0</v>
      </c>
    </row>
    <row r="1085" spans="3:5">
      <c r="C1085" s="58" t="s">
        <v>1208</v>
      </c>
      <c r="D1085" s="101">
        <v>8227707</v>
      </c>
      <c r="E1085" s="101">
        <v>0</v>
      </c>
    </row>
    <row r="1086" spans="3:5">
      <c r="C1086" s="58" t="s">
        <v>1207</v>
      </c>
      <c r="D1086" s="101">
        <v>5070433</v>
      </c>
      <c r="E1086" s="101">
        <v>0</v>
      </c>
    </row>
    <row r="1087" spans="3:5">
      <c r="C1087" s="58" t="s">
        <v>1206</v>
      </c>
      <c r="D1087" s="101">
        <v>28116881</v>
      </c>
      <c r="E1087" s="101">
        <v>0</v>
      </c>
    </row>
    <row r="1088" spans="3:5">
      <c r="C1088" s="58" t="s">
        <v>1943</v>
      </c>
      <c r="D1088" s="101">
        <v>0</v>
      </c>
      <c r="E1088" s="101">
        <v>0</v>
      </c>
    </row>
    <row r="1089" spans="3:5">
      <c r="C1089" s="58" t="s">
        <v>1944</v>
      </c>
      <c r="D1089" s="101">
        <v>0</v>
      </c>
      <c r="E1089" s="101">
        <v>0</v>
      </c>
    </row>
    <row r="1090" spans="3:5">
      <c r="C1090" s="58" t="s">
        <v>1669</v>
      </c>
      <c r="D1090" s="101">
        <v>533167</v>
      </c>
      <c r="E1090" s="101">
        <v>0</v>
      </c>
    </row>
    <row r="1091" spans="3:5">
      <c r="C1091" s="58" t="s">
        <v>882</v>
      </c>
      <c r="D1091" s="101">
        <v>30000003</v>
      </c>
      <c r="E1091" s="101">
        <v>17968073.23</v>
      </c>
    </row>
    <row r="1092" spans="3:5">
      <c r="C1092" s="58" t="s">
        <v>883</v>
      </c>
      <c r="D1092" s="101">
        <v>97501084</v>
      </c>
      <c r="E1092" s="101">
        <v>63993745.270000003</v>
      </c>
    </row>
    <row r="1093" spans="3:5">
      <c r="C1093" s="58" t="s">
        <v>682</v>
      </c>
      <c r="D1093" s="101">
        <v>2265191</v>
      </c>
      <c r="E1093" s="101">
        <v>0</v>
      </c>
    </row>
    <row r="1094" spans="3:5">
      <c r="C1094" s="58" t="s">
        <v>360</v>
      </c>
      <c r="D1094" s="101">
        <v>13846610</v>
      </c>
      <c r="E1094" s="101">
        <v>0</v>
      </c>
    </row>
    <row r="1095" spans="3:5">
      <c r="C1095" s="58" t="s">
        <v>550</v>
      </c>
      <c r="D1095" s="101">
        <v>1090343</v>
      </c>
      <c r="E1095" s="101">
        <v>0</v>
      </c>
    </row>
    <row r="1096" spans="3:5">
      <c r="C1096" s="58" t="s">
        <v>551</v>
      </c>
      <c r="D1096" s="101">
        <v>1510897</v>
      </c>
      <c r="E1096" s="101">
        <v>0</v>
      </c>
    </row>
    <row r="1097" spans="3:5">
      <c r="C1097" s="58" t="s">
        <v>552</v>
      </c>
      <c r="D1097" s="101">
        <v>1510897</v>
      </c>
      <c r="E1097" s="101">
        <v>0</v>
      </c>
    </row>
    <row r="1098" spans="3:5">
      <c r="C1098" s="58" t="s">
        <v>553</v>
      </c>
      <c r="D1098" s="101">
        <v>1090343</v>
      </c>
      <c r="E1098" s="101">
        <v>0</v>
      </c>
    </row>
    <row r="1099" spans="3:5">
      <c r="C1099" s="58" t="s">
        <v>1670</v>
      </c>
      <c r="D1099" s="101">
        <v>4521143</v>
      </c>
      <c r="E1099" s="101">
        <v>2402297.15</v>
      </c>
    </row>
    <row r="1100" spans="3:5">
      <c r="C1100" s="58" t="s">
        <v>554</v>
      </c>
      <c r="D1100" s="101">
        <v>1175317</v>
      </c>
      <c r="E1100" s="101">
        <v>0</v>
      </c>
    </row>
    <row r="1101" spans="3:5">
      <c r="C1101" s="58" t="s">
        <v>555</v>
      </c>
      <c r="D1101" s="101">
        <v>6047821</v>
      </c>
      <c r="E1101" s="101">
        <v>4880516.6500000004</v>
      </c>
    </row>
    <row r="1102" spans="3:5">
      <c r="C1102" s="58" t="s">
        <v>619</v>
      </c>
      <c r="D1102" s="101">
        <v>3426970</v>
      </c>
      <c r="E1102" s="101">
        <v>1959690.38</v>
      </c>
    </row>
    <row r="1103" spans="3:5">
      <c r="C1103" s="58" t="s">
        <v>1205</v>
      </c>
      <c r="D1103" s="101">
        <v>1504803</v>
      </c>
      <c r="E1103" s="101">
        <v>0</v>
      </c>
    </row>
    <row r="1104" spans="3:5">
      <c r="C1104" s="58" t="s">
        <v>1204</v>
      </c>
      <c r="D1104" s="101">
        <v>1519986</v>
      </c>
      <c r="E1104" s="101">
        <v>0</v>
      </c>
    </row>
    <row r="1105" spans="3:5">
      <c r="C1105" s="58" t="s">
        <v>361</v>
      </c>
      <c r="D1105" s="101">
        <v>2273773</v>
      </c>
      <c r="E1105" s="101">
        <v>0</v>
      </c>
    </row>
    <row r="1106" spans="3:5">
      <c r="C1106" s="58" t="s">
        <v>620</v>
      </c>
      <c r="D1106" s="101">
        <v>1076708</v>
      </c>
      <c r="E1106" s="101">
        <v>0</v>
      </c>
    </row>
    <row r="1107" spans="3:5">
      <c r="C1107" s="58" t="s">
        <v>1436</v>
      </c>
      <c r="D1107" s="101">
        <v>1519986</v>
      </c>
      <c r="E1107" s="101">
        <v>0</v>
      </c>
    </row>
    <row r="1108" spans="3:5">
      <c r="C1108" s="58" t="s">
        <v>1203</v>
      </c>
      <c r="D1108" s="101">
        <v>1076708</v>
      </c>
      <c r="E1108" s="101">
        <v>0</v>
      </c>
    </row>
    <row r="1109" spans="3:5">
      <c r="C1109" s="58" t="s">
        <v>621</v>
      </c>
      <c r="D1109" s="101">
        <v>5383541</v>
      </c>
      <c r="E1109" s="101">
        <v>0</v>
      </c>
    </row>
    <row r="1110" spans="3:5">
      <c r="C1110" s="58" t="s">
        <v>622</v>
      </c>
      <c r="D1110" s="101">
        <v>7366419</v>
      </c>
      <c r="E1110" s="101">
        <v>0</v>
      </c>
    </row>
    <row r="1111" spans="3:5">
      <c r="C1111" s="58" t="s">
        <v>623</v>
      </c>
      <c r="D1111" s="101">
        <v>3282809</v>
      </c>
      <c r="E1111" s="101">
        <v>0</v>
      </c>
    </row>
    <row r="1112" spans="3:5">
      <c r="C1112" s="58" t="s">
        <v>624</v>
      </c>
      <c r="D1112" s="101">
        <v>1083406</v>
      </c>
      <c r="E1112" s="101">
        <v>0</v>
      </c>
    </row>
    <row r="1113" spans="3:5">
      <c r="C1113" s="58" t="s">
        <v>625</v>
      </c>
      <c r="D1113" s="101">
        <v>3494897</v>
      </c>
      <c r="E1113" s="101">
        <v>0</v>
      </c>
    </row>
    <row r="1114" spans="3:5">
      <c r="C1114" s="58" t="s">
        <v>626</v>
      </c>
      <c r="D1114" s="101">
        <v>4075959</v>
      </c>
      <c r="E1114" s="101">
        <v>0</v>
      </c>
    </row>
    <row r="1115" spans="3:5">
      <c r="C1115" s="58" t="s">
        <v>1202</v>
      </c>
      <c r="D1115" s="101">
        <v>178751321</v>
      </c>
      <c r="E1115" s="101">
        <v>752123.48</v>
      </c>
    </row>
    <row r="1116" spans="3:5">
      <c r="C1116" s="58" t="s">
        <v>627</v>
      </c>
      <c r="D1116" s="101">
        <v>5076986</v>
      </c>
      <c r="E1116" s="101">
        <v>0</v>
      </c>
    </row>
    <row r="1117" spans="3:5">
      <c r="C1117" s="58" t="s">
        <v>1201</v>
      </c>
      <c r="D1117" s="101">
        <v>60000001</v>
      </c>
      <c r="E1117" s="101">
        <v>32307194.149999999</v>
      </c>
    </row>
    <row r="1118" spans="3:5">
      <c r="C1118" s="58" t="s">
        <v>628</v>
      </c>
      <c r="D1118" s="101">
        <v>1413658</v>
      </c>
      <c r="E1118" s="101">
        <v>0</v>
      </c>
    </row>
    <row r="1119" spans="3:5">
      <c r="C1119" s="58" t="s">
        <v>1200</v>
      </c>
      <c r="D1119" s="101">
        <v>30000002</v>
      </c>
      <c r="E1119" s="101">
        <v>0</v>
      </c>
    </row>
    <row r="1120" spans="3:5">
      <c r="C1120" s="58" t="s">
        <v>629</v>
      </c>
      <c r="D1120" s="101">
        <v>5068647</v>
      </c>
      <c r="E1120" s="101">
        <v>0</v>
      </c>
    </row>
    <row r="1121" spans="3:5">
      <c r="C1121" s="58" t="s">
        <v>630</v>
      </c>
      <c r="D1121" s="101">
        <v>1413658</v>
      </c>
      <c r="E1121" s="101">
        <v>0</v>
      </c>
    </row>
    <row r="1122" spans="3:5">
      <c r="C1122" s="58" t="s">
        <v>631</v>
      </c>
      <c r="D1122" s="101">
        <v>1413658</v>
      </c>
      <c r="E1122" s="101">
        <v>0</v>
      </c>
    </row>
    <row r="1123" spans="3:5">
      <c r="C1123" s="58" t="s">
        <v>632</v>
      </c>
      <c r="D1123" s="101">
        <v>7591797</v>
      </c>
      <c r="E1123" s="101">
        <v>0</v>
      </c>
    </row>
    <row r="1124" spans="3:5">
      <c r="C1124" s="58" t="s">
        <v>633</v>
      </c>
      <c r="D1124" s="101">
        <v>12655186</v>
      </c>
      <c r="E1124" s="101">
        <v>0</v>
      </c>
    </row>
    <row r="1125" spans="3:5">
      <c r="C1125" s="58" t="s">
        <v>1199</v>
      </c>
      <c r="D1125" s="101">
        <v>13314662</v>
      </c>
      <c r="E1125" s="101">
        <v>0</v>
      </c>
    </row>
    <row r="1126" spans="3:5">
      <c r="C1126" s="58" t="s">
        <v>634</v>
      </c>
      <c r="D1126" s="101">
        <v>1076708</v>
      </c>
      <c r="E1126" s="101">
        <v>0</v>
      </c>
    </row>
    <row r="1127" spans="3:5">
      <c r="C1127" s="58" t="s">
        <v>635</v>
      </c>
      <c r="D1127" s="101">
        <v>1076708</v>
      </c>
      <c r="E1127" s="101">
        <v>0</v>
      </c>
    </row>
    <row r="1128" spans="3:5">
      <c r="C1128" s="58" t="s">
        <v>636</v>
      </c>
      <c r="D1128" s="101">
        <v>7599928</v>
      </c>
      <c r="E1128" s="101">
        <v>0</v>
      </c>
    </row>
    <row r="1129" spans="3:5">
      <c r="C1129" s="58" t="s">
        <v>1198</v>
      </c>
      <c r="D1129" s="101">
        <v>1543101</v>
      </c>
      <c r="E1129" s="101">
        <v>0</v>
      </c>
    </row>
    <row r="1130" spans="3:5">
      <c r="C1130" s="58" t="s">
        <v>362</v>
      </c>
      <c r="D1130" s="101">
        <v>2000000</v>
      </c>
      <c r="E1130" s="101">
        <v>0</v>
      </c>
    </row>
    <row r="1131" spans="3:5">
      <c r="C1131" s="58" t="s">
        <v>1197</v>
      </c>
      <c r="D1131" s="101">
        <v>135000006</v>
      </c>
      <c r="E1131" s="101">
        <v>0</v>
      </c>
    </row>
    <row r="1132" spans="3:5">
      <c r="C1132" s="58" t="s">
        <v>637</v>
      </c>
      <c r="D1132" s="101">
        <v>1543101</v>
      </c>
      <c r="E1132" s="101">
        <v>0</v>
      </c>
    </row>
    <row r="1133" spans="3:5">
      <c r="C1133" s="58" t="s">
        <v>1196</v>
      </c>
      <c r="D1133" s="101">
        <v>1075882</v>
      </c>
      <c r="E1133" s="101">
        <v>0</v>
      </c>
    </row>
    <row r="1134" spans="3:5">
      <c r="C1134" s="58" t="s">
        <v>363</v>
      </c>
      <c r="D1134" s="101">
        <v>8264361</v>
      </c>
      <c r="E1134" s="101">
        <v>0</v>
      </c>
    </row>
    <row r="1135" spans="3:5">
      <c r="C1135" s="58" t="s">
        <v>364</v>
      </c>
      <c r="D1135" s="101">
        <v>4841110</v>
      </c>
      <c r="E1135" s="101">
        <v>0</v>
      </c>
    </row>
    <row r="1136" spans="3:5">
      <c r="C1136" s="58" t="s">
        <v>456</v>
      </c>
      <c r="D1136" s="101">
        <v>7500002</v>
      </c>
      <c r="E1136" s="101">
        <v>0</v>
      </c>
    </row>
    <row r="1137" spans="3:5">
      <c r="C1137" s="58" t="s">
        <v>1043</v>
      </c>
      <c r="D1137" s="101">
        <v>9960000</v>
      </c>
      <c r="E1137" s="101">
        <v>0</v>
      </c>
    </row>
    <row r="1138" spans="3:5">
      <c r="C1138" s="58" t="s">
        <v>1960</v>
      </c>
      <c r="D1138" s="101">
        <v>0</v>
      </c>
      <c r="E1138" s="101">
        <v>0</v>
      </c>
    </row>
    <row r="1139" spans="3:5">
      <c r="C1139" s="58" t="s">
        <v>1961</v>
      </c>
      <c r="D1139" s="101">
        <v>0</v>
      </c>
      <c r="E1139" s="101">
        <v>0</v>
      </c>
    </row>
    <row r="1140" spans="3:5">
      <c r="C1140" s="166" t="s">
        <v>365</v>
      </c>
      <c r="D1140" s="167">
        <v>1734985101</v>
      </c>
      <c r="E1140" s="167">
        <v>160654486.27000001</v>
      </c>
    </row>
    <row r="1141" spans="3:5">
      <c r="C1141" s="100" t="s">
        <v>244</v>
      </c>
      <c r="D1141" s="101">
        <v>1455500578</v>
      </c>
      <c r="E1141" s="101">
        <v>160654486.27000001</v>
      </c>
    </row>
    <row r="1142" spans="3:5">
      <c r="C1142" s="58" t="s">
        <v>434</v>
      </c>
      <c r="D1142" s="101">
        <v>157231672</v>
      </c>
      <c r="E1142" s="101">
        <v>0</v>
      </c>
    </row>
    <row r="1143" spans="3:5">
      <c r="C1143" s="58" t="s">
        <v>1195</v>
      </c>
      <c r="D1143" s="101">
        <v>26496875</v>
      </c>
      <c r="E1143" s="101">
        <v>0</v>
      </c>
    </row>
    <row r="1144" spans="3:5">
      <c r="C1144" s="58" t="s">
        <v>638</v>
      </c>
      <c r="D1144" s="101">
        <v>5188516</v>
      </c>
      <c r="E1144" s="101">
        <v>0</v>
      </c>
    </row>
    <row r="1145" spans="3:5">
      <c r="C1145" s="58" t="s">
        <v>1671</v>
      </c>
      <c r="D1145" s="101">
        <v>6508435</v>
      </c>
      <c r="E1145" s="101">
        <v>0</v>
      </c>
    </row>
    <row r="1146" spans="3:5">
      <c r="C1146" s="58" t="s">
        <v>1194</v>
      </c>
      <c r="D1146" s="101">
        <v>1310327</v>
      </c>
      <c r="E1146" s="101">
        <v>0</v>
      </c>
    </row>
    <row r="1147" spans="3:5">
      <c r="C1147" s="58" t="s">
        <v>1672</v>
      </c>
      <c r="D1147" s="101">
        <v>5242460</v>
      </c>
      <c r="E1147" s="101">
        <v>0</v>
      </c>
    </row>
    <row r="1148" spans="3:5">
      <c r="C1148" s="58" t="s">
        <v>639</v>
      </c>
      <c r="D1148" s="101">
        <v>1112112</v>
      </c>
      <c r="E1148" s="101">
        <v>0</v>
      </c>
    </row>
    <row r="1149" spans="3:5">
      <c r="C1149" s="58" t="s">
        <v>1673</v>
      </c>
      <c r="D1149" s="101">
        <v>1112112</v>
      </c>
      <c r="E1149" s="101">
        <v>0</v>
      </c>
    </row>
    <row r="1150" spans="3:5">
      <c r="C1150" s="58" t="s">
        <v>1674</v>
      </c>
      <c r="D1150" s="101">
        <v>5560558</v>
      </c>
      <c r="E1150" s="101">
        <v>0</v>
      </c>
    </row>
    <row r="1151" spans="3:5">
      <c r="C1151" s="58" t="s">
        <v>1675</v>
      </c>
      <c r="D1151" s="101">
        <v>2419006</v>
      </c>
      <c r="E1151" s="101">
        <v>0</v>
      </c>
    </row>
    <row r="1152" spans="3:5">
      <c r="C1152" s="58" t="s">
        <v>1676</v>
      </c>
      <c r="D1152" s="101">
        <v>12095029</v>
      </c>
      <c r="E1152" s="101">
        <v>0</v>
      </c>
    </row>
    <row r="1153" spans="3:5">
      <c r="C1153" s="58" t="s">
        <v>640</v>
      </c>
      <c r="D1153" s="101">
        <v>7389792</v>
      </c>
      <c r="E1153" s="101">
        <v>0</v>
      </c>
    </row>
    <row r="1154" spans="3:5">
      <c r="C1154" s="58" t="s">
        <v>1677</v>
      </c>
      <c r="D1154" s="101">
        <v>1498437</v>
      </c>
      <c r="E1154" s="101">
        <v>0</v>
      </c>
    </row>
    <row r="1155" spans="3:5">
      <c r="C1155" s="58" t="s">
        <v>1678</v>
      </c>
      <c r="D1155" s="101">
        <v>7492185</v>
      </c>
      <c r="E1155" s="101">
        <v>0</v>
      </c>
    </row>
    <row r="1156" spans="3:5">
      <c r="C1156" s="58" t="s">
        <v>1679</v>
      </c>
      <c r="D1156" s="101">
        <v>1486291</v>
      </c>
      <c r="E1156" s="101">
        <v>0</v>
      </c>
    </row>
    <row r="1157" spans="3:5">
      <c r="C1157" s="58" t="s">
        <v>1193</v>
      </c>
      <c r="D1157" s="101">
        <v>16726449</v>
      </c>
      <c r="E1157" s="101">
        <v>0</v>
      </c>
    </row>
    <row r="1158" spans="3:5">
      <c r="C1158" s="58" t="s">
        <v>366</v>
      </c>
      <c r="D1158" s="101">
        <v>166000001</v>
      </c>
      <c r="E1158" s="101">
        <v>0</v>
      </c>
    </row>
    <row r="1159" spans="3:5">
      <c r="C1159" s="58" t="s">
        <v>1680</v>
      </c>
      <c r="D1159" s="101">
        <v>2417108</v>
      </c>
      <c r="E1159" s="101">
        <v>1616673.08</v>
      </c>
    </row>
    <row r="1160" spans="3:5">
      <c r="C1160" s="58" t="s">
        <v>2032</v>
      </c>
      <c r="D1160" s="101">
        <v>0</v>
      </c>
      <c r="E1160" s="101">
        <v>2787250.35</v>
      </c>
    </row>
    <row r="1161" spans="3:5">
      <c r="C1161" s="58" t="s">
        <v>1681</v>
      </c>
      <c r="D1161" s="101">
        <v>2129173</v>
      </c>
      <c r="E1161" s="101">
        <v>1335796.58</v>
      </c>
    </row>
    <row r="1162" spans="3:5">
      <c r="C1162" s="58" t="s">
        <v>1682</v>
      </c>
      <c r="D1162" s="101">
        <v>4061379</v>
      </c>
      <c r="E1162" s="101">
        <v>1975705.64</v>
      </c>
    </row>
    <row r="1163" spans="3:5">
      <c r="C1163" s="58" t="s">
        <v>641</v>
      </c>
      <c r="D1163" s="101">
        <v>3714026</v>
      </c>
      <c r="E1163" s="101">
        <v>0</v>
      </c>
    </row>
    <row r="1164" spans="3:5">
      <c r="C1164" s="58" t="s">
        <v>1192</v>
      </c>
      <c r="D1164" s="101">
        <v>7000000</v>
      </c>
      <c r="E1164" s="101">
        <v>0</v>
      </c>
    </row>
    <row r="1165" spans="3:5">
      <c r="C1165" s="58" t="s">
        <v>1683</v>
      </c>
      <c r="D1165" s="101">
        <v>1318200</v>
      </c>
      <c r="E1165" s="101">
        <v>0</v>
      </c>
    </row>
    <row r="1166" spans="3:5">
      <c r="C1166" s="58" t="s">
        <v>367</v>
      </c>
      <c r="D1166" s="101">
        <v>2347098</v>
      </c>
      <c r="E1166" s="101">
        <v>0</v>
      </c>
    </row>
    <row r="1167" spans="3:5">
      <c r="C1167" s="58" t="s">
        <v>1072</v>
      </c>
      <c r="D1167" s="101">
        <v>3216613</v>
      </c>
      <c r="E1167" s="101">
        <v>0</v>
      </c>
    </row>
    <row r="1168" spans="3:5">
      <c r="C1168" s="58" t="s">
        <v>1012</v>
      </c>
      <c r="D1168" s="101">
        <v>20000000</v>
      </c>
      <c r="E1168" s="101">
        <v>0</v>
      </c>
    </row>
    <row r="1169" spans="3:5">
      <c r="C1169" s="58" t="s">
        <v>2033</v>
      </c>
      <c r="D1169" s="101">
        <v>0</v>
      </c>
      <c r="E1169" s="101">
        <v>0</v>
      </c>
    </row>
    <row r="1170" spans="3:5">
      <c r="C1170" s="58" t="s">
        <v>642</v>
      </c>
      <c r="D1170" s="101">
        <v>1945401</v>
      </c>
      <c r="E1170" s="101">
        <v>0</v>
      </c>
    </row>
    <row r="1171" spans="3:5">
      <c r="C1171" s="58" t="s">
        <v>1684</v>
      </c>
      <c r="D1171" s="101">
        <v>7492175</v>
      </c>
      <c r="E1171" s="101">
        <v>0</v>
      </c>
    </row>
    <row r="1172" spans="3:5">
      <c r="C1172" s="58" t="s">
        <v>1685</v>
      </c>
      <c r="D1172" s="101">
        <v>12473591</v>
      </c>
      <c r="E1172" s="101">
        <v>0</v>
      </c>
    </row>
    <row r="1173" spans="3:5">
      <c r="C1173" s="58" t="s">
        <v>643</v>
      </c>
      <c r="D1173" s="101">
        <v>4845910</v>
      </c>
      <c r="E1173" s="101">
        <v>0</v>
      </c>
    </row>
    <row r="1174" spans="3:5">
      <c r="C1174" s="58" t="s">
        <v>1686</v>
      </c>
      <c r="D1174" s="101">
        <v>2488475</v>
      </c>
      <c r="E1174" s="101">
        <v>0</v>
      </c>
    </row>
    <row r="1175" spans="3:5">
      <c r="C1175" s="58" t="s">
        <v>1191</v>
      </c>
      <c r="D1175" s="101">
        <v>10587127</v>
      </c>
      <c r="E1175" s="101">
        <v>0</v>
      </c>
    </row>
    <row r="1176" spans="3:5">
      <c r="C1176" s="58" t="s">
        <v>644</v>
      </c>
      <c r="D1176" s="101">
        <v>1849743</v>
      </c>
      <c r="E1176" s="101">
        <v>102240.39</v>
      </c>
    </row>
    <row r="1177" spans="3:5">
      <c r="C1177" s="58" t="s">
        <v>1190</v>
      </c>
      <c r="D1177" s="101">
        <v>37375859</v>
      </c>
      <c r="E1177" s="101">
        <v>30000000</v>
      </c>
    </row>
    <row r="1178" spans="3:5">
      <c r="C1178" s="58" t="s">
        <v>1687</v>
      </c>
      <c r="D1178" s="101">
        <v>5023007</v>
      </c>
      <c r="E1178" s="101">
        <v>2605253.96</v>
      </c>
    </row>
    <row r="1179" spans="3:5">
      <c r="C1179" s="58" t="s">
        <v>1688</v>
      </c>
      <c r="D1179" s="101">
        <v>3662761</v>
      </c>
      <c r="E1179" s="101">
        <v>1658147.86</v>
      </c>
    </row>
    <row r="1180" spans="3:5">
      <c r="C1180" s="58" t="s">
        <v>1189</v>
      </c>
      <c r="D1180" s="101">
        <v>37521083</v>
      </c>
      <c r="E1180" s="101">
        <v>30000000</v>
      </c>
    </row>
    <row r="1181" spans="3:5">
      <c r="C1181" s="58" t="s">
        <v>1689</v>
      </c>
      <c r="D1181" s="101">
        <v>2429113</v>
      </c>
      <c r="E1181" s="101">
        <v>0</v>
      </c>
    </row>
    <row r="1182" spans="3:5">
      <c r="C1182" s="58" t="s">
        <v>1188</v>
      </c>
      <c r="D1182" s="101">
        <v>6751973</v>
      </c>
      <c r="E1182" s="101">
        <v>0</v>
      </c>
    </row>
    <row r="1183" spans="3:5">
      <c r="C1183" s="58" t="s">
        <v>368</v>
      </c>
      <c r="D1183" s="101">
        <v>76154845</v>
      </c>
      <c r="E1183" s="101">
        <v>15592525.859999999</v>
      </c>
    </row>
    <row r="1184" spans="3:5">
      <c r="C1184" s="58" t="s">
        <v>645</v>
      </c>
      <c r="D1184" s="101">
        <v>6080000</v>
      </c>
      <c r="E1184" s="101">
        <v>0</v>
      </c>
    </row>
    <row r="1185" spans="3:5">
      <c r="C1185" s="58" t="s">
        <v>1690</v>
      </c>
      <c r="D1185" s="101">
        <v>5437376</v>
      </c>
      <c r="E1185" s="101">
        <v>0</v>
      </c>
    </row>
    <row r="1186" spans="3:5">
      <c r="C1186" s="58" t="s">
        <v>1437</v>
      </c>
      <c r="D1186" s="101">
        <v>20000000</v>
      </c>
      <c r="E1186" s="101">
        <v>0</v>
      </c>
    </row>
    <row r="1187" spans="3:5">
      <c r="C1187" s="58" t="s">
        <v>1691</v>
      </c>
      <c r="D1187" s="101">
        <v>5652712</v>
      </c>
      <c r="E1187" s="101">
        <v>0</v>
      </c>
    </row>
    <row r="1188" spans="3:5">
      <c r="C1188" s="58" t="s">
        <v>369</v>
      </c>
      <c r="D1188" s="101">
        <v>61053890</v>
      </c>
      <c r="E1188" s="101">
        <v>0</v>
      </c>
    </row>
    <row r="1189" spans="3:5">
      <c r="C1189" s="58" t="s">
        <v>1187</v>
      </c>
      <c r="D1189" s="101">
        <v>12383198</v>
      </c>
      <c r="E1189" s="101">
        <v>0</v>
      </c>
    </row>
    <row r="1190" spans="3:5">
      <c r="C1190" s="58" t="s">
        <v>1692</v>
      </c>
      <c r="D1190" s="101">
        <v>13109885</v>
      </c>
      <c r="E1190" s="101">
        <v>0</v>
      </c>
    </row>
    <row r="1191" spans="3:5">
      <c r="C1191" s="58" t="s">
        <v>370</v>
      </c>
      <c r="D1191" s="101">
        <v>177387225</v>
      </c>
      <c r="E1191" s="101">
        <v>0</v>
      </c>
    </row>
    <row r="1192" spans="3:5">
      <c r="C1192" s="58" t="s">
        <v>1693</v>
      </c>
      <c r="D1192" s="101">
        <v>5129530</v>
      </c>
      <c r="E1192" s="101">
        <v>0</v>
      </c>
    </row>
    <row r="1193" spans="3:5">
      <c r="C1193" s="58" t="s">
        <v>884</v>
      </c>
      <c r="D1193" s="101">
        <v>75527452</v>
      </c>
      <c r="E1193" s="101">
        <v>24685833.629999999</v>
      </c>
    </row>
    <row r="1194" spans="3:5">
      <c r="C1194" s="58" t="s">
        <v>371</v>
      </c>
      <c r="D1194" s="101">
        <v>12751040</v>
      </c>
      <c r="E1194" s="101">
        <v>0</v>
      </c>
    </row>
    <row r="1195" spans="3:5">
      <c r="C1195" s="58" t="s">
        <v>372</v>
      </c>
      <c r="D1195" s="101">
        <v>191812602</v>
      </c>
      <c r="E1195" s="101">
        <v>25899801.93</v>
      </c>
    </row>
    <row r="1196" spans="3:5">
      <c r="C1196" s="58" t="s">
        <v>457</v>
      </c>
      <c r="D1196" s="101">
        <v>76458419</v>
      </c>
      <c r="E1196" s="101">
        <v>16067038</v>
      </c>
    </row>
    <row r="1197" spans="3:5">
      <c r="C1197" s="58" t="s">
        <v>1065</v>
      </c>
      <c r="D1197" s="101">
        <v>111042332</v>
      </c>
      <c r="E1197" s="101">
        <v>6328218.9900000002</v>
      </c>
    </row>
    <row r="1198" spans="3:5">
      <c r="C1198" s="100" t="s">
        <v>246</v>
      </c>
      <c r="D1198" s="101">
        <v>14154718</v>
      </c>
      <c r="E1198" s="101">
        <v>0</v>
      </c>
    </row>
    <row r="1199" spans="3:5">
      <c r="C1199" s="58" t="s">
        <v>1186</v>
      </c>
      <c r="D1199" s="101">
        <v>14083521</v>
      </c>
      <c r="E1199" s="101">
        <v>0</v>
      </c>
    </row>
    <row r="1200" spans="3:5">
      <c r="C1200" s="58" t="s">
        <v>1694</v>
      </c>
      <c r="D1200" s="101">
        <v>71197</v>
      </c>
      <c r="E1200" s="101">
        <v>0</v>
      </c>
    </row>
    <row r="1201" spans="3:5">
      <c r="C1201" s="58" t="s">
        <v>2034</v>
      </c>
      <c r="D1201" s="101">
        <v>0</v>
      </c>
      <c r="E1201" s="101">
        <v>0</v>
      </c>
    </row>
    <row r="1202" spans="3:5">
      <c r="C1202" s="100" t="s">
        <v>247</v>
      </c>
      <c r="D1202" s="101">
        <v>265329805</v>
      </c>
      <c r="E1202" s="101">
        <v>0</v>
      </c>
    </row>
    <row r="1203" spans="3:5">
      <c r="C1203" s="58" t="s">
        <v>1695</v>
      </c>
      <c r="D1203" s="101">
        <v>96421796</v>
      </c>
      <c r="E1203" s="101">
        <v>0</v>
      </c>
    </row>
    <row r="1204" spans="3:5">
      <c r="C1204" s="58" t="s">
        <v>1696</v>
      </c>
      <c r="D1204" s="101">
        <v>45999793</v>
      </c>
      <c r="E1204" s="101">
        <v>0</v>
      </c>
    </row>
    <row r="1205" spans="3:5">
      <c r="C1205" s="58" t="s">
        <v>1697</v>
      </c>
      <c r="D1205" s="101">
        <v>83830216</v>
      </c>
      <c r="E1205" s="101">
        <v>0</v>
      </c>
    </row>
    <row r="1206" spans="3:5">
      <c r="C1206" s="58" t="s">
        <v>416</v>
      </c>
      <c r="D1206" s="101">
        <v>39078000</v>
      </c>
      <c r="E1206" s="101">
        <v>0</v>
      </c>
    </row>
    <row r="1207" spans="3:5">
      <c r="C1207" s="166" t="s">
        <v>373</v>
      </c>
      <c r="D1207" s="167">
        <v>697956452</v>
      </c>
      <c r="E1207" s="167">
        <v>44445628.189999998</v>
      </c>
    </row>
    <row r="1208" spans="3:5">
      <c r="C1208" s="100" t="s">
        <v>244</v>
      </c>
      <c r="D1208" s="101">
        <v>638383686</v>
      </c>
      <c r="E1208" s="101">
        <v>44445628.189999998</v>
      </c>
    </row>
    <row r="1209" spans="3:5">
      <c r="C1209" s="58" t="s">
        <v>1094</v>
      </c>
      <c r="D1209" s="101">
        <v>15080801</v>
      </c>
      <c r="E1209" s="101">
        <v>0</v>
      </c>
    </row>
    <row r="1210" spans="3:5">
      <c r="C1210" s="58" t="s">
        <v>1438</v>
      </c>
      <c r="D1210" s="101">
        <v>20652855</v>
      </c>
      <c r="E1210" s="101">
        <v>7262727.9900000002</v>
      </c>
    </row>
    <row r="1211" spans="3:5">
      <c r="C1211" s="58" t="s">
        <v>1698</v>
      </c>
      <c r="D1211" s="101">
        <v>19306742</v>
      </c>
      <c r="E1211" s="101">
        <v>0</v>
      </c>
    </row>
    <row r="1212" spans="3:5">
      <c r="C1212" s="58" t="s">
        <v>1368</v>
      </c>
      <c r="D1212" s="101">
        <v>27739160</v>
      </c>
      <c r="E1212" s="101">
        <v>0</v>
      </c>
    </row>
    <row r="1213" spans="3:5">
      <c r="C1213" s="58" t="s">
        <v>374</v>
      </c>
      <c r="D1213" s="101">
        <v>37967833</v>
      </c>
      <c r="E1213" s="101">
        <v>12182900.199999999</v>
      </c>
    </row>
    <row r="1214" spans="3:5">
      <c r="C1214" s="58" t="s">
        <v>1439</v>
      </c>
      <c r="D1214" s="101">
        <v>38981691</v>
      </c>
      <c r="E1214" s="101">
        <v>0</v>
      </c>
    </row>
    <row r="1215" spans="3:5">
      <c r="C1215" s="58" t="s">
        <v>1699</v>
      </c>
      <c r="D1215" s="101">
        <v>9157786</v>
      </c>
      <c r="E1215" s="101">
        <v>0</v>
      </c>
    </row>
    <row r="1216" spans="3:5">
      <c r="C1216" s="58" t="s">
        <v>1366</v>
      </c>
      <c r="D1216" s="101">
        <v>77963381</v>
      </c>
      <c r="E1216" s="101">
        <v>0</v>
      </c>
    </row>
    <row r="1217" spans="3:5">
      <c r="C1217" s="58" t="s">
        <v>804</v>
      </c>
      <c r="D1217" s="101">
        <v>5511231</v>
      </c>
      <c r="E1217" s="101">
        <v>0</v>
      </c>
    </row>
    <row r="1218" spans="3:5">
      <c r="C1218" s="58" t="s">
        <v>805</v>
      </c>
      <c r="D1218" s="101">
        <v>5364704</v>
      </c>
      <c r="E1218" s="101">
        <v>0</v>
      </c>
    </row>
    <row r="1219" spans="3:5">
      <c r="C1219" s="58" t="s">
        <v>806</v>
      </c>
      <c r="D1219" s="101">
        <v>2521954</v>
      </c>
      <c r="E1219" s="101">
        <v>0</v>
      </c>
    </row>
    <row r="1220" spans="3:5">
      <c r="C1220" s="58" t="s">
        <v>807</v>
      </c>
      <c r="D1220" s="101">
        <v>1514598</v>
      </c>
      <c r="E1220" s="101">
        <v>0</v>
      </c>
    </row>
    <row r="1221" spans="3:5">
      <c r="C1221" s="58" t="s">
        <v>808</v>
      </c>
      <c r="D1221" s="101">
        <v>1514598</v>
      </c>
      <c r="E1221" s="101">
        <v>0</v>
      </c>
    </row>
    <row r="1222" spans="3:5">
      <c r="C1222" s="58" t="s">
        <v>1962</v>
      </c>
      <c r="D1222" s="101">
        <v>0</v>
      </c>
      <c r="E1222" s="101">
        <v>0</v>
      </c>
    </row>
    <row r="1223" spans="3:5">
      <c r="C1223" s="58" t="s">
        <v>2035</v>
      </c>
      <c r="D1223" s="101">
        <v>0</v>
      </c>
      <c r="E1223" s="101">
        <v>0</v>
      </c>
    </row>
    <row r="1224" spans="3:5">
      <c r="C1224" s="58" t="s">
        <v>809</v>
      </c>
      <c r="D1224" s="101">
        <v>1502116</v>
      </c>
      <c r="E1224" s="101">
        <v>0</v>
      </c>
    </row>
    <row r="1225" spans="3:5">
      <c r="C1225" s="58" t="s">
        <v>810</v>
      </c>
      <c r="D1225" s="101">
        <v>1060218</v>
      </c>
      <c r="E1225" s="101">
        <v>0</v>
      </c>
    </row>
    <row r="1226" spans="3:5">
      <c r="C1226" s="58" t="s">
        <v>811</v>
      </c>
      <c r="D1226" s="101">
        <v>1514598</v>
      </c>
      <c r="E1226" s="101">
        <v>0</v>
      </c>
    </row>
    <row r="1227" spans="3:5">
      <c r="C1227" s="58" t="s">
        <v>812</v>
      </c>
      <c r="D1227" s="101">
        <v>1072940</v>
      </c>
      <c r="E1227" s="101">
        <v>0</v>
      </c>
    </row>
    <row r="1228" spans="3:5">
      <c r="C1228" s="58" t="s">
        <v>813</v>
      </c>
      <c r="D1228" s="101">
        <v>1514598</v>
      </c>
      <c r="E1228" s="101">
        <v>0</v>
      </c>
    </row>
    <row r="1229" spans="3:5">
      <c r="C1229" s="58" t="s">
        <v>814</v>
      </c>
      <c r="D1229" s="101">
        <v>1502116</v>
      </c>
      <c r="E1229" s="101">
        <v>0</v>
      </c>
    </row>
    <row r="1230" spans="3:5">
      <c r="C1230" s="58" t="s">
        <v>815</v>
      </c>
      <c r="D1230" s="101">
        <v>2521954</v>
      </c>
      <c r="E1230" s="101">
        <v>0</v>
      </c>
    </row>
    <row r="1231" spans="3:5">
      <c r="C1231" s="58" t="s">
        <v>816</v>
      </c>
      <c r="D1231" s="101">
        <v>1477611</v>
      </c>
      <c r="E1231" s="101">
        <v>0</v>
      </c>
    </row>
    <row r="1232" spans="3:5">
      <c r="C1232" s="58" t="s">
        <v>1185</v>
      </c>
      <c r="D1232" s="101">
        <v>1514598</v>
      </c>
      <c r="E1232" s="101">
        <v>0</v>
      </c>
    </row>
    <row r="1233" spans="3:5">
      <c r="C1233" s="58" t="s">
        <v>952</v>
      </c>
      <c r="D1233" s="101">
        <v>52523690</v>
      </c>
      <c r="E1233" s="101">
        <v>0</v>
      </c>
    </row>
    <row r="1234" spans="3:5">
      <c r="C1234" s="58" t="s">
        <v>1013</v>
      </c>
      <c r="D1234" s="101">
        <v>90000019</v>
      </c>
      <c r="E1234" s="101">
        <v>25000000</v>
      </c>
    </row>
    <row r="1235" spans="3:5">
      <c r="C1235" s="58" t="s">
        <v>1700</v>
      </c>
      <c r="D1235" s="101">
        <v>2226849</v>
      </c>
      <c r="E1235" s="101">
        <v>0</v>
      </c>
    </row>
    <row r="1236" spans="3:5">
      <c r="C1236" s="58" t="s">
        <v>1701</v>
      </c>
      <c r="D1236" s="101">
        <v>100000</v>
      </c>
      <c r="E1236" s="101">
        <v>0</v>
      </c>
    </row>
    <row r="1237" spans="3:5">
      <c r="C1237" s="58" t="s">
        <v>1702</v>
      </c>
      <c r="D1237" s="101">
        <v>3072506</v>
      </c>
      <c r="E1237" s="101">
        <v>0</v>
      </c>
    </row>
    <row r="1238" spans="3:5">
      <c r="C1238" s="58" t="s">
        <v>817</v>
      </c>
      <c r="D1238" s="101">
        <v>4489347</v>
      </c>
      <c r="E1238" s="101">
        <v>0</v>
      </c>
    </row>
    <row r="1239" spans="3:5">
      <c r="C1239" s="58" t="s">
        <v>818</v>
      </c>
      <c r="D1239" s="101">
        <v>1237092</v>
      </c>
      <c r="E1239" s="101">
        <v>0</v>
      </c>
    </row>
    <row r="1240" spans="3:5">
      <c r="C1240" s="58" t="s">
        <v>885</v>
      </c>
      <c r="D1240" s="101">
        <v>37500000</v>
      </c>
      <c r="E1240" s="101">
        <v>0</v>
      </c>
    </row>
    <row r="1241" spans="3:5">
      <c r="C1241" s="58" t="s">
        <v>1703</v>
      </c>
      <c r="D1241" s="101">
        <v>15240863</v>
      </c>
      <c r="E1241" s="101">
        <v>0</v>
      </c>
    </row>
    <row r="1242" spans="3:5">
      <c r="C1242" s="58" t="s">
        <v>1014</v>
      </c>
      <c r="D1242" s="101">
        <v>35035237</v>
      </c>
      <c r="E1242" s="101">
        <v>0</v>
      </c>
    </row>
    <row r="1243" spans="3:5">
      <c r="C1243" s="58" t="s">
        <v>458</v>
      </c>
      <c r="D1243" s="101">
        <v>120000000</v>
      </c>
      <c r="E1243" s="101">
        <v>0</v>
      </c>
    </row>
    <row r="1244" spans="3:5">
      <c r="C1244" s="100" t="s">
        <v>246</v>
      </c>
      <c r="D1244" s="101">
        <v>15600000</v>
      </c>
      <c r="E1244" s="101">
        <v>0</v>
      </c>
    </row>
    <row r="1245" spans="3:5">
      <c r="C1245" s="58" t="s">
        <v>1440</v>
      </c>
      <c r="D1245" s="101">
        <v>15600000</v>
      </c>
      <c r="E1245" s="101">
        <v>0</v>
      </c>
    </row>
    <row r="1246" spans="3:5">
      <c r="C1246" s="100" t="s">
        <v>247</v>
      </c>
      <c r="D1246" s="101">
        <v>43972766</v>
      </c>
      <c r="E1246" s="101">
        <v>0</v>
      </c>
    </row>
    <row r="1247" spans="3:5">
      <c r="C1247" s="58" t="s">
        <v>416</v>
      </c>
      <c r="D1247" s="101">
        <v>43972766</v>
      </c>
      <c r="E1247" s="101">
        <v>0</v>
      </c>
    </row>
    <row r="1248" spans="3:5">
      <c r="C1248" s="166" t="s">
        <v>257</v>
      </c>
      <c r="D1248" s="167">
        <v>4730906984</v>
      </c>
      <c r="E1248" s="167">
        <v>30230237.850000001</v>
      </c>
    </row>
    <row r="1249" spans="3:5">
      <c r="C1249" s="100" t="s">
        <v>244</v>
      </c>
      <c r="D1249" s="101">
        <v>4530906984</v>
      </c>
      <c r="E1249" s="101">
        <v>30230237.850000001</v>
      </c>
    </row>
    <row r="1250" spans="3:5">
      <c r="C1250" s="58" t="s">
        <v>953</v>
      </c>
      <c r="D1250" s="101">
        <v>262702285</v>
      </c>
      <c r="E1250" s="101">
        <v>17496734.420000002</v>
      </c>
    </row>
    <row r="1251" spans="3:5">
      <c r="C1251" s="58" t="s">
        <v>1165</v>
      </c>
      <c r="D1251" s="101">
        <v>250000000</v>
      </c>
      <c r="E1251" s="101">
        <v>0</v>
      </c>
    </row>
    <row r="1252" spans="3:5">
      <c r="C1252" s="58" t="s">
        <v>1441</v>
      </c>
      <c r="D1252" s="101">
        <v>57374730</v>
      </c>
      <c r="E1252" s="101">
        <v>0</v>
      </c>
    </row>
    <row r="1253" spans="3:5">
      <c r="C1253" s="58" t="s">
        <v>1704</v>
      </c>
      <c r="D1253" s="101">
        <v>23390000</v>
      </c>
      <c r="E1253" s="101">
        <v>0</v>
      </c>
    </row>
    <row r="1254" spans="3:5">
      <c r="C1254" s="58" t="s">
        <v>1705</v>
      </c>
      <c r="D1254" s="101">
        <v>43873055</v>
      </c>
      <c r="E1254" s="101">
        <v>0</v>
      </c>
    </row>
    <row r="1255" spans="3:5">
      <c r="C1255" s="58" t="s">
        <v>1442</v>
      </c>
      <c r="D1255" s="101">
        <v>50389290</v>
      </c>
      <c r="E1255" s="101">
        <v>0</v>
      </c>
    </row>
    <row r="1256" spans="3:5">
      <c r="C1256" s="58" t="s">
        <v>375</v>
      </c>
      <c r="D1256" s="101">
        <v>144090</v>
      </c>
      <c r="E1256" s="101">
        <v>0</v>
      </c>
    </row>
    <row r="1257" spans="3:5">
      <c r="C1257" s="58" t="s">
        <v>376</v>
      </c>
      <c r="D1257" s="101">
        <v>14532203</v>
      </c>
      <c r="E1257" s="101">
        <v>0</v>
      </c>
    </row>
    <row r="1258" spans="3:5">
      <c r="C1258" s="58" t="s">
        <v>377</v>
      </c>
      <c r="D1258" s="101">
        <v>16967193</v>
      </c>
      <c r="E1258" s="101">
        <v>568445.56000000006</v>
      </c>
    </row>
    <row r="1259" spans="3:5">
      <c r="C1259" s="58" t="s">
        <v>1184</v>
      </c>
      <c r="D1259" s="101">
        <v>15624249</v>
      </c>
      <c r="E1259" s="101">
        <v>0</v>
      </c>
    </row>
    <row r="1260" spans="3:5">
      <c r="C1260" s="58" t="s">
        <v>2036</v>
      </c>
      <c r="D1260" s="101">
        <v>0</v>
      </c>
      <c r="E1260" s="101">
        <v>0</v>
      </c>
    </row>
    <row r="1261" spans="3:5">
      <c r="C1261" s="58" t="s">
        <v>1945</v>
      </c>
      <c r="D1261" s="101">
        <v>0</v>
      </c>
      <c r="E1261" s="101">
        <v>0</v>
      </c>
    </row>
    <row r="1262" spans="3:5">
      <c r="C1262" s="58" t="s">
        <v>886</v>
      </c>
      <c r="D1262" s="101">
        <v>75022536</v>
      </c>
      <c r="E1262" s="101">
        <v>0</v>
      </c>
    </row>
    <row r="1263" spans="3:5">
      <c r="C1263" s="58" t="s">
        <v>887</v>
      </c>
      <c r="D1263" s="101">
        <v>75000763</v>
      </c>
      <c r="E1263" s="101">
        <v>0</v>
      </c>
    </row>
    <row r="1264" spans="3:5">
      <c r="C1264" s="58" t="s">
        <v>1946</v>
      </c>
      <c r="D1264" s="101">
        <v>0</v>
      </c>
      <c r="E1264" s="101">
        <v>0</v>
      </c>
    </row>
    <row r="1265" spans="3:5">
      <c r="C1265" s="58" t="s">
        <v>888</v>
      </c>
      <c r="D1265" s="101">
        <v>190506640</v>
      </c>
      <c r="E1265" s="101">
        <v>4545931.16</v>
      </c>
    </row>
    <row r="1266" spans="3:5">
      <c r="C1266" s="58" t="s">
        <v>1064</v>
      </c>
      <c r="D1266" s="101">
        <v>10124622</v>
      </c>
      <c r="E1266" s="101">
        <v>0</v>
      </c>
    </row>
    <row r="1267" spans="3:5">
      <c r="C1267" s="58" t="s">
        <v>1963</v>
      </c>
      <c r="D1267" s="101">
        <v>0</v>
      </c>
      <c r="E1267" s="101">
        <v>0</v>
      </c>
    </row>
    <row r="1268" spans="3:5">
      <c r="C1268" s="58" t="s">
        <v>1706</v>
      </c>
      <c r="D1268" s="101">
        <v>4462258</v>
      </c>
      <c r="E1268" s="101">
        <v>0</v>
      </c>
    </row>
    <row r="1269" spans="3:5">
      <c r="C1269" s="58" t="s">
        <v>1183</v>
      </c>
      <c r="D1269" s="101">
        <v>75000057</v>
      </c>
      <c r="E1269" s="101">
        <v>0</v>
      </c>
    </row>
    <row r="1270" spans="3:5">
      <c r="C1270" s="58" t="s">
        <v>1182</v>
      </c>
      <c r="D1270" s="101">
        <v>3410657</v>
      </c>
      <c r="E1270" s="101">
        <v>0</v>
      </c>
    </row>
    <row r="1271" spans="3:5">
      <c r="C1271" s="58" t="s">
        <v>1181</v>
      </c>
      <c r="D1271" s="101">
        <v>75001023</v>
      </c>
      <c r="E1271" s="101">
        <v>0</v>
      </c>
    </row>
    <row r="1272" spans="3:5">
      <c r="C1272" s="58" t="s">
        <v>378</v>
      </c>
      <c r="D1272" s="101">
        <v>100823754</v>
      </c>
      <c r="E1272" s="101">
        <v>0</v>
      </c>
    </row>
    <row r="1273" spans="3:5">
      <c r="C1273" s="58" t="s">
        <v>683</v>
      </c>
      <c r="D1273" s="101">
        <v>3410657</v>
      </c>
      <c r="E1273" s="101">
        <v>0</v>
      </c>
    </row>
    <row r="1274" spans="3:5">
      <c r="C1274" s="58" t="s">
        <v>1180</v>
      </c>
      <c r="D1274" s="101">
        <v>151740056</v>
      </c>
      <c r="E1274" s="101">
        <v>0</v>
      </c>
    </row>
    <row r="1275" spans="3:5">
      <c r="C1275" s="58" t="s">
        <v>1179</v>
      </c>
      <c r="D1275" s="101">
        <v>5153984</v>
      </c>
      <c r="E1275" s="101">
        <v>0</v>
      </c>
    </row>
    <row r="1276" spans="3:5">
      <c r="C1276" s="58" t="s">
        <v>1443</v>
      </c>
      <c r="D1276" s="101">
        <v>22089361</v>
      </c>
      <c r="E1276" s="101">
        <v>0</v>
      </c>
    </row>
    <row r="1277" spans="3:5">
      <c r="C1277" s="58" t="s">
        <v>684</v>
      </c>
      <c r="D1277" s="101">
        <v>1508689</v>
      </c>
      <c r="E1277" s="101">
        <v>0</v>
      </c>
    </row>
    <row r="1278" spans="3:5">
      <c r="C1278" s="58" t="s">
        <v>1178</v>
      </c>
      <c r="D1278" s="101">
        <v>45000000</v>
      </c>
      <c r="E1278" s="101">
        <v>0</v>
      </c>
    </row>
    <row r="1279" spans="3:5">
      <c r="C1279" s="58" t="s">
        <v>685</v>
      </c>
      <c r="D1279" s="101">
        <v>1052331</v>
      </c>
      <c r="E1279" s="101">
        <v>0</v>
      </c>
    </row>
    <row r="1280" spans="3:5">
      <c r="C1280" s="58" t="s">
        <v>1177</v>
      </c>
      <c r="D1280" s="101">
        <v>24510026</v>
      </c>
      <c r="E1280" s="101">
        <v>1076362.56</v>
      </c>
    </row>
    <row r="1281" spans="3:5">
      <c r="C1281" s="58" t="s">
        <v>1176</v>
      </c>
      <c r="D1281" s="101">
        <v>1663335</v>
      </c>
      <c r="E1281" s="101">
        <v>0</v>
      </c>
    </row>
    <row r="1282" spans="3:5">
      <c r="C1282" s="58" t="s">
        <v>379</v>
      </c>
      <c r="D1282" s="101">
        <v>229252477</v>
      </c>
      <c r="E1282" s="101">
        <v>0</v>
      </c>
    </row>
    <row r="1283" spans="3:5">
      <c r="C1283" s="58" t="s">
        <v>1175</v>
      </c>
      <c r="D1283" s="101">
        <v>1964365</v>
      </c>
      <c r="E1283" s="101">
        <v>0</v>
      </c>
    </row>
    <row r="1284" spans="3:5">
      <c r="C1284" s="58" t="s">
        <v>1964</v>
      </c>
      <c r="D1284" s="101">
        <v>0</v>
      </c>
      <c r="E1284" s="101">
        <v>0</v>
      </c>
    </row>
    <row r="1285" spans="3:5">
      <c r="C1285" s="58" t="s">
        <v>1174</v>
      </c>
      <c r="D1285" s="101">
        <v>1964364</v>
      </c>
      <c r="E1285" s="101">
        <v>0</v>
      </c>
    </row>
    <row r="1286" spans="3:5">
      <c r="C1286" s="58" t="s">
        <v>1707</v>
      </c>
      <c r="D1286" s="101">
        <v>14398867</v>
      </c>
      <c r="E1286" s="101">
        <v>0</v>
      </c>
    </row>
    <row r="1287" spans="3:5">
      <c r="C1287" s="58" t="s">
        <v>2037</v>
      </c>
      <c r="D1287" s="101">
        <v>0</v>
      </c>
      <c r="E1287" s="101">
        <v>0</v>
      </c>
    </row>
    <row r="1288" spans="3:5">
      <c r="C1288" s="58" t="s">
        <v>1173</v>
      </c>
      <c r="D1288" s="101">
        <v>5153972</v>
      </c>
      <c r="E1288" s="101">
        <v>0</v>
      </c>
    </row>
    <row r="1289" spans="3:5">
      <c r="C1289" s="58" t="s">
        <v>380</v>
      </c>
      <c r="D1289" s="101">
        <v>366597801</v>
      </c>
      <c r="E1289" s="101">
        <v>0</v>
      </c>
    </row>
    <row r="1290" spans="3:5">
      <c r="C1290" s="58" t="s">
        <v>686</v>
      </c>
      <c r="D1290" s="101">
        <v>5153972</v>
      </c>
      <c r="E1290" s="101">
        <v>0</v>
      </c>
    </row>
    <row r="1291" spans="3:5">
      <c r="C1291" s="58" t="s">
        <v>687</v>
      </c>
      <c r="D1291" s="101">
        <v>1091410</v>
      </c>
      <c r="E1291" s="101">
        <v>0</v>
      </c>
    </row>
    <row r="1292" spans="3:5">
      <c r="C1292" s="58" t="s">
        <v>2038</v>
      </c>
      <c r="D1292" s="101">
        <v>0</v>
      </c>
      <c r="E1292" s="101">
        <v>0</v>
      </c>
    </row>
    <row r="1293" spans="3:5">
      <c r="C1293" s="58" t="s">
        <v>2039</v>
      </c>
      <c r="D1293" s="101">
        <v>0</v>
      </c>
      <c r="E1293" s="101">
        <v>0</v>
      </c>
    </row>
    <row r="1294" spans="3:5">
      <c r="C1294" s="58" t="s">
        <v>688</v>
      </c>
      <c r="D1294" s="101">
        <v>1081736</v>
      </c>
      <c r="E1294" s="101">
        <v>0</v>
      </c>
    </row>
    <row r="1295" spans="3:5">
      <c r="C1295" s="58" t="s">
        <v>689</v>
      </c>
      <c r="D1295" s="101">
        <v>1579614</v>
      </c>
      <c r="E1295" s="101">
        <v>0</v>
      </c>
    </row>
    <row r="1296" spans="3:5">
      <c r="C1296" s="58" t="s">
        <v>923</v>
      </c>
      <c r="D1296" s="101">
        <v>1735238</v>
      </c>
      <c r="E1296" s="101">
        <v>0</v>
      </c>
    </row>
    <row r="1297" spans="3:5">
      <c r="C1297" s="58" t="s">
        <v>690</v>
      </c>
      <c r="D1297" s="101">
        <v>1735238</v>
      </c>
      <c r="E1297" s="101">
        <v>0</v>
      </c>
    </row>
    <row r="1298" spans="3:5">
      <c r="C1298" s="58" t="s">
        <v>691</v>
      </c>
      <c r="D1298" s="101">
        <v>1546967</v>
      </c>
      <c r="E1298" s="101">
        <v>0</v>
      </c>
    </row>
    <row r="1299" spans="3:5">
      <c r="C1299" s="58" t="s">
        <v>692</v>
      </c>
      <c r="D1299" s="101">
        <v>2377196</v>
      </c>
      <c r="E1299" s="101">
        <v>0</v>
      </c>
    </row>
    <row r="1300" spans="3:5">
      <c r="C1300" s="58" t="s">
        <v>1708</v>
      </c>
      <c r="D1300" s="101">
        <v>126237650</v>
      </c>
      <c r="E1300" s="101">
        <v>0</v>
      </c>
    </row>
    <row r="1301" spans="3:5">
      <c r="C1301" s="58" t="s">
        <v>2040</v>
      </c>
      <c r="D1301" s="101">
        <v>0</v>
      </c>
      <c r="E1301" s="101">
        <v>0</v>
      </c>
    </row>
    <row r="1302" spans="3:5">
      <c r="C1302" s="58" t="s">
        <v>693</v>
      </c>
      <c r="D1302" s="101">
        <v>1066299</v>
      </c>
      <c r="E1302" s="101">
        <v>0</v>
      </c>
    </row>
    <row r="1303" spans="3:5">
      <c r="C1303" s="58" t="s">
        <v>694</v>
      </c>
      <c r="D1303" s="101">
        <v>1909822</v>
      </c>
      <c r="E1303" s="101">
        <v>0</v>
      </c>
    </row>
    <row r="1304" spans="3:5">
      <c r="C1304" s="58" t="s">
        <v>695</v>
      </c>
      <c r="D1304" s="101">
        <v>2371466</v>
      </c>
      <c r="E1304" s="101">
        <v>0</v>
      </c>
    </row>
    <row r="1305" spans="3:5">
      <c r="C1305" s="58" t="s">
        <v>696</v>
      </c>
      <c r="D1305" s="101">
        <v>1909822</v>
      </c>
      <c r="E1305" s="101">
        <v>0</v>
      </c>
    </row>
    <row r="1306" spans="3:5">
      <c r="C1306" s="58" t="s">
        <v>697</v>
      </c>
      <c r="D1306" s="101">
        <v>2035430</v>
      </c>
      <c r="E1306" s="101">
        <v>0</v>
      </c>
    </row>
    <row r="1307" spans="3:5">
      <c r="C1307" s="58" t="s">
        <v>1172</v>
      </c>
      <c r="D1307" s="101">
        <v>1205250</v>
      </c>
      <c r="E1307" s="101">
        <v>0</v>
      </c>
    </row>
    <row r="1308" spans="3:5">
      <c r="C1308" s="58" t="s">
        <v>2041</v>
      </c>
      <c r="D1308" s="101">
        <v>0</v>
      </c>
      <c r="E1308" s="101">
        <v>0</v>
      </c>
    </row>
    <row r="1309" spans="3:5">
      <c r="C1309" s="58" t="s">
        <v>698</v>
      </c>
      <c r="D1309" s="101">
        <v>1205250</v>
      </c>
      <c r="E1309" s="101">
        <v>0</v>
      </c>
    </row>
    <row r="1310" spans="3:5">
      <c r="C1310" s="58" t="s">
        <v>699</v>
      </c>
      <c r="D1310" s="101">
        <v>1205250</v>
      </c>
      <c r="E1310" s="101">
        <v>0</v>
      </c>
    </row>
    <row r="1311" spans="3:5">
      <c r="C1311" s="58" t="s">
        <v>700</v>
      </c>
      <c r="D1311" s="101">
        <v>9986947</v>
      </c>
      <c r="E1311" s="101">
        <v>0</v>
      </c>
    </row>
    <row r="1312" spans="3:5">
      <c r="C1312" s="58" t="s">
        <v>1171</v>
      </c>
      <c r="D1312" s="101">
        <v>1731574</v>
      </c>
      <c r="E1312" s="101">
        <v>0</v>
      </c>
    </row>
    <row r="1313" spans="3:5">
      <c r="C1313" s="58" t="s">
        <v>381</v>
      </c>
      <c r="D1313" s="101">
        <v>17912610</v>
      </c>
      <c r="E1313" s="101">
        <v>1053227.1399999999</v>
      </c>
    </row>
    <row r="1314" spans="3:5">
      <c r="C1314" s="58" t="s">
        <v>701</v>
      </c>
      <c r="D1314" s="101">
        <v>1684374</v>
      </c>
      <c r="E1314" s="101">
        <v>0</v>
      </c>
    </row>
    <row r="1315" spans="3:5">
      <c r="C1315" s="58" t="s">
        <v>702</v>
      </c>
      <c r="D1315" s="101">
        <v>2503860</v>
      </c>
      <c r="E1315" s="101">
        <v>0</v>
      </c>
    </row>
    <row r="1316" spans="3:5">
      <c r="C1316" s="58" t="s">
        <v>703</v>
      </c>
      <c r="D1316" s="101">
        <v>7879331</v>
      </c>
      <c r="E1316" s="101">
        <v>0</v>
      </c>
    </row>
    <row r="1317" spans="3:5">
      <c r="C1317" s="58" t="s">
        <v>2042</v>
      </c>
      <c r="D1317" s="101">
        <v>0</v>
      </c>
      <c r="E1317" s="101">
        <v>0</v>
      </c>
    </row>
    <row r="1318" spans="3:5">
      <c r="C1318" s="58" t="s">
        <v>2043</v>
      </c>
      <c r="D1318" s="101">
        <v>0</v>
      </c>
      <c r="E1318" s="101">
        <v>0</v>
      </c>
    </row>
    <row r="1319" spans="3:5">
      <c r="C1319" s="58" t="s">
        <v>2044</v>
      </c>
      <c r="D1319" s="101">
        <v>0</v>
      </c>
      <c r="E1319" s="101">
        <v>0</v>
      </c>
    </row>
    <row r="1320" spans="3:5">
      <c r="C1320" s="58" t="s">
        <v>382</v>
      </c>
      <c r="D1320" s="101">
        <v>28990862</v>
      </c>
      <c r="E1320" s="101">
        <v>0</v>
      </c>
    </row>
    <row r="1321" spans="3:5">
      <c r="C1321" s="58" t="s">
        <v>704</v>
      </c>
      <c r="D1321" s="101">
        <v>3061390</v>
      </c>
      <c r="E1321" s="101">
        <v>0</v>
      </c>
    </row>
    <row r="1322" spans="3:5">
      <c r="C1322" s="58" t="s">
        <v>705</v>
      </c>
      <c r="D1322" s="101">
        <v>6892035</v>
      </c>
      <c r="E1322" s="101">
        <v>0</v>
      </c>
    </row>
    <row r="1323" spans="3:5">
      <c r="C1323" s="58" t="s">
        <v>2045</v>
      </c>
      <c r="D1323" s="101">
        <v>0</v>
      </c>
      <c r="E1323" s="101">
        <v>0</v>
      </c>
    </row>
    <row r="1324" spans="3:5">
      <c r="C1324" s="58" t="s">
        <v>1709</v>
      </c>
      <c r="D1324" s="101">
        <v>1656834</v>
      </c>
      <c r="E1324" s="101">
        <v>0</v>
      </c>
    </row>
    <row r="1325" spans="3:5">
      <c r="C1325" s="58" t="s">
        <v>924</v>
      </c>
      <c r="D1325" s="101">
        <v>1565620</v>
      </c>
      <c r="E1325" s="101">
        <v>0</v>
      </c>
    </row>
    <row r="1326" spans="3:5">
      <c r="C1326" s="58" t="s">
        <v>1710</v>
      </c>
      <c r="D1326" s="101">
        <v>4767042</v>
      </c>
      <c r="E1326" s="101">
        <v>0</v>
      </c>
    </row>
    <row r="1327" spans="3:5">
      <c r="C1327" s="58" t="s">
        <v>706</v>
      </c>
      <c r="D1327" s="101">
        <v>6862380</v>
      </c>
      <c r="E1327" s="101">
        <v>0</v>
      </c>
    </row>
    <row r="1328" spans="3:5">
      <c r="C1328" s="58" t="s">
        <v>707</v>
      </c>
      <c r="D1328" s="101">
        <v>6862381</v>
      </c>
      <c r="E1328" s="101">
        <v>0</v>
      </c>
    </row>
    <row r="1329" spans="3:5">
      <c r="C1329" s="58" t="s">
        <v>708</v>
      </c>
      <c r="D1329" s="101">
        <v>1562232</v>
      </c>
      <c r="E1329" s="101">
        <v>0</v>
      </c>
    </row>
    <row r="1330" spans="3:5">
      <c r="C1330" s="58" t="s">
        <v>709</v>
      </c>
      <c r="D1330" s="101">
        <v>5181000</v>
      </c>
      <c r="E1330" s="101">
        <v>0</v>
      </c>
    </row>
    <row r="1331" spans="3:5">
      <c r="C1331" s="58" t="s">
        <v>1444</v>
      </c>
      <c r="D1331" s="101">
        <v>918891</v>
      </c>
      <c r="E1331" s="101">
        <v>0</v>
      </c>
    </row>
    <row r="1332" spans="3:5">
      <c r="C1332" s="58" t="s">
        <v>710</v>
      </c>
      <c r="D1332" s="101">
        <v>5784633</v>
      </c>
      <c r="E1332" s="101">
        <v>0</v>
      </c>
    </row>
    <row r="1333" spans="3:5">
      <c r="C1333" s="58" t="s">
        <v>1170</v>
      </c>
      <c r="D1333" s="101">
        <v>1572836</v>
      </c>
      <c r="E1333" s="101">
        <v>0</v>
      </c>
    </row>
    <row r="1334" spans="3:5">
      <c r="C1334" s="58" t="s">
        <v>1164</v>
      </c>
      <c r="D1334" s="101">
        <v>29576146</v>
      </c>
      <c r="E1334" s="101">
        <v>0</v>
      </c>
    </row>
    <row r="1335" spans="3:5">
      <c r="C1335" s="58" t="s">
        <v>1169</v>
      </c>
      <c r="D1335" s="101">
        <v>2852697</v>
      </c>
      <c r="E1335" s="101">
        <v>0</v>
      </c>
    </row>
    <row r="1336" spans="3:5">
      <c r="C1336" s="58" t="s">
        <v>711</v>
      </c>
      <c r="D1336" s="101">
        <v>1556427</v>
      </c>
      <c r="E1336" s="101">
        <v>0</v>
      </c>
    </row>
    <row r="1337" spans="3:5">
      <c r="C1337" s="58" t="s">
        <v>712</v>
      </c>
      <c r="D1337" s="101">
        <v>1756319</v>
      </c>
      <c r="E1337" s="101">
        <v>0</v>
      </c>
    </row>
    <row r="1338" spans="3:5">
      <c r="C1338" s="58" t="s">
        <v>713</v>
      </c>
      <c r="D1338" s="101">
        <v>1756319</v>
      </c>
      <c r="E1338" s="101">
        <v>0</v>
      </c>
    </row>
    <row r="1339" spans="3:5">
      <c r="C1339" s="58" t="s">
        <v>1168</v>
      </c>
      <c r="D1339" s="101">
        <v>37925268</v>
      </c>
      <c r="E1339" s="101">
        <v>5489537.0099999998</v>
      </c>
    </row>
    <row r="1340" spans="3:5">
      <c r="C1340" s="58" t="s">
        <v>714</v>
      </c>
      <c r="D1340" s="101">
        <v>1756319</v>
      </c>
      <c r="E1340" s="101">
        <v>0</v>
      </c>
    </row>
    <row r="1341" spans="3:5">
      <c r="C1341" s="58" t="s">
        <v>715</v>
      </c>
      <c r="D1341" s="101">
        <v>1765368</v>
      </c>
      <c r="E1341" s="101">
        <v>0</v>
      </c>
    </row>
    <row r="1342" spans="3:5">
      <c r="C1342" s="58" t="s">
        <v>1711</v>
      </c>
      <c r="D1342" s="101">
        <v>381504763</v>
      </c>
      <c r="E1342" s="101">
        <v>0</v>
      </c>
    </row>
    <row r="1343" spans="3:5">
      <c r="C1343" s="58" t="s">
        <v>716</v>
      </c>
      <c r="D1343" s="101">
        <v>1502117</v>
      </c>
      <c r="E1343" s="101">
        <v>0</v>
      </c>
    </row>
    <row r="1344" spans="3:5">
      <c r="C1344" s="58" t="s">
        <v>717</v>
      </c>
      <c r="D1344" s="101">
        <v>1765368</v>
      </c>
      <c r="E1344" s="101">
        <v>0</v>
      </c>
    </row>
    <row r="1345" spans="3:5">
      <c r="C1345" s="58" t="s">
        <v>1712</v>
      </c>
      <c r="D1345" s="101">
        <v>1295822624</v>
      </c>
      <c r="E1345" s="101">
        <v>0</v>
      </c>
    </row>
    <row r="1346" spans="3:5">
      <c r="C1346" s="58" t="s">
        <v>1713</v>
      </c>
      <c r="D1346" s="101">
        <v>1060219</v>
      </c>
      <c r="E1346" s="101">
        <v>0</v>
      </c>
    </row>
    <row r="1347" spans="3:5">
      <c r="C1347" s="58" t="s">
        <v>718</v>
      </c>
      <c r="D1347" s="101">
        <v>1131784</v>
      </c>
      <c r="E1347" s="101">
        <v>0</v>
      </c>
    </row>
    <row r="1348" spans="3:5">
      <c r="C1348" s="58" t="s">
        <v>925</v>
      </c>
      <c r="D1348" s="101">
        <v>1400464</v>
      </c>
      <c r="E1348" s="101">
        <v>0</v>
      </c>
    </row>
    <row r="1349" spans="3:5">
      <c r="C1349" s="58" t="s">
        <v>1167</v>
      </c>
      <c r="D1349" s="101">
        <v>180060768</v>
      </c>
      <c r="E1349" s="101">
        <v>0</v>
      </c>
    </row>
    <row r="1350" spans="3:5">
      <c r="C1350" s="58" t="s">
        <v>719</v>
      </c>
      <c r="D1350" s="101">
        <v>1542689</v>
      </c>
      <c r="E1350" s="101">
        <v>0</v>
      </c>
    </row>
    <row r="1351" spans="3:5">
      <c r="C1351" s="58" t="s">
        <v>1445</v>
      </c>
      <c r="D1351" s="101">
        <v>44378109</v>
      </c>
      <c r="E1351" s="101">
        <v>0</v>
      </c>
    </row>
    <row r="1352" spans="3:5">
      <c r="C1352" s="58" t="s">
        <v>720</v>
      </c>
      <c r="D1352" s="101">
        <v>1542688</v>
      </c>
      <c r="E1352" s="101">
        <v>0</v>
      </c>
    </row>
    <row r="1353" spans="3:5">
      <c r="C1353" s="58" t="s">
        <v>721</v>
      </c>
      <c r="D1353" s="101">
        <v>1131784</v>
      </c>
      <c r="E1353" s="101">
        <v>0</v>
      </c>
    </row>
    <row r="1354" spans="3:5">
      <c r="C1354" s="58" t="s">
        <v>722</v>
      </c>
      <c r="D1354" s="101">
        <v>4769615</v>
      </c>
      <c r="E1354" s="101">
        <v>0</v>
      </c>
    </row>
    <row r="1355" spans="3:5">
      <c r="C1355" s="58" t="s">
        <v>723</v>
      </c>
      <c r="D1355" s="101">
        <v>1203082</v>
      </c>
      <c r="E1355" s="101">
        <v>0</v>
      </c>
    </row>
    <row r="1356" spans="3:5">
      <c r="C1356" s="58" t="s">
        <v>1166</v>
      </c>
      <c r="D1356" s="101">
        <v>21097831</v>
      </c>
      <c r="E1356" s="101">
        <v>0</v>
      </c>
    </row>
    <row r="1357" spans="3:5">
      <c r="C1357" s="58" t="s">
        <v>724</v>
      </c>
      <c r="D1357" s="101">
        <v>7442678</v>
      </c>
      <c r="E1357" s="101">
        <v>0</v>
      </c>
    </row>
    <row r="1358" spans="3:5">
      <c r="C1358" s="58" t="s">
        <v>725</v>
      </c>
      <c r="D1358" s="101">
        <v>1680028</v>
      </c>
      <c r="E1358" s="101">
        <v>0</v>
      </c>
    </row>
    <row r="1359" spans="3:5">
      <c r="C1359" s="58" t="s">
        <v>726</v>
      </c>
      <c r="D1359" s="101">
        <v>1203082</v>
      </c>
      <c r="E1359" s="101">
        <v>0</v>
      </c>
    </row>
    <row r="1360" spans="3:5">
      <c r="C1360" s="58" t="s">
        <v>727</v>
      </c>
      <c r="D1360" s="101">
        <v>7362834</v>
      </c>
      <c r="E1360" s="101">
        <v>0</v>
      </c>
    </row>
    <row r="1361" spans="3:5">
      <c r="C1361" s="58" t="s">
        <v>728</v>
      </c>
      <c r="D1361" s="101">
        <v>1725462</v>
      </c>
      <c r="E1361" s="101">
        <v>0</v>
      </c>
    </row>
    <row r="1362" spans="3:5">
      <c r="C1362" s="100" t="s">
        <v>247</v>
      </c>
      <c r="D1362" s="101">
        <v>200000000</v>
      </c>
      <c r="E1362" s="101">
        <v>0</v>
      </c>
    </row>
    <row r="1363" spans="3:5">
      <c r="C1363" s="58" t="s">
        <v>245</v>
      </c>
      <c r="D1363" s="101">
        <v>200000000</v>
      </c>
      <c r="E1363" s="101">
        <v>0</v>
      </c>
    </row>
    <row r="1364" spans="3:5">
      <c r="C1364" s="166" t="s">
        <v>383</v>
      </c>
      <c r="D1364" s="167">
        <v>257116454</v>
      </c>
      <c r="E1364" s="167">
        <v>60474064.240000002</v>
      </c>
    </row>
    <row r="1365" spans="3:5">
      <c r="C1365" s="100" t="s">
        <v>244</v>
      </c>
      <c r="D1365" s="101">
        <v>257116454</v>
      </c>
      <c r="E1365" s="101">
        <v>60474064.240000002</v>
      </c>
    </row>
    <row r="1366" spans="3:5">
      <c r="C1366" s="58" t="s">
        <v>1058</v>
      </c>
      <c r="D1366" s="101">
        <v>2882935</v>
      </c>
      <c r="E1366" s="101">
        <v>0</v>
      </c>
    </row>
    <row r="1367" spans="3:5">
      <c r="C1367" s="58" t="s">
        <v>1063</v>
      </c>
      <c r="D1367" s="101">
        <v>5905187</v>
      </c>
      <c r="E1367" s="101">
        <v>0</v>
      </c>
    </row>
    <row r="1368" spans="3:5">
      <c r="C1368" s="58" t="s">
        <v>2046</v>
      </c>
      <c r="D1368" s="101">
        <v>0</v>
      </c>
      <c r="E1368" s="101">
        <v>0</v>
      </c>
    </row>
    <row r="1369" spans="3:5">
      <c r="C1369" s="58" t="s">
        <v>729</v>
      </c>
      <c r="D1369" s="101">
        <v>4928241</v>
      </c>
      <c r="E1369" s="101">
        <v>0</v>
      </c>
    </row>
    <row r="1370" spans="3:5">
      <c r="C1370" s="58" t="s">
        <v>730</v>
      </c>
      <c r="D1370" s="101">
        <v>12567741</v>
      </c>
      <c r="E1370" s="101">
        <v>0</v>
      </c>
    </row>
    <row r="1371" spans="3:5">
      <c r="C1371" s="58" t="s">
        <v>926</v>
      </c>
      <c r="D1371" s="101">
        <v>12408195</v>
      </c>
      <c r="E1371" s="101">
        <v>0</v>
      </c>
    </row>
    <row r="1372" spans="3:5">
      <c r="C1372" s="58" t="s">
        <v>731</v>
      </c>
      <c r="D1372" s="101">
        <v>12408195</v>
      </c>
      <c r="E1372" s="101">
        <v>0</v>
      </c>
    </row>
    <row r="1373" spans="3:5">
      <c r="C1373" s="58" t="s">
        <v>2047</v>
      </c>
      <c r="D1373" s="101">
        <v>0</v>
      </c>
      <c r="E1373" s="101">
        <v>0</v>
      </c>
    </row>
    <row r="1374" spans="3:5">
      <c r="C1374" s="58" t="s">
        <v>1163</v>
      </c>
      <c r="D1374" s="101">
        <v>17182568</v>
      </c>
      <c r="E1374" s="101">
        <v>0</v>
      </c>
    </row>
    <row r="1375" spans="3:5">
      <c r="C1375" s="58" t="s">
        <v>732</v>
      </c>
      <c r="D1375" s="101">
        <v>1098569</v>
      </c>
      <c r="E1375" s="101">
        <v>0</v>
      </c>
    </row>
    <row r="1376" spans="3:5">
      <c r="C1376" s="58" t="s">
        <v>733</v>
      </c>
      <c r="D1376" s="101">
        <v>11619581</v>
      </c>
      <c r="E1376" s="101">
        <v>0</v>
      </c>
    </row>
    <row r="1377" spans="3:5">
      <c r="C1377" s="58" t="s">
        <v>1162</v>
      </c>
      <c r="D1377" s="101">
        <v>75000367</v>
      </c>
      <c r="E1377" s="101">
        <v>50000000</v>
      </c>
    </row>
    <row r="1378" spans="3:5">
      <c r="C1378" s="58" t="s">
        <v>734</v>
      </c>
      <c r="D1378" s="101">
        <v>7738592</v>
      </c>
      <c r="E1378" s="101">
        <v>0</v>
      </c>
    </row>
    <row r="1379" spans="3:5">
      <c r="C1379" s="58" t="s">
        <v>735</v>
      </c>
      <c r="D1379" s="101">
        <v>7738592</v>
      </c>
      <c r="E1379" s="101">
        <v>0</v>
      </c>
    </row>
    <row r="1380" spans="3:5">
      <c r="C1380" s="58" t="s">
        <v>1965</v>
      </c>
      <c r="D1380" s="101">
        <v>0</v>
      </c>
      <c r="E1380" s="101">
        <v>0</v>
      </c>
    </row>
    <row r="1381" spans="3:5">
      <c r="C1381" s="58" t="s">
        <v>384</v>
      </c>
      <c r="D1381" s="101">
        <v>60612344</v>
      </c>
      <c r="E1381" s="101">
        <v>0</v>
      </c>
    </row>
    <row r="1382" spans="3:5">
      <c r="C1382" s="58" t="s">
        <v>385</v>
      </c>
      <c r="D1382" s="101">
        <v>1330203</v>
      </c>
      <c r="E1382" s="101">
        <v>0</v>
      </c>
    </row>
    <row r="1383" spans="3:5">
      <c r="C1383" s="58" t="s">
        <v>1714</v>
      </c>
      <c r="D1383" s="101">
        <v>1162125</v>
      </c>
      <c r="E1383" s="101">
        <v>0</v>
      </c>
    </row>
    <row r="1384" spans="3:5">
      <c r="C1384" s="58" t="s">
        <v>459</v>
      </c>
      <c r="D1384" s="101">
        <v>22533019</v>
      </c>
      <c r="E1384" s="101">
        <v>10474064.24</v>
      </c>
    </row>
    <row r="1385" spans="3:5">
      <c r="C1385" s="100" t="s">
        <v>247</v>
      </c>
      <c r="D1385" s="101">
        <v>0</v>
      </c>
      <c r="E1385" s="101">
        <v>0</v>
      </c>
    </row>
    <row r="1386" spans="3:5">
      <c r="C1386" s="58" t="s">
        <v>1965</v>
      </c>
      <c r="D1386" s="101">
        <v>0</v>
      </c>
      <c r="E1386" s="101">
        <v>0</v>
      </c>
    </row>
    <row r="1387" spans="3:5">
      <c r="C1387" s="166" t="s">
        <v>258</v>
      </c>
      <c r="D1387" s="167">
        <v>1369718080</v>
      </c>
      <c r="E1387" s="167">
        <v>49922653.93</v>
      </c>
    </row>
    <row r="1388" spans="3:5">
      <c r="C1388" s="100" t="s">
        <v>244</v>
      </c>
      <c r="D1388" s="101">
        <v>954019080</v>
      </c>
      <c r="E1388" s="101">
        <v>49922653.93</v>
      </c>
    </row>
    <row r="1389" spans="3:5">
      <c r="C1389" s="58" t="s">
        <v>736</v>
      </c>
      <c r="D1389" s="101">
        <v>2493291</v>
      </c>
      <c r="E1389" s="101">
        <v>0</v>
      </c>
    </row>
    <row r="1390" spans="3:5">
      <c r="C1390" s="58" t="s">
        <v>1715</v>
      </c>
      <c r="D1390" s="101">
        <v>49672114</v>
      </c>
      <c r="E1390" s="101">
        <v>0</v>
      </c>
    </row>
    <row r="1391" spans="3:5">
      <c r="C1391" s="58" t="s">
        <v>737</v>
      </c>
      <c r="D1391" s="101">
        <v>5076261</v>
      </c>
      <c r="E1391" s="101">
        <v>0</v>
      </c>
    </row>
    <row r="1392" spans="3:5">
      <c r="C1392" s="58" t="s">
        <v>738</v>
      </c>
      <c r="D1392" s="101">
        <v>2493291</v>
      </c>
      <c r="E1392" s="101">
        <v>0</v>
      </c>
    </row>
    <row r="1393" spans="3:5">
      <c r="C1393" s="58" t="s">
        <v>927</v>
      </c>
      <c r="D1393" s="101">
        <v>6794890</v>
      </c>
      <c r="E1393" s="101">
        <v>0</v>
      </c>
    </row>
    <row r="1394" spans="3:5">
      <c r="C1394" s="58" t="s">
        <v>739</v>
      </c>
      <c r="D1394" s="101">
        <v>2707082</v>
      </c>
      <c r="E1394" s="101">
        <v>0</v>
      </c>
    </row>
    <row r="1395" spans="3:5">
      <c r="C1395" s="58" t="s">
        <v>740</v>
      </c>
      <c r="D1395" s="101">
        <v>12526106</v>
      </c>
      <c r="E1395" s="101">
        <v>0</v>
      </c>
    </row>
    <row r="1396" spans="3:5">
      <c r="C1396" s="58" t="s">
        <v>741</v>
      </c>
      <c r="D1396" s="101">
        <v>9502603</v>
      </c>
      <c r="E1396" s="101">
        <v>0</v>
      </c>
    </row>
    <row r="1397" spans="3:5">
      <c r="C1397" s="58" t="s">
        <v>742</v>
      </c>
      <c r="D1397" s="101">
        <v>5473340</v>
      </c>
      <c r="E1397" s="101">
        <v>0</v>
      </c>
    </row>
    <row r="1398" spans="3:5">
      <c r="C1398" s="58" t="s">
        <v>743</v>
      </c>
      <c r="D1398" s="101">
        <v>5473340</v>
      </c>
      <c r="E1398" s="101">
        <v>0</v>
      </c>
    </row>
    <row r="1399" spans="3:5">
      <c r="C1399" s="58" t="s">
        <v>744</v>
      </c>
      <c r="D1399" s="101">
        <v>14580842</v>
      </c>
      <c r="E1399" s="101">
        <v>0</v>
      </c>
    </row>
    <row r="1400" spans="3:5">
      <c r="C1400" s="58" t="s">
        <v>2048</v>
      </c>
      <c r="D1400" s="101">
        <v>0</v>
      </c>
      <c r="E1400" s="101">
        <v>0</v>
      </c>
    </row>
    <row r="1401" spans="3:5">
      <c r="C1401" s="58" t="s">
        <v>745</v>
      </c>
      <c r="D1401" s="101">
        <v>7771946</v>
      </c>
      <c r="E1401" s="101">
        <v>0</v>
      </c>
    </row>
    <row r="1402" spans="3:5">
      <c r="C1402" s="58" t="s">
        <v>746</v>
      </c>
      <c r="D1402" s="101">
        <v>4868261</v>
      </c>
      <c r="E1402" s="101">
        <v>0</v>
      </c>
    </row>
    <row r="1403" spans="3:5">
      <c r="C1403" s="58" t="s">
        <v>2049</v>
      </c>
      <c r="D1403" s="101">
        <v>0</v>
      </c>
      <c r="E1403" s="101">
        <v>0</v>
      </c>
    </row>
    <row r="1404" spans="3:5">
      <c r="C1404" s="58" t="s">
        <v>2050</v>
      </c>
      <c r="D1404" s="101">
        <v>0</v>
      </c>
      <c r="E1404" s="101">
        <v>0</v>
      </c>
    </row>
    <row r="1405" spans="3:5">
      <c r="C1405" s="58" t="s">
        <v>386</v>
      </c>
      <c r="D1405" s="101">
        <v>25000000</v>
      </c>
      <c r="E1405" s="101">
        <v>0</v>
      </c>
    </row>
    <row r="1406" spans="3:5">
      <c r="C1406" s="58" t="s">
        <v>1161</v>
      </c>
      <c r="D1406" s="101">
        <v>1547718</v>
      </c>
      <c r="E1406" s="101">
        <v>0</v>
      </c>
    </row>
    <row r="1407" spans="3:5">
      <c r="C1407" s="58" t="s">
        <v>1716</v>
      </c>
      <c r="D1407" s="101">
        <v>7507685</v>
      </c>
      <c r="E1407" s="101">
        <v>0</v>
      </c>
    </row>
    <row r="1408" spans="3:5">
      <c r="C1408" s="58" t="s">
        <v>1015</v>
      </c>
      <c r="D1408" s="101">
        <v>12315980</v>
      </c>
      <c r="E1408" s="101">
        <v>0</v>
      </c>
    </row>
    <row r="1409" spans="3:5">
      <c r="C1409" s="58" t="s">
        <v>387</v>
      </c>
      <c r="D1409" s="101">
        <v>75000002</v>
      </c>
      <c r="E1409" s="101">
        <v>49922653.93</v>
      </c>
    </row>
    <row r="1410" spans="3:5">
      <c r="C1410" s="58" t="s">
        <v>1717</v>
      </c>
      <c r="D1410" s="101">
        <v>1913319</v>
      </c>
      <c r="E1410" s="101">
        <v>0</v>
      </c>
    </row>
    <row r="1411" spans="3:5">
      <c r="C1411" s="58" t="s">
        <v>388</v>
      </c>
      <c r="D1411" s="101">
        <v>253247167</v>
      </c>
      <c r="E1411" s="101">
        <v>0</v>
      </c>
    </row>
    <row r="1412" spans="3:5">
      <c r="C1412" s="58" t="s">
        <v>389</v>
      </c>
      <c r="D1412" s="101">
        <v>15000003</v>
      </c>
      <c r="E1412" s="101">
        <v>0</v>
      </c>
    </row>
    <row r="1413" spans="3:5">
      <c r="C1413" s="58" t="s">
        <v>1718</v>
      </c>
      <c r="D1413" s="101">
        <v>1712423</v>
      </c>
      <c r="E1413" s="101">
        <v>0</v>
      </c>
    </row>
    <row r="1414" spans="3:5">
      <c r="C1414" s="58" t="s">
        <v>390</v>
      </c>
      <c r="D1414" s="101">
        <v>7077556</v>
      </c>
      <c r="E1414" s="101">
        <v>0</v>
      </c>
    </row>
    <row r="1415" spans="3:5">
      <c r="C1415" s="58" t="s">
        <v>391</v>
      </c>
      <c r="D1415" s="101">
        <v>210000004</v>
      </c>
      <c r="E1415" s="101">
        <v>0</v>
      </c>
    </row>
    <row r="1416" spans="3:5">
      <c r="C1416" s="58" t="s">
        <v>1719</v>
      </c>
      <c r="D1416" s="101">
        <v>5000000</v>
      </c>
      <c r="E1416" s="101">
        <v>0</v>
      </c>
    </row>
    <row r="1417" spans="3:5">
      <c r="C1417" s="58" t="s">
        <v>1720</v>
      </c>
      <c r="D1417" s="101">
        <v>209263856</v>
      </c>
      <c r="E1417" s="101">
        <v>0</v>
      </c>
    </row>
    <row r="1418" spans="3:5">
      <c r="C1418" s="100" t="s">
        <v>247</v>
      </c>
      <c r="D1418" s="101">
        <v>415699000</v>
      </c>
      <c r="E1418" s="101">
        <v>0</v>
      </c>
    </row>
    <row r="1419" spans="3:5">
      <c r="C1419" s="58" t="s">
        <v>416</v>
      </c>
      <c r="D1419" s="101">
        <v>415699000</v>
      </c>
      <c r="E1419" s="101">
        <v>0</v>
      </c>
    </row>
    <row r="1420" spans="3:5">
      <c r="C1420" s="166" t="s">
        <v>392</v>
      </c>
      <c r="D1420" s="167">
        <v>669417077</v>
      </c>
      <c r="E1420" s="167">
        <v>62757604.25</v>
      </c>
    </row>
    <row r="1421" spans="3:5">
      <c r="C1421" s="100" t="s">
        <v>244</v>
      </c>
      <c r="D1421" s="101">
        <v>669417077</v>
      </c>
      <c r="E1421" s="101">
        <v>62757604.25</v>
      </c>
    </row>
    <row r="1422" spans="3:5">
      <c r="C1422" s="58" t="s">
        <v>1446</v>
      </c>
      <c r="D1422" s="101">
        <v>161617278</v>
      </c>
      <c r="E1422" s="101">
        <v>0</v>
      </c>
    </row>
    <row r="1423" spans="3:5">
      <c r="C1423" s="58" t="s">
        <v>1016</v>
      </c>
      <c r="D1423" s="101">
        <v>914202</v>
      </c>
      <c r="E1423" s="101">
        <v>0</v>
      </c>
    </row>
    <row r="1424" spans="3:5">
      <c r="C1424" s="58" t="s">
        <v>393</v>
      </c>
      <c r="D1424" s="101">
        <v>43984811</v>
      </c>
      <c r="E1424" s="101">
        <v>0</v>
      </c>
    </row>
    <row r="1425" spans="3:5">
      <c r="C1425" s="58" t="s">
        <v>394</v>
      </c>
      <c r="D1425" s="101">
        <v>117414</v>
      </c>
      <c r="E1425" s="101">
        <v>0</v>
      </c>
    </row>
    <row r="1426" spans="3:5">
      <c r="C1426" s="58" t="s">
        <v>1721</v>
      </c>
      <c r="D1426" s="101">
        <v>2057250</v>
      </c>
      <c r="E1426" s="101">
        <v>0</v>
      </c>
    </row>
    <row r="1427" spans="3:5">
      <c r="C1427" s="58" t="s">
        <v>819</v>
      </c>
      <c r="D1427" s="101">
        <v>1558695</v>
      </c>
      <c r="E1427" s="101">
        <v>0</v>
      </c>
    </row>
    <row r="1428" spans="3:5">
      <c r="C1428" s="58" t="s">
        <v>820</v>
      </c>
      <c r="D1428" s="101">
        <v>1558695</v>
      </c>
      <c r="E1428" s="101">
        <v>0</v>
      </c>
    </row>
    <row r="1429" spans="3:5">
      <c r="C1429" s="58" t="s">
        <v>821</v>
      </c>
      <c r="D1429" s="101">
        <v>2704204</v>
      </c>
      <c r="E1429" s="101">
        <v>0</v>
      </c>
    </row>
    <row r="1430" spans="3:5">
      <c r="C1430" s="58" t="s">
        <v>1966</v>
      </c>
      <c r="D1430" s="101">
        <v>0</v>
      </c>
      <c r="E1430" s="101">
        <v>0</v>
      </c>
    </row>
    <row r="1431" spans="3:5">
      <c r="C1431" s="58" t="s">
        <v>1722</v>
      </c>
      <c r="D1431" s="101">
        <v>1985061</v>
      </c>
      <c r="E1431" s="101">
        <v>0</v>
      </c>
    </row>
    <row r="1432" spans="3:5">
      <c r="C1432" s="58" t="s">
        <v>395</v>
      </c>
      <c r="D1432" s="101">
        <v>2448273</v>
      </c>
      <c r="E1432" s="101">
        <v>0</v>
      </c>
    </row>
    <row r="1433" spans="3:5">
      <c r="C1433" s="58" t="s">
        <v>1160</v>
      </c>
      <c r="D1433" s="101">
        <v>37500035</v>
      </c>
      <c r="E1433" s="101">
        <v>8000000</v>
      </c>
    </row>
    <row r="1434" spans="3:5">
      <c r="C1434" s="58" t="s">
        <v>889</v>
      </c>
      <c r="D1434" s="101">
        <v>112500001</v>
      </c>
      <c r="E1434" s="101">
        <v>18168344.91</v>
      </c>
    </row>
    <row r="1435" spans="3:5">
      <c r="C1435" s="58" t="s">
        <v>822</v>
      </c>
      <c r="D1435" s="101">
        <v>2521954</v>
      </c>
      <c r="E1435" s="101">
        <v>0</v>
      </c>
    </row>
    <row r="1436" spans="3:5">
      <c r="C1436" s="58" t="s">
        <v>823</v>
      </c>
      <c r="D1436" s="101">
        <v>1109666</v>
      </c>
      <c r="E1436" s="101">
        <v>0</v>
      </c>
    </row>
    <row r="1437" spans="3:5">
      <c r="C1437" s="58" t="s">
        <v>1723</v>
      </c>
      <c r="D1437" s="101">
        <v>2438083</v>
      </c>
      <c r="E1437" s="101">
        <v>0</v>
      </c>
    </row>
    <row r="1438" spans="3:5">
      <c r="C1438" s="58" t="s">
        <v>1724</v>
      </c>
      <c r="D1438" s="101">
        <v>1519811</v>
      </c>
      <c r="E1438" s="101">
        <v>0</v>
      </c>
    </row>
    <row r="1439" spans="3:5">
      <c r="C1439" s="58" t="s">
        <v>1725</v>
      </c>
      <c r="D1439" s="101">
        <v>1519811</v>
      </c>
      <c r="E1439" s="101">
        <v>0</v>
      </c>
    </row>
    <row r="1440" spans="3:5">
      <c r="C1440" s="58" t="s">
        <v>824</v>
      </c>
      <c r="D1440" s="101">
        <v>1109666</v>
      </c>
      <c r="E1440" s="101">
        <v>0</v>
      </c>
    </row>
    <row r="1441" spans="3:5">
      <c r="C1441" s="58" t="s">
        <v>1159</v>
      </c>
      <c r="D1441" s="101">
        <v>2512391</v>
      </c>
      <c r="E1441" s="101">
        <v>0</v>
      </c>
    </row>
    <row r="1442" spans="3:5">
      <c r="C1442" s="58" t="s">
        <v>440</v>
      </c>
      <c r="D1442" s="101">
        <v>32037047</v>
      </c>
      <c r="E1442" s="101">
        <v>0</v>
      </c>
    </row>
    <row r="1443" spans="3:5">
      <c r="C1443" s="58" t="s">
        <v>1726</v>
      </c>
      <c r="D1443" s="101">
        <v>2168240</v>
      </c>
      <c r="E1443" s="101">
        <v>0</v>
      </c>
    </row>
    <row r="1444" spans="3:5">
      <c r="C1444" s="58" t="s">
        <v>825</v>
      </c>
      <c r="D1444" s="101">
        <v>3241040</v>
      </c>
      <c r="E1444" s="101">
        <v>0</v>
      </c>
    </row>
    <row r="1445" spans="3:5">
      <c r="C1445" s="58" t="s">
        <v>826</v>
      </c>
      <c r="D1445" s="101">
        <v>2512391</v>
      </c>
      <c r="E1445" s="101">
        <v>0</v>
      </c>
    </row>
    <row r="1446" spans="3:5">
      <c r="C1446" s="58" t="s">
        <v>827</v>
      </c>
      <c r="D1446" s="101">
        <v>268235</v>
      </c>
      <c r="E1446" s="101">
        <v>0</v>
      </c>
    </row>
    <row r="1447" spans="3:5">
      <c r="C1447" s="58" t="s">
        <v>828</v>
      </c>
      <c r="D1447" s="101">
        <v>1514598</v>
      </c>
      <c r="E1447" s="101">
        <v>0</v>
      </c>
    </row>
    <row r="1448" spans="3:5">
      <c r="C1448" s="58" t="s">
        <v>829</v>
      </c>
      <c r="D1448" s="101">
        <v>1514598</v>
      </c>
      <c r="E1448" s="101">
        <v>0</v>
      </c>
    </row>
    <row r="1449" spans="3:5">
      <c r="C1449" s="58" t="s">
        <v>1017</v>
      </c>
      <c r="D1449" s="101">
        <v>46009770</v>
      </c>
      <c r="E1449" s="101">
        <v>0</v>
      </c>
    </row>
    <row r="1450" spans="3:5">
      <c r="C1450" s="58" t="s">
        <v>1727</v>
      </c>
      <c r="D1450" s="101">
        <v>100000</v>
      </c>
      <c r="E1450" s="101">
        <v>0</v>
      </c>
    </row>
    <row r="1451" spans="3:5">
      <c r="C1451" s="58" t="s">
        <v>460</v>
      </c>
      <c r="D1451" s="101">
        <v>150029233</v>
      </c>
      <c r="E1451" s="101">
        <v>36589259.340000004</v>
      </c>
    </row>
    <row r="1452" spans="3:5">
      <c r="C1452" s="58" t="s">
        <v>1728</v>
      </c>
      <c r="D1452" s="101">
        <v>24680181</v>
      </c>
      <c r="E1452" s="101">
        <v>0</v>
      </c>
    </row>
    <row r="1453" spans="3:5">
      <c r="C1453" s="58" t="s">
        <v>1018</v>
      </c>
      <c r="D1453" s="101">
        <v>23664443</v>
      </c>
      <c r="E1453" s="101">
        <v>0</v>
      </c>
    </row>
    <row r="1454" spans="3:5">
      <c r="C1454" s="166" t="s">
        <v>396</v>
      </c>
      <c r="D1454" s="167">
        <v>2825645076</v>
      </c>
      <c r="E1454" s="167">
        <v>120819333.36</v>
      </c>
    </row>
    <row r="1455" spans="3:5">
      <c r="C1455" s="100" t="s">
        <v>244</v>
      </c>
      <c r="D1455" s="101">
        <v>1798325483</v>
      </c>
      <c r="E1455" s="101">
        <v>112254623.28</v>
      </c>
    </row>
    <row r="1456" spans="3:5">
      <c r="C1456" s="58" t="s">
        <v>2051</v>
      </c>
      <c r="D1456" s="101">
        <v>0</v>
      </c>
      <c r="E1456" s="101">
        <v>0</v>
      </c>
    </row>
    <row r="1457" spans="3:5">
      <c r="C1457" s="58" t="s">
        <v>2052</v>
      </c>
      <c r="D1457" s="101">
        <v>0</v>
      </c>
      <c r="E1457" s="101">
        <v>0</v>
      </c>
    </row>
    <row r="1458" spans="3:5">
      <c r="C1458" s="58" t="s">
        <v>540</v>
      </c>
      <c r="D1458" s="101">
        <v>1140378</v>
      </c>
      <c r="E1458" s="101">
        <v>0</v>
      </c>
    </row>
    <row r="1459" spans="3:5">
      <c r="C1459" s="58" t="s">
        <v>1447</v>
      </c>
      <c r="D1459" s="101">
        <v>156108</v>
      </c>
      <c r="E1459" s="101">
        <v>0</v>
      </c>
    </row>
    <row r="1460" spans="3:5">
      <c r="C1460" s="58" t="s">
        <v>1729</v>
      </c>
      <c r="D1460" s="101">
        <v>1398551</v>
      </c>
      <c r="E1460" s="101">
        <v>0</v>
      </c>
    </row>
    <row r="1461" spans="3:5">
      <c r="C1461" s="58" t="s">
        <v>2053</v>
      </c>
      <c r="D1461" s="101">
        <v>0</v>
      </c>
      <c r="E1461" s="101">
        <v>3112093.01</v>
      </c>
    </row>
    <row r="1462" spans="3:5">
      <c r="C1462" s="58" t="s">
        <v>2054</v>
      </c>
      <c r="D1462" s="101">
        <v>0</v>
      </c>
      <c r="E1462" s="101">
        <v>0</v>
      </c>
    </row>
    <row r="1463" spans="3:5">
      <c r="C1463" s="58" t="s">
        <v>1730</v>
      </c>
      <c r="D1463" s="101">
        <v>1605091</v>
      </c>
      <c r="E1463" s="101">
        <v>0</v>
      </c>
    </row>
    <row r="1464" spans="3:5">
      <c r="C1464" s="58" t="s">
        <v>1158</v>
      </c>
      <c r="D1464" s="101">
        <v>22199146</v>
      </c>
      <c r="E1464" s="101">
        <v>0</v>
      </c>
    </row>
    <row r="1465" spans="3:5">
      <c r="C1465" s="58" t="s">
        <v>1448</v>
      </c>
      <c r="D1465" s="101">
        <v>145282175</v>
      </c>
      <c r="E1465" s="101">
        <v>0</v>
      </c>
    </row>
    <row r="1466" spans="3:5">
      <c r="C1466" s="58" t="s">
        <v>1343</v>
      </c>
      <c r="D1466" s="101">
        <v>6842908</v>
      </c>
      <c r="E1466" s="101">
        <v>0</v>
      </c>
    </row>
    <row r="1467" spans="3:5">
      <c r="C1467" s="58" t="s">
        <v>1731</v>
      </c>
      <c r="D1467" s="101">
        <v>158322380</v>
      </c>
      <c r="E1467" s="101">
        <v>0</v>
      </c>
    </row>
    <row r="1468" spans="3:5">
      <c r="C1468" s="58" t="s">
        <v>1364</v>
      </c>
      <c r="D1468" s="101">
        <v>42248433</v>
      </c>
      <c r="E1468" s="101">
        <v>0</v>
      </c>
    </row>
    <row r="1469" spans="3:5">
      <c r="C1469" s="58" t="s">
        <v>1449</v>
      </c>
      <c r="D1469" s="101">
        <v>60808266</v>
      </c>
      <c r="E1469" s="101">
        <v>0</v>
      </c>
    </row>
    <row r="1470" spans="3:5">
      <c r="C1470" s="58" t="s">
        <v>435</v>
      </c>
      <c r="D1470" s="101">
        <v>75716837</v>
      </c>
      <c r="E1470" s="101">
        <v>0</v>
      </c>
    </row>
    <row r="1471" spans="3:5">
      <c r="C1471" s="58" t="s">
        <v>1732</v>
      </c>
      <c r="D1471" s="101">
        <v>2760158</v>
      </c>
      <c r="E1471" s="101">
        <v>0</v>
      </c>
    </row>
    <row r="1472" spans="3:5">
      <c r="C1472" s="58" t="s">
        <v>397</v>
      </c>
      <c r="D1472" s="101">
        <v>1526627</v>
      </c>
      <c r="E1472" s="101">
        <v>0</v>
      </c>
    </row>
    <row r="1473" spans="3:5">
      <c r="C1473" s="58" t="s">
        <v>954</v>
      </c>
      <c r="D1473" s="101">
        <v>3886577</v>
      </c>
      <c r="E1473" s="101">
        <v>0</v>
      </c>
    </row>
    <row r="1474" spans="3:5">
      <c r="C1474" s="58" t="s">
        <v>2055</v>
      </c>
      <c r="D1474" s="101">
        <v>0</v>
      </c>
      <c r="E1474" s="101">
        <v>0</v>
      </c>
    </row>
    <row r="1475" spans="3:5">
      <c r="C1475" s="58" t="s">
        <v>1733</v>
      </c>
      <c r="D1475" s="101">
        <v>5033490</v>
      </c>
      <c r="E1475" s="101">
        <v>0</v>
      </c>
    </row>
    <row r="1476" spans="3:5">
      <c r="C1476" s="58" t="s">
        <v>1450</v>
      </c>
      <c r="D1476" s="101">
        <v>2334000</v>
      </c>
      <c r="E1476" s="101">
        <v>0</v>
      </c>
    </row>
    <row r="1477" spans="3:5">
      <c r="C1477" s="58" t="s">
        <v>1451</v>
      </c>
      <c r="D1477" s="101">
        <v>374290</v>
      </c>
      <c r="E1477" s="101">
        <v>0</v>
      </c>
    </row>
    <row r="1478" spans="3:5">
      <c r="C1478" s="58" t="s">
        <v>1734</v>
      </c>
      <c r="D1478" s="101">
        <v>1000000</v>
      </c>
      <c r="E1478" s="101">
        <v>0</v>
      </c>
    </row>
    <row r="1479" spans="3:5">
      <c r="C1479" s="58" t="s">
        <v>1019</v>
      </c>
      <c r="D1479" s="101">
        <v>97757018</v>
      </c>
      <c r="E1479" s="101">
        <v>0</v>
      </c>
    </row>
    <row r="1480" spans="3:5">
      <c r="C1480" s="58" t="s">
        <v>1020</v>
      </c>
      <c r="D1480" s="101">
        <v>23470463</v>
      </c>
      <c r="E1480" s="101">
        <v>0</v>
      </c>
    </row>
    <row r="1481" spans="3:5">
      <c r="C1481" s="58" t="s">
        <v>398</v>
      </c>
      <c r="D1481" s="101">
        <v>15000001</v>
      </c>
      <c r="E1481" s="101">
        <v>0</v>
      </c>
    </row>
    <row r="1482" spans="3:5">
      <c r="C1482" s="58" t="s">
        <v>2056</v>
      </c>
      <c r="D1482" s="101">
        <v>0</v>
      </c>
      <c r="E1482" s="101">
        <v>0</v>
      </c>
    </row>
    <row r="1483" spans="3:5">
      <c r="C1483" s="58" t="s">
        <v>1157</v>
      </c>
      <c r="D1483" s="101">
        <v>1000000</v>
      </c>
      <c r="E1483" s="101">
        <v>0</v>
      </c>
    </row>
    <row r="1484" spans="3:5">
      <c r="C1484" s="58" t="s">
        <v>1156</v>
      </c>
      <c r="D1484" s="101">
        <v>6975350</v>
      </c>
      <c r="E1484" s="101">
        <v>6485621.4800000004</v>
      </c>
    </row>
    <row r="1485" spans="3:5">
      <c r="C1485" s="58" t="s">
        <v>955</v>
      </c>
      <c r="D1485" s="101">
        <v>17521929</v>
      </c>
      <c r="E1485" s="101">
        <v>0</v>
      </c>
    </row>
    <row r="1486" spans="3:5">
      <c r="C1486" s="58" t="s">
        <v>1363</v>
      </c>
      <c r="D1486" s="101">
        <v>5100000</v>
      </c>
      <c r="E1486" s="101">
        <v>0</v>
      </c>
    </row>
    <row r="1487" spans="3:5">
      <c r="C1487" s="58" t="s">
        <v>1021</v>
      </c>
      <c r="D1487" s="101">
        <v>29822131</v>
      </c>
      <c r="E1487" s="101">
        <v>0</v>
      </c>
    </row>
    <row r="1488" spans="3:5">
      <c r="C1488" s="58" t="s">
        <v>1452</v>
      </c>
      <c r="D1488" s="101">
        <v>41353374</v>
      </c>
      <c r="E1488" s="101">
        <v>0</v>
      </c>
    </row>
    <row r="1489" spans="3:5">
      <c r="C1489" s="58" t="s">
        <v>890</v>
      </c>
      <c r="D1489" s="101">
        <v>75000389</v>
      </c>
      <c r="E1489" s="101">
        <v>17418352.690000001</v>
      </c>
    </row>
    <row r="1490" spans="3:5">
      <c r="C1490" s="58" t="s">
        <v>891</v>
      </c>
      <c r="D1490" s="101">
        <v>30019393</v>
      </c>
      <c r="E1490" s="101">
        <v>0</v>
      </c>
    </row>
    <row r="1491" spans="3:5">
      <c r="C1491" s="58" t="s">
        <v>892</v>
      </c>
      <c r="D1491" s="101">
        <v>75000187</v>
      </c>
      <c r="E1491" s="101">
        <v>0</v>
      </c>
    </row>
    <row r="1492" spans="3:5">
      <c r="C1492" s="58" t="s">
        <v>956</v>
      </c>
      <c r="D1492" s="101">
        <v>701291</v>
      </c>
      <c r="E1492" s="101">
        <v>0</v>
      </c>
    </row>
    <row r="1493" spans="3:5">
      <c r="C1493" s="58" t="s">
        <v>830</v>
      </c>
      <c r="D1493" s="101">
        <v>1467303</v>
      </c>
      <c r="E1493" s="101">
        <v>0</v>
      </c>
    </row>
    <row r="1494" spans="3:5">
      <c r="C1494" s="58" t="s">
        <v>1735</v>
      </c>
      <c r="D1494" s="101">
        <v>1071124</v>
      </c>
      <c r="E1494" s="101">
        <v>0</v>
      </c>
    </row>
    <row r="1495" spans="3:5">
      <c r="C1495" s="58" t="s">
        <v>399</v>
      </c>
      <c r="D1495" s="101">
        <v>3759181</v>
      </c>
      <c r="E1495" s="101">
        <v>0</v>
      </c>
    </row>
    <row r="1496" spans="3:5">
      <c r="C1496" s="58" t="s">
        <v>1022</v>
      </c>
      <c r="D1496" s="101">
        <v>3390954</v>
      </c>
      <c r="E1496" s="101">
        <v>0</v>
      </c>
    </row>
    <row r="1497" spans="3:5">
      <c r="C1497" s="58" t="s">
        <v>1155</v>
      </c>
      <c r="D1497" s="101">
        <v>7800000</v>
      </c>
      <c r="E1497" s="101">
        <v>0</v>
      </c>
    </row>
    <row r="1498" spans="3:5">
      <c r="C1498" s="58" t="s">
        <v>1736</v>
      </c>
      <c r="D1498" s="101">
        <v>7336516</v>
      </c>
      <c r="E1498" s="101">
        <v>0</v>
      </c>
    </row>
    <row r="1499" spans="3:5">
      <c r="C1499" s="58" t="s">
        <v>831</v>
      </c>
      <c r="D1499" s="101">
        <v>7519124</v>
      </c>
      <c r="E1499" s="101">
        <v>4858598.24</v>
      </c>
    </row>
    <row r="1500" spans="3:5">
      <c r="C1500" s="58" t="s">
        <v>1154</v>
      </c>
      <c r="D1500" s="101">
        <v>15600000</v>
      </c>
      <c r="E1500" s="101">
        <v>0</v>
      </c>
    </row>
    <row r="1501" spans="3:5">
      <c r="C1501" s="58" t="s">
        <v>1737</v>
      </c>
      <c r="D1501" s="101">
        <v>6850758</v>
      </c>
      <c r="E1501" s="101">
        <v>5019301.09</v>
      </c>
    </row>
    <row r="1502" spans="3:5">
      <c r="C1502" s="58" t="s">
        <v>1023</v>
      </c>
      <c r="D1502" s="101">
        <v>6349242</v>
      </c>
      <c r="E1502" s="101">
        <v>0</v>
      </c>
    </row>
    <row r="1503" spans="3:5">
      <c r="C1503" s="58" t="s">
        <v>1453</v>
      </c>
      <c r="D1503" s="101">
        <v>11600000</v>
      </c>
      <c r="E1503" s="101">
        <v>0</v>
      </c>
    </row>
    <row r="1504" spans="3:5">
      <c r="C1504" s="58" t="s">
        <v>1738</v>
      </c>
      <c r="D1504" s="101">
        <v>1503825</v>
      </c>
      <c r="E1504" s="101">
        <v>0</v>
      </c>
    </row>
    <row r="1505" spans="3:5">
      <c r="C1505" s="58" t="s">
        <v>1153</v>
      </c>
      <c r="D1505" s="101">
        <v>50000000</v>
      </c>
      <c r="E1505" s="101">
        <v>0</v>
      </c>
    </row>
    <row r="1506" spans="3:5">
      <c r="C1506" s="58" t="s">
        <v>1739</v>
      </c>
      <c r="D1506" s="101">
        <v>2503798</v>
      </c>
      <c r="E1506" s="101">
        <v>0</v>
      </c>
    </row>
    <row r="1507" spans="3:5">
      <c r="C1507" s="58" t="s">
        <v>1152</v>
      </c>
      <c r="D1507" s="101">
        <v>60307454</v>
      </c>
      <c r="E1507" s="101">
        <v>0</v>
      </c>
    </row>
    <row r="1508" spans="3:5">
      <c r="C1508" s="58" t="s">
        <v>1454</v>
      </c>
      <c r="D1508" s="101">
        <v>7774458</v>
      </c>
      <c r="E1508" s="101">
        <v>0</v>
      </c>
    </row>
    <row r="1509" spans="3:5">
      <c r="C1509" s="58" t="s">
        <v>1151</v>
      </c>
      <c r="D1509" s="101">
        <v>650000</v>
      </c>
      <c r="E1509" s="101">
        <v>0</v>
      </c>
    </row>
    <row r="1510" spans="3:5">
      <c r="C1510" s="58" t="s">
        <v>1740</v>
      </c>
      <c r="D1510" s="101">
        <v>12342006</v>
      </c>
      <c r="E1510" s="101">
        <v>6561670.2999999998</v>
      </c>
    </row>
    <row r="1511" spans="3:5">
      <c r="C1511" s="58" t="s">
        <v>1150</v>
      </c>
      <c r="D1511" s="101">
        <v>92371789</v>
      </c>
      <c r="E1511" s="101">
        <v>0</v>
      </c>
    </row>
    <row r="1512" spans="3:5">
      <c r="C1512" s="58" t="s">
        <v>2057</v>
      </c>
      <c r="D1512" s="101">
        <v>1088470</v>
      </c>
      <c r="E1512" s="101">
        <v>0</v>
      </c>
    </row>
    <row r="1513" spans="3:5">
      <c r="C1513" s="58" t="s">
        <v>1149</v>
      </c>
      <c r="D1513" s="101">
        <v>233890144</v>
      </c>
      <c r="E1513" s="101">
        <v>0</v>
      </c>
    </row>
    <row r="1514" spans="3:5">
      <c r="C1514" s="58" t="s">
        <v>832</v>
      </c>
      <c r="D1514" s="101">
        <v>7603739</v>
      </c>
      <c r="E1514" s="101">
        <v>0</v>
      </c>
    </row>
    <row r="1515" spans="3:5">
      <c r="C1515" s="58" t="s">
        <v>1741</v>
      </c>
      <c r="D1515" s="101">
        <v>1076683</v>
      </c>
      <c r="E1515" s="101">
        <v>0</v>
      </c>
    </row>
    <row r="1516" spans="3:5">
      <c r="C1516" s="58" t="s">
        <v>1455</v>
      </c>
      <c r="D1516" s="101">
        <v>10665535</v>
      </c>
      <c r="E1516" s="101">
        <v>0</v>
      </c>
    </row>
    <row r="1517" spans="3:5">
      <c r="C1517" s="58" t="s">
        <v>461</v>
      </c>
      <c r="D1517" s="101">
        <v>76000526</v>
      </c>
      <c r="E1517" s="101">
        <v>68798986.469999999</v>
      </c>
    </row>
    <row r="1518" spans="3:5">
      <c r="C1518" s="58" t="s">
        <v>1742</v>
      </c>
      <c r="D1518" s="101">
        <v>1520748</v>
      </c>
      <c r="E1518" s="101">
        <v>0</v>
      </c>
    </row>
    <row r="1519" spans="3:5">
      <c r="C1519" s="58" t="s">
        <v>1743</v>
      </c>
      <c r="D1519" s="101">
        <v>1521864</v>
      </c>
      <c r="E1519" s="101">
        <v>0</v>
      </c>
    </row>
    <row r="1520" spans="3:5">
      <c r="C1520" s="58" t="s">
        <v>1744</v>
      </c>
      <c r="D1520" s="101">
        <v>1520748</v>
      </c>
      <c r="E1520" s="101">
        <v>0</v>
      </c>
    </row>
    <row r="1521" spans="3:5">
      <c r="C1521" s="58" t="s">
        <v>1745</v>
      </c>
      <c r="D1521" s="101">
        <v>1076683</v>
      </c>
      <c r="E1521" s="101">
        <v>0</v>
      </c>
    </row>
    <row r="1522" spans="3:5">
      <c r="C1522" s="58" t="s">
        <v>833</v>
      </c>
      <c r="D1522" s="101">
        <v>1934886</v>
      </c>
      <c r="E1522" s="101">
        <v>0</v>
      </c>
    </row>
    <row r="1523" spans="3:5">
      <c r="C1523" s="58" t="s">
        <v>1746</v>
      </c>
      <c r="D1523" s="101">
        <v>2506545</v>
      </c>
      <c r="E1523" s="101">
        <v>0</v>
      </c>
    </row>
    <row r="1524" spans="3:5">
      <c r="C1524" s="58" t="s">
        <v>1148</v>
      </c>
      <c r="D1524" s="101">
        <v>38981691</v>
      </c>
      <c r="E1524" s="101">
        <v>0</v>
      </c>
    </row>
    <row r="1525" spans="3:5">
      <c r="C1525" s="58" t="s">
        <v>1747</v>
      </c>
      <c r="D1525" s="101">
        <v>496091</v>
      </c>
      <c r="E1525" s="101">
        <v>0</v>
      </c>
    </row>
    <row r="1526" spans="3:5">
      <c r="C1526" s="58" t="s">
        <v>1147</v>
      </c>
      <c r="D1526" s="101">
        <v>46778029</v>
      </c>
      <c r="E1526" s="101">
        <v>0</v>
      </c>
    </row>
    <row r="1527" spans="3:5">
      <c r="C1527" s="58" t="s">
        <v>1748</v>
      </c>
      <c r="D1527" s="101">
        <v>1064620</v>
      </c>
      <c r="E1527" s="101">
        <v>0</v>
      </c>
    </row>
    <row r="1528" spans="3:5">
      <c r="C1528" s="58" t="s">
        <v>1146</v>
      </c>
      <c r="D1528" s="101">
        <v>7458987</v>
      </c>
      <c r="E1528" s="101">
        <v>0</v>
      </c>
    </row>
    <row r="1529" spans="3:5">
      <c r="C1529" s="58" t="s">
        <v>1749</v>
      </c>
      <c r="D1529" s="101">
        <v>318025</v>
      </c>
      <c r="E1529" s="101">
        <v>0</v>
      </c>
    </row>
    <row r="1530" spans="3:5">
      <c r="C1530" s="58" t="s">
        <v>1750</v>
      </c>
      <c r="D1530" s="101">
        <v>2537460</v>
      </c>
      <c r="E1530" s="101">
        <v>0</v>
      </c>
    </row>
    <row r="1531" spans="3:5">
      <c r="C1531" s="58" t="s">
        <v>1751</v>
      </c>
      <c r="D1531" s="101">
        <v>3390954</v>
      </c>
      <c r="E1531" s="101">
        <v>0</v>
      </c>
    </row>
    <row r="1532" spans="3:5">
      <c r="C1532" s="58" t="s">
        <v>1752</v>
      </c>
      <c r="D1532" s="101">
        <v>4069408</v>
      </c>
      <c r="E1532" s="101">
        <v>0</v>
      </c>
    </row>
    <row r="1533" spans="3:5">
      <c r="C1533" s="58" t="s">
        <v>1753</v>
      </c>
      <c r="D1533" s="101">
        <v>1503825</v>
      </c>
      <c r="E1533" s="101">
        <v>0</v>
      </c>
    </row>
    <row r="1534" spans="3:5">
      <c r="C1534" s="58" t="s">
        <v>1754</v>
      </c>
      <c r="D1534" s="101">
        <v>1065404</v>
      </c>
      <c r="E1534" s="101">
        <v>0</v>
      </c>
    </row>
    <row r="1535" spans="3:5">
      <c r="C1535" s="58" t="s">
        <v>834</v>
      </c>
      <c r="D1535" s="101">
        <v>7519124</v>
      </c>
      <c r="E1535" s="101">
        <v>0</v>
      </c>
    </row>
    <row r="1536" spans="3:5">
      <c r="C1536" s="58" t="s">
        <v>1755</v>
      </c>
      <c r="D1536" s="101">
        <v>15630630</v>
      </c>
      <c r="E1536" s="101">
        <v>0</v>
      </c>
    </row>
    <row r="1537" spans="3:5">
      <c r="C1537" s="58" t="s">
        <v>1756</v>
      </c>
      <c r="D1537" s="101">
        <v>1503825</v>
      </c>
      <c r="E1537" s="101">
        <v>0</v>
      </c>
    </row>
    <row r="1538" spans="3:5">
      <c r="C1538" s="58" t="s">
        <v>1757</v>
      </c>
      <c r="D1538" s="101">
        <v>21767853</v>
      </c>
      <c r="E1538" s="101">
        <v>0</v>
      </c>
    </row>
    <row r="1539" spans="3:5">
      <c r="C1539" s="58" t="s">
        <v>1758</v>
      </c>
      <c r="D1539" s="101">
        <v>5327021</v>
      </c>
      <c r="E1539" s="101">
        <v>0</v>
      </c>
    </row>
    <row r="1540" spans="3:5">
      <c r="C1540" s="58" t="s">
        <v>1145</v>
      </c>
      <c r="D1540" s="101">
        <v>14820682</v>
      </c>
      <c r="E1540" s="101">
        <v>0</v>
      </c>
    </row>
    <row r="1541" spans="3:5">
      <c r="C1541" s="58" t="s">
        <v>1759</v>
      </c>
      <c r="D1541" s="101">
        <v>1065404</v>
      </c>
      <c r="E1541" s="101">
        <v>0</v>
      </c>
    </row>
    <row r="1542" spans="3:5">
      <c r="C1542" s="58" t="s">
        <v>1760</v>
      </c>
      <c r="D1542" s="101">
        <v>1065404</v>
      </c>
      <c r="E1542" s="101">
        <v>0</v>
      </c>
    </row>
    <row r="1543" spans="3:5">
      <c r="C1543" s="58" t="s">
        <v>1024</v>
      </c>
      <c r="D1543" s="101">
        <v>30000002</v>
      </c>
      <c r="E1543" s="101">
        <v>0</v>
      </c>
    </row>
    <row r="1544" spans="3:5">
      <c r="C1544" s="100" t="s">
        <v>246</v>
      </c>
      <c r="D1544" s="101">
        <v>31038087</v>
      </c>
      <c r="E1544" s="101">
        <v>8564710.0800000001</v>
      </c>
    </row>
    <row r="1545" spans="3:5">
      <c r="C1545" s="58" t="s">
        <v>1761</v>
      </c>
      <c r="D1545" s="101">
        <v>11788086</v>
      </c>
      <c r="E1545" s="101">
        <v>8564710.0800000001</v>
      </c>
    </row>
    <row r="1546" spans="3:5">
      <c r="C1546" s="58" t="s">
        <v>1762</v>
      </c>
      <c r="D1546" s="101">
        <v>19250001</v>
      </c>
      <c r="E1546" s="101">
        <v>0</v>
      </c>
    </row>
    <row r="1547" spans="3:5">
      <c r="C1547" s="100" t="s">
        <v>247</v>
      </c>
      <c r="D1547" s="101">
        <v>996281506</v>
      </c>
      <c r="E1547" s="101">
        <v>0</v>
      </c>
    </row>
    <row r="1548" spans="3:5">
      <c r="C1548" s="58" t="s">
        <v>1763</v>
      </c>
      <c r="D1548" s="101">
        <v>123061645</v>
      </c>
      <c r="E1548" s="101">
        <v>0</v>
      </c>
    </row>
    <row r="1549" spans="3:5">
      <c r="C1549" s="58" t="s">
        <v>1764</v>
      </c>
      <c r="D1549" s="101">
        <v>7168666</v>
      </c>
      <c r="E1549" s="101">
        <v>0</v>
      </c>
    </row>
    <row r="1550" spans="3:5">
      <c r="C1550" s="58" t="s">
        <v>1765</v>
      </c>
      <c r="D1550" s="101">
        <v>9151684</v>
      </c>
      <c r="E1550" s="101">
        <v>0</v>
      </c>
    </row>
    <row r="1551" spans="3:5">
      <c r="C1551" s="58" t="s">
        <v>1766</v>
      </c>
      <c r="D1551" s="101">
        <v>5724544</v>
      </c>
      <c r="E1551" s="101">
        <v>0</v>
      </c>
    </row>
    <row r="1552" spans="3:5">
      <c r="C1552" s="58" t="s">
        <v>1767</v>
      </c>
      <c r="D1552" s="101">
        <v>5095562</v>
      </c>
      <c r="E1552" s="101">
        <v>0</v>
      </c>
    </row>
    <row r="1553" spans="3:5">
      <c r="C1553" s="58" t="s">
        <v>1448</v>
      </c>
      <c r="D1553" s="101">
        <v>7076045</v>
      </c>
      <c r="E1553" s="101">
        <v>0</v>
      </c>
    </row>
    <row r="1554" spans="3:5">
      <c r="C1554" s="58" t="s">
        <v>1343</v>
      </c>
      <c r="D1554" s="101">
        <v>7076045</v>
      </c>
      <c r="E1554" s="101">
        <v>0</v>
      </c>
    </row>
    <row r="1555" spans="3:5">
      <c r="C1555" s="58" t="s">
        <v>1731</v>
      </c>
      <c r="D1555" s="101">
        <v>7076045</v>
      </c>
      <c r="E1555" s="101">
        <v>0</v>
      </c>
    </row>
    <row r="1556" spans="3:5">
      <c r="C1556" s="58" t="s">
        <v>1768</v>
      </c>
      <c r="D1556" s="101">
        <v>5660836</v>
      </c>
      <c r="E1556" s="101">
        <v>0</v>
      </c>
    </row>
    <row r="1557" spans="3:5">
      <c r="C1557" s="58" t="s">
        <v>416</v>
      </c>
      <c r="D1557" s="101">
        <v>346664211</v>
      </c>
      <c r="E1557" s="101">
        <v>0</v>
      </c>
    </row>
    <row r="1558" spans="3:5">
      <c r="C1558" s="58" t="s">
        <v>1769</v>
      </c>
      <c r="D1558" s="101">
        <v>8495303</v>
      </c>
      <c r="E1558" s="101">
        <v>0</v>
      </c>
    </row>
    <row r="1559" spans="3:5">
      <c r="C1559" s="58" t="s">
        <v>1770</v>
      </c>
      <c r="D1559" s="101">
        <v>1793408</v>
      </c>
      <c r="E1559" s="101">
        <v>0</v>
      </c>
    </row>
    <row r="1560" spans="3:5">
      <c r="C1560" s="58" t="s">
        <v>435</v>
      </c>
      <c r="D1560" s="101">
        <v>3871477</v>
      </c>
      <c r="E1560" s="101">
        <v>0</v>
      </c>
    </row>
    <row r="1561" spans="3:5">
      <c r="C1561" s="58" t="s">
        <v>1771</v>
      </c>
      <c r="D1561" s="101">
        <v>2898175</v>
      </c>
      <c r="E1561" s="101">
        <v>0</v>
      </c>
    </row>
    <row r="1562" spans="3:5">
      <c r="C1562" s="58" t="s">
        <v>1772</v>
      </c>
      <c r="D1562" s="101">
        <v>15724544</v>
      </c>
      <c r="E1562" s="101">
        <v>0</v>
      </c>
    </row>
    <row r="1563" spans="3:5">
      <c r="C1563" s="58" t="s">
        <v>1773</v>
      </c>
      <c r="D1563" s="101">
        <v>6926897</v>
      </c>
      <c r="E1563" s="101">
        <v>0</v>
      </c>
    </row>
    <row r="1564" spans="3:5">
      <c r="C1564" s="58" t="s">
        <v>1774</v>
      </c>
      <c r="D1564" s="101">
        <v>10711781</v>
      </c>
      <c r="E1564" s="101">
        <v>0</v>
      </c>
    </row>
    <row r="1565" spans="3:5">
      <c r="C1565" s="58" t="s">
        <v>1775</v>
      </c>
      <c r="D1565" s="101">
        <v>7847377</v>
      </c>
      <c r="E1565" s="101">
        <v>0</v>
      </c>
    </row>
    <row r="1566" spans="3:5">
      <c r="C1566" s="58" t="s">
        <v>1776</v>
      </c>
      <c r="D1566" s="101">
        <v>4220457</v>
      </c>
      <c r="E1566" s="101">
        <v>0</v>
      </c>
    </row>
    <row r="1567" spans="3:5">
      <c r="C1567" s="58" t="s">
        <v>1777</v>
      </c>
      <c r="D1567" s="101">
        <v>5541962</v>
      </c>
      <c r="E1567" s="101">
        <v>0</v>
      </c>
    </row>
    <row r="1568" spans="3:5">
      <c r="C1568" s="58" t="s">
        <v>1778</v>
      </c>
      <c r="D1568" s="101">
        <v>8626211</v>
      </c>
      <c r="E1568" s="101">
        <v>0</v>
      </c>
    </row>
    <row r="1569" spans="3:5">
      <c r="C1569" s="58" t="s">
        <v>1779</v>
      </c>
      <c r="D1569" s="101">
        <v>5887269</v>
      </c>
      <c r="E1569" s="101">
        <v>0</v>
      </c>
    </row>
    <row r="1570" spans="3:5">
      <c r="C1570" s="58" t="s">
        <v>1780</v>
      </c>
      <c r="D1570" s="101">
        <v>3841953</v>
      </c>
      <c r="E1570" s="101">
        <v>0</v>
      </c>
    </row>
    <row r="1571" spans="3:5">
      <c r="C1571" s="58" t="s">
        <v>1781</v>
      </c>
      <c r="D1571" s="101">
        <v>6368440</v>
      </c>
      <c r="E1571" s="101">
        <v>0</v>
      </c>
    </row>
    <row r="1572" spans="3:5">
      <c r="C1572" s="58" t="s">
        <v>954</v>
      </c>
      <c r="D1572" s="101">
        <v>5382706</v>
      </c>
      <c r="E1572" s="101">
        <v>0</v>
      </c>
    </row>
    <row r="1573" spans="3:5">
      <c r="C1573" s="58" t="s">
        <v>1782</v>
      </c>
      <c r="D1573" s="101">
        <v>1621248</v>
      </c>
      <c r="E1573" s="101">
        <v>0</v>
      </c>
    </row>
    <row r="1574" spans="3:5">
      <c r="C1574" s="58" t="s">
        <v>1783</v>
      </c>
      <c r="D1574" s="101">
        <v>2495303</v>
      </c>
      <c r="E1574" s="101">
        <v>0</v>
      </c>
    </row>
    <row r="1575" spans="3:5">
      <c r="C1575" s="58" t="s">
        <v>1784</v>
      </c>
      <c r="D1575" s="101">
        <v>2996868</v>
      </c>
      <c r="E1575" s="101">
        <v>0</v>
      </c>
    </row>
    <row r="1576" spans="3:5">
      <c r="C1576" s="58" t="s">
        <v>1785</v>
      </c>
      <c r="D1576" s="101">
        <v>5724544</v>
      </c>
      <c r="E1576" s="101">
        <v>0</v>
      </c>
    </row>
    <row r="1577" spans="3:5">
      <c r="C1577" s="58" t="s">
        <v>1786</v>
      </c>
      <c r="D1577" s="101">
        <v>1707480</v>
      </c>
      <c r="E1577" s="101">
        <v>0</v>
      </c>
    </row>
    <row r="1578" spans="3:5">
      <c r="C1578" s="58" t="s">
        <v>1787</v>
      </c>
      <c r="D1578" s="101">
        <v>2868643</v>
      </c>
      <c r="E1578" s="101">
        <v>0</v>
      </c>
    </row>
    <row r="1579" spans="3:5">
      <c r="C1579" s="58" t="s">
        <v>1788</v>
      </c>
      <c r="D1579" s="101">
        <v>5724544</v>
      </c>
      <c r="E1579" s="101">
        <v>0</v>
      </c>
    </row>
    <row r="1580" spans="3:5">
      <c r="C1580" s="58" t="s">
        <v>1789</v>
      </c>
      <c r="D1580" s="101">
        <v>1321671</v>
      </c>
      <c r="E1580" s="101">
        <v>0</v>
      </c>
    </row>
    <row r="1581" spans="3:5">
      <c r="C1581" s="58" t="s">
        <v>1790</v>
      </c>
      <c r="D1581" s="101">
        <v>1871626</v>
      </c>
      <c r="E1581" s="101">
        <v>0</v>
      </c>
    </row>
    <row r="1582" spans="3:5">
      <c r="C1582" s="58" t="s">
        <v>1791</v>
      </c>
      <c r="D1582" s="101">
        <v>2756581</v>
      </c>
      <c r="E1582" s="101">
        <v>0</v>
      </c>
    </row>
    <row r="1583" spans="3:5">
      <c r="C1583" s="58" t="s">
        <v>1734</v>
      </c>
      <c r="D1583" s="101">
        <v>3113460</v>
      </c>
      <c r="E1583" s="101">
        <v>0</v>
      </c>
    </row>
    <row r="1584" spans="3:5">
      <c r="C1584" s="58" t="s">
        <v>1792</v>
      </c>
      <c r="D1584" s="101">
        <v>1724544</v>
      </c>
      <c r="E1584" s="101">
        <v>0</v>
      </c>
    </row>
    <row r="1585" spans="3:5">
      <c r="C1585" s="58" t="s">
        <v>1793</v>
      </c>
      <c r="D1585" s="101">
        <v>5123056</v>
      </c>
      <c r="E1585" s="101">
        <v>0</v>
      </c>
    </row>
    <row r="1586" spans="3:5">
      <c r="C1586" s="58" t="s">
        <v>1794</v>
      </c>
      <c r="D1586" s="101">
        <v>1289817</v>
      </c>
      <c r="E1586" s="101">
        <v>0</v>
      </c>
    </row>
    <row r="1587" spans="3:5">
      <c r="C1587" s="58" t="s">
        <v>1795</v>
      </c>
      <c r="D1587" s="101">
        <v>4459123</v>
      </c>
      <c r="E1587" s="101">
        <v>0</v>
      </c>
    </row>
    <row r="1588" spans="3:5">
      <c r="C1588" s="58" t="s">
        <v>1796</v>
      </c>
      <c r="D1588" s="101">
        <v>1621248</v>
      </c>
      <c r="E1588" s="101">
        <v>0</v>
      </c>
    </row>
    <row r="1589" spans="3:5">
      <c r="C1589" s="58" t="s">
        <v>1797</v>
      </c>
      <c r="D1589" s="101">
        <v>724544</v>
      </c>
      <c r="E1589" s="101">
        <v>0</v>
      </c>
    </row>
    <row r="1590" spans="3:5">
      <c r="C1590" s="58" t="s">
        <v>1798</v>
      </c>
      <c r="D1590" s="101">
        <v>111346337</v>
      </c>
      <c r="E1590" s="101">
        <v>0</v>
      </c>
    </row>
    <row r="1591" spans="3:5">
      <c r="C1591" s="58" t="s">
        <v>1799</v>
      </c>
      <c r="D1591" s="101">
        <v>215897626</v>
      </c>
      <c r="E1591" s="101">
        <v>0</v>
      </c>
    </row>
    <row r="1592" spans="3:5">
      <c r="C1592" s="166" t="s">
        <v>400</v>
      </c>
      <c r="D1592" s="167">
        <v>1166533779</v>
      </c>
      <c r="E1592" s="167">
        <v>226420470.93000001</v>
      </c>
    </row>
    <row r="1593" spans="3:5">
      <c r="C1593" s="100" t="s">
        <v>244</v>
      </c>
      <c r="D1593" s="101">
        <v>1095258707</v>
      </c>
      <c r="E1593" s="101">
        <v>226420470.93000001</v>
      </c>
    </row>
    <row r="1594" spans="3:5">
      <c r="C1594" s="58" t="s">
        <v>401</v>
      </c>
      <c r="D1594" s="101">
        <v>155926763</v>
      </c>
      <c r="E1594" s="101">
        <v>134768455.66</v>
      </c>
    </row>
    <row r="1595" spans="3:5">
      <c r="C1595" s="58" t="s">
        <v>1800</v>
      </c>
      <c r="D1595" s="101">
        <v>3304303</v>
      </c>
      <c r="E1595" s="101">
        <v>0</v>
      </c>
    </row>
    <row r="1596" spans="3:5">
      <c r="C1596" s="58" t="s">
        <v>1801</v>
      </c>
      <c r="D1596" s="101">
        <v>11963442</v>
      </c>
      <c r="E1596" s="101">
        <v>0</v>
      </c>
    </row>
    <row r="1597" spans="3:5">
      <c r="C1597" s="58" t="s">
        <v>1802</v>
      </c>
      <c r="D1597" s="101">
        <v>3350221</v>
      </c>
      <c r="E1597" s="101">
        <v>0</v>
      </c>
    </row>
    <row r="1598" spans="3:5">
      <c r="C1598" s="58" t="s">
        <v>1144</v>
      </c>
      <c r="D1598" s="101">
        <v>78000000</v>
      </c>
      <c r="E1598" s="101">
        <v>0</v>
      </c>
    </row>
    <row r="1599" spans="3:5">
      <c r="C1599" s="58" t="s">
        <v>1803</v>
      </c>
      <c r="D1599" s="101">
        <v>2000000</v>
      </c>
      <c r="E1599" s="101">
        <v>0</v>
      </c>
    </row>
    <row r="1600" spans="3:5">
      <c r="C1600" s="58" t="s">
        <v>1093</v>
      </c>
      <c r="D1600" s="101">
        <v>52500000</v>
      </c>
      <c r="E1600" s="101">
        <v>0</v>
      </c>
    </row>
    <row r="1601" spans="3:5">
      <c r="C1601" s="58" t="s">
        <v>893</v>
      </c>
      <c r="D1601" s="101">
        <v>192000005</v>
      </c>
      <c r="E1601" s="101">
        <v>14831112</v>
      </c>
    </row>
    <row r="1602" spans="3:5">
      <c r="C1602" s="58" t="s">
        <v>928</v>
      </c>
      <c r="D1602" s="101">
        <v>158005848</v>
      </c>
      <c r="E1602" s="101">
        <v>29662224</v>
      </c>
    </row>
    <row r="1603" spans="3:5">
      <c r="C1603" s="58" t="s">
        <v>1804</v>
      </c>
      <c r="D1603" s="101">
        <v>4823521</v>
      </c>
      <c r="E1603" s="101">
        <v>0</v>
      </c>
    </row>
    <row r="1604" spans="3:5">
      <c r="C1604" s="58" t="s">
        <v>1805</v>
      </c>
      <c r="D1604" s="101">
        <v>6985441</v>
      </c>
      <c r="E1604" s="101">
        <v>3437243.1</v>
      </c>
    </row>
    <row r="1605" spans="3:5">
      <c r="C1605" s="58" t="s">
        <v>1806</v>
      </c>
      <c r="D1605" s="101">
        <v>3176642</v>
      </c>
      <c r="E1605" s="101">
        <v>820383.31</v>
      </c>
    </row>
    <row r="1606" spans="3:5">
      <c r="C1606" s="58" t="s">
        <v>1807</v>
      </c>
      <c r="D1606" s="101">
        <v>4987407</v>
      </c>
      <c r="E1606" s="101">
        <v>4335402.75</v>
      </c>
    </row>
    <row r="1607" spans="3:5">
      <c r="C1607" s="58" t="s">
        <v>646</v>
      </c>
      <c r="D1607" s="101">
        <v>3675681</v>
      </c>
      <c r="E1607" s="101">
        <v>0</v>
      </c>
    </row>
    <row r="1608" spans="3:5">
      <c r="C1608" s="58" t="s">
        <v>1808</v>
      </c>
      <c r="D1608" s="101">
        <v>7477912</v>
      </c>
      <c r="E1608" s="101">
        <v>0</v>
      </c>
    </row>
    <row r="1609" spans="3:5">
      <c r="C1609" s="58" t="s">
        <v>1809</v>
      </c>
      <c r="D1609" s="101">
        <v>3675681</v>
      </c>
      <c r="E1609" s="101">
        <v>0</v>
      </c>
    </row>
    <row r="1610" spans="3:5">
      <c r="C1610" s="58" t="s">
        <v>1810</v>
      </c>
      <c r="D1610" s="101">
        <v>1534916</v>
      </c>
      <c r="E1610" s="101">
        <v>0</v>
      </c>
    </row>
    <row r="1611" spans="3:5">
      <c r="C1611" s="58" t="s">
        <v>1811</v>
      </c>
      <c r="D1611" s="101">
        <v>1534916</v>
      </c>
      <c r="E1611" s="101">
        <v>0</v>
      </c>
    </row>
    <row r="1612" spans="3:5">
      <c r="C1612" s="58" t="s">
        <v>1812</v>
      </c>
      <c r="D1612" s="101">
        <v>1963325</v>
      </c>
      <c r="E1612" s="101">
        <v>0</v>
      </c>
    </row>
    <row r="1613" spans="3:5">
      <c r="C1613" s="58" t="s">
        <v>402</v>
      </c>
      <c r="D1613" s="101">
        <v>89697001</v>
      </c>
      <c r="E1613" s="101">
        <v>0</v>
      </c>
    </row>
    <row r="1614" spans="3:5">
      <c r="C1614" s="58" t="s">
        <v>1143</v>
      </c>
      <c r="D1614" s="101">
        <v>3206991</v>
      </c>
      <c r="E1614" s="101">
        <v>1285524.3899999999</v>
      </c>
    </row>
    <row r="1615" spans="3:5">
      <c r="C1615" s="58" t="s">
        <v>1967</v>
      </c>
      <c r="D1615" s="101">
        <v>0</v>
      </c>
      <c r="E1615" s="101">
        <v>0</v>
      </c>
    </row>
    <row r="1616" spans="3:5">
      <c r="C1616" s="58" t="s">
        <v>1813</v>
      </c>
      <c r="D1616" s="101">
        <v>4280090</v>
      </c>
      <c r="E1616" s="101">
        <v>0</v>
      </c>
    </row>
    <row r="1617" spans="3:5">
      <c r="C1617" s="58" t="s">
        <v>1814</v>
      </c>
      <c r="D1617" s="101">
        <v>6931456</v>
      </c>
      <c r="E1617" s="101">
        <v>3612118.25</v>
      </c>
    </row>
    <row r="1618" spans="3:5">
      <c r="C1618" s="58" t="s">
        <v>1815</v>
      </c>
      <c r="D1618" s="101">
        <v>3406890</v>
      </c>
      <c r="E1618" s="101">
        <v>1582789.11</v>
      </c>
    </row>
    <row r="1619" spans="3:5">
      <c r="C1619" s="58" t="s">
        <v>1816</v>
      </c>
      <c r="D1619" s="101">
        <v>4952975</v>
      </c>
      <c r="E1619" s="101">
        <v>2583504.33</v>
      </c>
    </row>
    <row r="1620" spans="3:5">
      <c r="C1620" s="58" t="s">
        <v>1817</v>
      </c>
      <c r="D1620" s="101">
        <v>1380000</v>
      </c>
      <c r="E1620" s="101">
        <v>0</v>
      </c>
    </row>
    <row r="1621" spans="3:5">
      <c r="C1621" s="58" t="s">
        <v>929</v>
      </c>
      <c r="D1621" s="101">
        <v>1000000</v>
      </c>
      <c r="E1621" s="101">
        <v>0</v>
      </c>
    </row>
    <row r="1622" spans="3:5">
      <c r="C1622" s="58" t="s">
        <v>1818</v>
      </c>
      <c r="D1622" s="101">
        <v>4122537</v>
      </c>
      <c r="E1622" s="101">
        <v>2228978.69</v>
      </c>
    </row>
    <row r="1623" spans="3:5">
      <c r="C1623" s="58" t="s">
        <v>1092</v>
      </c>
      <c r="D1623" s="101">
        <v>14639887</v>
      </c>
      <c r="E1623" s="101">
        <v>0</v>
      </c>
    </row>
    <row r="1624" spans="3:5">
      <c r="C1624" s="58" t="s">
        <v>1025</v>
      </c>
      <c r="D1624" s="101">
        <v>13758530</v>
      </c>
      <c r="E1624" s="101">
        <v>0</v>
      </c>
    </row>
    <row r="1625" spans="3:5">
      <c r="C1625" s="58" t="s">
        <v>1026</v>
      </c>
      <c r="D1625" s="101">
        <v>3000000</v>
      </c>
      <c r="E1625" s="101">
        <v>0</v>
      </c>
    </row>
    <row r="1626" spans="3:5">
      <c r="C1626" s="58" t="s">
        <v>1027</v>
      </c>
      <c r="D1626" s="101">
        <v>22303876</v>
      </c>
      <c r="E1626" s="101">
        <v>0</v>
      </c>
    </row>
    <row r="1627" spans="3:5">
      <c r="C1627" s="58" t="s">
        <v>462</v>
      </c>
      <c r="D1627" s="101">
        <v>225692450</v>
      </c>
      <c r="E1627" s="101">
        <v>27272735.34</v>
      </c>
    </row>
    <row r="1628" spans="3:5">
      <c r="C1628" s="100" t="s">
        <v>247</v>
      </c>
      <c r="D1628" s="101">
        <v>71275072</v>
      </c>
      <c r="E1628" s="101">
        <v>0</v>
      </c>
    </row>
    <row r="1629" spans="3:5">
      <c r="C1629" s="58" t="s">
        <v>1819</v>
      </c>
      <c r="D1629" s="101">
        <v>71275072</v>
      </c>
      <c r="E1629" s="101">
        <v>0</v>
      </c>
    </row>
    <row r="1630" spans="3:5">
      <c r="C1630" s="58" t="s">
        <v>1967</v>
      </c>
      <c r="D1630" s="101">
        <v>0</v>
      </c>
      <c r="E1630" s="101">
        <v>0</v>
      </c>
    </row>
    <row r="1631" spans="3:5">
      <c r="C1631" s="166" t="s">
        <v>403</v>
      </c>
      <c r="D1631" s="167">
        <v>1168165414</v>
      </c>
      <c r="E1631" s="167">
        <v>201934610.01000002</v>
      </c>
    </row>
    <row r="1632" spans="3:5">
      <c r="C1632" s="100" t="s">
        <v>244</v>
      </c>
      <c r="D1632" s="101">
        <v>1168165414</v>
      </c>
      <c r="E1632" s="101">
        <v>201934610.01000002</v>
      </c>
    </row>
    <row r="1633" spans="3:5">
      <c r="C1633" s="58" t="s">
        <v>1456</v>
      </c>
      <c r="D1633" s="101">
        <v>99552215</v>
      </c>
      <c r="E1633" s="101">
        <v>0</v>
      </c>
    </row>
    <row r="1634" spans="3:5">
      <c r="C1634" s="58" t="s">
        <v>404</v>
      </c>
      <c r="D1634" s="101">
        <v>13201401</v>
      </c>
      <c r="E1634" s="101">
        <v>1640000</v>
      </c>
    </row>
    <row r="1635" spans="3:5">
      <c r="C1635" s="58" t="s">
        <v>1091</v>
      </c>
      <c r="D1635" s="101">
        <v>401095956</v>
      </c>
      <c r="E1635" s="101">
        <v>167110971.96000001</v>
      </c>
    </row>
    <row r="1636" spans="3:5">
      <c r="C1636" s="58" t="s">
        <v>1457</v>
      </c>
      <c r="D1636" s="101">
        <v>29860777</v>
      </c>
      <c r="E1636" s="101">
        <v>0</v>
      </c>
    </row>
    <row r="1637" spans="3:5">
      <c r="C1637" s="58" t="s">
        <v>1090</v>
      </c>
      <c r="D1637" s="101">
        <v>6500000</v>
      </c>
      <c r="E1637" s="101">
        <v>0</v>
      </c>
    </row>
    <row r="1638" spans="3:5">
      <c r="C1638" s="58" t="s">
        <v>647</v>
      </c>
      <c r="D1638" s="101">
        <v>5324763</v>
      </c>
      <c r="E1638" s="101">
        <v>0</v>
      </c>
    </row>
    <row r="1639" spans="3:5">
      <c r="C1639" s="58" t="s">
        <v>648</v>
      </c>
      <c r="D1639" s="101">
        <v>1096331</v>
      </c>
      <c r="E1639" s="101">
        <v>0</v>
      </c>
    </row>
    <row r="1640" spans="3:5">
      <c r="C1640" s="58" t="s">
        <v>1142</v>
      </c>
      <c r="D1640" s="101">
        <v>7774458</v>
      </c>
      <c r="E1640" s="101">
        <v>0</v>
      </c>
    </row>
    <row r="1641" spans="3:5">
      <c r="C1641" s="58" t="s">
        <v>649</v>
      </c>
      <c r="D1641" s="101">
        <v>3550378</v>
      </c>
      <c r="E1641" s="101">
        <v>0</v>
      </c>
    </row>
    <row r="1642" spans="3:5">
      <c r="C1642" s="58" t="s">
        <v>930</v>
      </c>
      <c r="D1642" s="101">
        <v>2479685</v>
      </c>
      <c r="E1642" s="101">
        <v>0</v>
      </c>
    </row>
    <row r="1643" spans="3:5">
      <c r="C1643" s="58" t="s">
        <v>1141</v>
      </c>
      <c r="D1643" s="101">
        <v>300027947</v>
      </c>
      <c r="E1643" s="101">
        <v>0</v>
      </c>
    </row>
    <row r="1644" spans="3:5">
      <c r="C1644" s="58" t="s">
        <v>1342</v>
      </c>
      <c r="D1644" s="101">
        <v>7968318</v>
      </c>
      <c r="E1644" s="101">
        <v>0</v>
      </c>
    </row>
    <row r="1645" spans="3:5">
      <c r="C1645" s="58" t="s">
        <v>1028</v>
      </c>
      <c r="D1645" s="101">
        <v>58745934</v>
      </c>
      <c r="E1645" s="101">
        <v>0</v>
      </c>
    </row>
    <row r="1646" spans="3:5">
      <c r="C1646" s="58" t="s">
        <v>1089</v>
      </c>
      <c r="D1646" s="101">
        <v>4671949</v>
      </c>
      <c r="E1646" s="101">
        <v>0</v>
      </c>
    </row>
    <row r="1647" spans="3:5">
      <c r="C1647" s="58" t="s">
        <v>1029</v>
      </c>
      <c r="D1647" s="101">
        <v>37529780</v>
      </c>
      <c r="E1647" s="101">
        <v>0</v>
      </c>
    </row>
    <row r="1648" spans="3:5">
      <c r="C1648" s="58" t="s">
        <v>463</v>
      </c>
      <c r="D1648" s="101">
        <v>37503998</v>
      </c>
      <c r="E1648" s="101">
        <v>30000000</v>
      </c>
    </row>
    <row r="1649" spans="3:5">
      <c r="C1649" s="58" t="s">
        <v>1458</v>
      </c>
      <c r="D1649" s="101">
        <v>46119656</v>
      </c>
      <c r="E1649" s="101">
        <v>0</v>
      </c>
    </row>
    <row r="1650" spans="3:5">
      <c r="C1650" s="58" t="s">
        <v>853</v>
      </c>
      <c r="D1650" s="101">
        <v>5024700</v>
      </c>
      <c r="E1650" s="101">
        <v>3183638.05</v>
      </c>
    </row>
    <row r="1651" spans="3:5">
      <c r="C1651" s="58" t="s">
        <v>1088</v>
      </c>
      <c r="D1651" s="101">
        <v>62096181</v>
      </c>
      <c r="E1651" s="101">
        <v>0</v>
      </c>
    </row>
    <row r="1652" spans="3:5">
      <c r="C1652" s="58" t="s">
        <v>1341</v>
      </c>
      <c r="D1652" s="101">
        <v>38040987</v>
      </c>
      <c r="E1652" s="101">
        <v>0</v>
      </c>
    </row>
    <row r="1653" spans="3:5">
      <c r="C1653" s="166" t="s">
        <v>259</v>
      </c>
      <c r="D1653" s="167">
        <v>20865880617</v>
      </c>
      <c r="E1653" s="167">
        <v>1616693100.0799999</v>
      </c>
    </row>
    <row r="1654" spans="3:5">
      <c r="C1654" s="100" t="s">
        <v>244</v>
      </c>
      <c r="D1654" s="101">
        <v>11432420207</v>
      </c>
      <c r="E1654" s="101">
        <v>870687153.86000001</v>
      </c>
    </row>
    <row r="1655" spans="3:5">
      <c r="C1655" s="58" t="s">
        <v>1140</v>
      </c>
      <c r="D1655" s="101">
        <v>3046574</v>
      </c>
      <c r="E1655" s="101">
        <v>1944711.39</v>
      </c>
    </row>
    <row r="1656" spans="3:5">
      <c r="C1656" s="58" t="s">
        <v>2058</v>
      </c>
      <c r="D1656" s="101">
        <v>0</v>
      </c>
      <c r="E1656" s="101">
        <v>8746855.0700000003</v>
      </c>
    </row>
    <row r="1657" spans="3:5">
      <c r="C1657" s="58" t="s">
        <v>1333</v>
      </c>
      <c r="D1657" s="101">
        <v>26455643</v>
      </c>
      <c r="E1657" s="101">
        <v>0</v>
      </c>
    </row>
    <row r="1658" spans="3:5">
      <c r="C1658" s="58" t="s">
        <v>931</v>
      </c>
      <c r="D1658" s="101">
        <v>1702505253</v>
      </c>
      <c r="E1658" s="101">
        <v>35185934.560000002</v>
      </c>
    </row>
    <row r="1659" spans="3:5">
      <c r="C1659" s="58" t="s">
        <v>1139</v>
      </c>
      <c r="D1659" s="101">
        <v>15717810</v>
      </c>
      <c r="E1659" s="101">
        <v>0</v>
      </c>
    </row>
    <row r="1660" spans="3:5">
      <c r="C1660" s="58" t="s">
        <v>1820</v>
      </c>
      <c r="D1660" s="101">
        <v>199249808</v>
      </c>
      <c r="E1660" s="101">
        <v>0</v>
      </c>
    </row>
    <row r="1661" spans="3:5">
      <c r="C1661" s="58" t="s">
        <v>1138</v>
      </c>
      <c r="D1661" s="101">
        <v>6509427</v>
      </c>
      <c r="E1661" s="101">
        <v>0</v>
      </c>
    </row>
    <row r="1662" spans="3:5">
      <c r="C1662" s="58" t="s">
        <v>405</v>
      </c>
      <c r="D1662" s="101">
        <v>150000000</v>
      </c>
      <c r="E1662" s="101">
        <v>29479613.210000001</v>
      </c>
    </row>
    <row r="1663" spans="3:5">
      <c r="C1663" s="58" t="s">
        <v>1111</v>
      </c>
      <c r="D1663" s="101">
        <v>144215744</v>
      </c>
      <c r="E1663" s="101">
        <v>22295012.02</v>
      </c>
    </row>
    <row r="1664" spans="3:5">
      <c r="C1664" s="58" t="s">
        <v>1821</v>
      </c>
      <c r="D1664" s="101">
        <v>9055546</v>
      </c>
      <c r="E1664" s="101">
        <v>0</v>
      </c>
    </row>
    <row r="1665" spans="3:5">
      <c r="C1665" s="58" t="s">
        <v>1459</v>
      </c>
      <c r="D1665" s="101">
        <v>24491707</v>
      </c>
      <c r="E1665" s="101">
        <v>0</v>
      </c>
    </row>
    <row r="1666" spans="3:5">
      <c r="C1666" s="58" t="s">
        <v>1822</v>
      </c>
      <c r="D1666" s="101">
        <v>1895778</v>
      </c>
      <c r="E1666" s="101">
        <v>0</v>
      </c>
    </row>
    <row r="1667" spans="3:5">
      <c r="C1667" s="58" t="s">
        <v>1460</v>
      </c>
      <c r="D1667" s="101">
        <v>2620160</v>
      </c>
      <c r="E1667" s="101">
        <v>0</v>
      </c>
    </row>
    <row r="1668" spans="3:5">
      <c r="C1668" s="58" t="s">
        <v>2059</v>
      </c>
      <c r="D1668" s="101">
        <v>101194357</v>
      </c>
      <c r="E1668" s="101">
        <v>0</v>
      </c>
    </row>
    <row r="1669" spans="3:5">
      <c r="C1669" s="58" t="s">
        <v>406</v>
      </c>
      <c r="D1669" s="101">
        <v>700000000</v>
      </c>
      <c r="E1669" s="101">
        <v>114480334.91</v>
      </c>
    </row>
    <row r="1670" spans="3:5">
      <c r="C1670" s="58" t="s">
        <v>1823</v>
      </c>
      <c r="D1670" s="101">
        <v>13049226</v>
      </c>
      <c r="E1670" s="101">
        <v>0</v>
      </c>
    </row>
    <row r="1671" spans="3:5">
      <c r="C1671" s="58" t="s">
        <v>1824</v>
      </c>
      <c r="D1671" s="101">
        <v>47598123</v>
      </c>
      <c r="E1671" s="101">
        <v>0</v>
      </c>
    </row>
    <row r="1672" spans="3:5">
      <c r="C1672" s="58" t="s">
        <v>407</v>
      </c>
      <c r="D1672" s="101">
        <v>1400000000</v>
      </c>
      <c r="E1672" s="101">
        <v>44640299.93</v>
      </c>
    </row>
    <row r="1673" spans="3:5">
      <c r="C1673" s="58" t="s">
        <v>1825</v>
      </c>
      <c r="D1673" s="101">
        <v>20000010</v>
      </c>
      <c r="E1673" s="101">
        <v>0</v>
      </c>
    </row>
    <row r="1674" spans="3:5">
      <c r="C1674" s="58" t="s">
        <v>1137</v>
      </c>
      <c r="D1674" s="101">
        <v>1895778</v>
      </c>
      <c r="E1674" s="101">
        <v>0</v>
      </c>
    </row>
    <row r="1675" spans="3:5">
      <c r="C1675" s="58" t="s">
        <v>1110</v>
      </c>
      <c r="D1675" s="101">
        <v>1000000</v>
      </c>
      <c r="E1675" s="101">
        <v>0</v>
      </c>
    </row>
    <row r="1676" spans="3:5">
      <c r="C1676" s="58" t="s">
        <v>1826</v>
      </c>
      <c r="D1676" s="101">
        <v>16504533</v>
      </c>
      <c r="E1676" s="101">
        <v>0</v>
      </c>
    </row>
    <row r="1677" spans="3:5">
      <c r="C1677" s="58" t="s">
        <v>1461</v>
      </c>
      <c r="D1677" s="101">
        <v>64235945</v>
      </c>
      <c r="E1677" s="101">
        <v>0</v>
      </c>
    </row>
    <row r="1678" spans="3:5">
      <c r="C1678" s="58" t="s">
        <v>2060</v>
      </c>
      <c r="D1678" s="101">
        <v>0</v>
      </c>
      <c r="E1678" s="101">
        <v>8507029.8399999999</v>
      </c>
    </row>
    <row r="1679" spans="3:5">
      <c r="C1679" s="58" t="s">
        <v>1827</v>
      </c>
      <c r="D1679" s="101">
        <v>1895778</v>
      </c>
      <c r="E1679" s="101">
        <v>0</v>
      </c>
    </row>
    <row r="1680" spans="3:5">
      <c r="C1680" s="58" t="s">
        <v>421</v>
      </c>
      <c r="D1680" s="101">
        <v>1000000</v>
      </c>
      <c r="E1680" s="101">
        <v>0</v>
      </c>
    </row>
    <row r="1681" spans="3:5">
      <c r="C1681" s="58" t="s">
        <v>932</v>
      </c>
      <c r="D1681" s="101">
        <v>3895064</v>
      </c>
      <c r="E1681" s="101">
        <v>0</v>
      </c>
    </row>
    <row r="1682" spans="3:5">
      <c r="C1682" s="58" t="s">
        <v>1828</v>
      </c>
      <c r="D1682" s="101">
        <v>516513844</v>
      </c>
      <c r="E1682" s="101">
        <v>194557318</v>
      </c>
    </row>
    <row r="1683" spans="3:5">
      <c r="C1683" s="58" t="s">
        <v>1829</v>
      </c>
      <c r="D1683" s="101">
        <v>1895778</v>
      </c>
      <c r="E1683" s="101">
        <v>0</v>
      </c>
    </row>
    <row r="1684" spans="3:5">
      <c r="C1684" s="58" t="s">
        <v>1830</v>
      </c>
      <c r="D1684" s="101">
        <v>65894259</v>
      </c>
      <c r="E1684" s="101">
        <v>0</v>
      </c>
    </row>
    <row r="1685" spans="3:5">
      <c r="C1685" s="58" t="s">
        <v>1831</v>
      </c>
      <c r="D1685" s="101">
        <v>157638293</v>
      </c>
      <c r="E1685" s="101">
        <v>0</v>
      </c>
    </row>
    <row r="1686" spans="3:5">
      <c r="C1686" s="58" t="s">
        <v>1832</v>
      </c>
      <c r="D1686" s="101">
        <v>54557051</v>
      </c>
      <c r="E1686" s="101">
        <v>0</v>
      </c>
    </row>
    <row r="1687" spans="3:5">
      <c r="C1687" s="58" t="s">
        <v>933</v>
      </c>
      <c r="D1687" s="101">
        <v>7016554</v>
      </c>
      <c r="E1687" s="101">
        <v>0</v>
      </c>
    </row>
    <row r="1688" spans="3:5">
      <c r="C1688" s="58" t="s">
        <v>1135</v>
      </c>
      <c r="D1688" s="101">
        <v>275227962</v>
      </c>
      <c r="E1688" s="101">
        <v>0</v>
      </c>
    </row>
    <row r="1689" spans="3:5">
      <c r="C1689" s="58" t="s">
        <v>1833</v>
      </c>
      <c r="D1689" s="101">
        <v>101293907</v>
      </c>
      <c r="E1689" s="101">
        <v>0</v>
      </c>
    </row>
    <row r="1690" spans="3:5">
      <c r="C1690" s="58" t="s">
        <v>541</v>
      </c>
      <c r="D1690" s="101">
        <v>6777150</v>
      </c>
      <c r="E1690" s="101">
        <v>0</v>
      </c>
    </row>
    <row r="1691" spans="3:5">
      <c r="C1691" s="58" t="s">
        <v>1834</v>
      </c>
      <c r="D1691" s="101">
        <v>104118244</v>
      </c>
      <c r="E1691" s="101">
        <v>0</v>
      </c>
    </row>
    <row r="1692" spans="3:5">
      <c r="C1692" s="58" t="s">
        <v>1835</v>
      </c>
      <c r="D1692" s="101">
        <v>10018924</v>
      </c>
      <c r="E1692" s="101">
        <v>1850954.41</v>
      </c>
    </row>
    <row r="1693" spans="3:5">
      <c r="C1693" s="58" t="s">
        <v>1836</v>
      </c>
      <c r="D1693" s="101">
        <v>238729304</v>
      </c>
      <c r="E1693" s="101">
        <v>0</v>
      </c>
    </row>
    <row r="1694" spans="3:5">
      <c r="C1694" s="58" t="s">
        <v>1134</v>
      </c>
      <c r="D1694" s="101">
        <v>58499682</v>
      </c>
      <c r="E1694" s="101">
        <v>0</v>
      </c>
    </row>
    <row r="1695" spans="3:5">
      <c r="C1695" s="58" t="s">
        <v>1968</v>
      </c>
      <c r="D1695" s="101">
        <v>0</v>
      </c>
      <c r="E1695" s="101">
        <v>0</v>
      </c>
    </row>
    <row r="1696" spans="3:5">
      <c r="C1696" s="58" t="s">
        <v>1837</v>
      </c>
      <c r="D1696" s="101">
        <v>8190327</v>
      </c>
      <c r="E1696" s="101">
        <v>0</v>
      </c>
    </row>
    <row r="1697" spans="3:5">
      <c r="C1697" s="58" t="s">
        <v>1838</v>
      </c>
      <c r="D1697" s="101">
        <v>1475554</v>
      </c>
      <c r="E1697" s="101">
        <v>0</v>
      </c>
    </row>
    <row r="1698" spans="3:5">
      <c r="C1698" s="58" t="s">
        <v>1362</v>
      </c>
      <c r="D1698" s="101">
        <v>347842137</v>
      </c>
      <c r="E1698" s="101">
        <v>0</v>
      </c>
    </row>
    <row r="1699" spans="3:5">
      <c r="C1699" s="58" t="s">
        <v>1340</v>
      </c>
      <c r="D1699" s="101">
        <v>55108192</v>
      </c>
      <c r="E1699" s="101">
        <v>0</v>
      </c>
    </row>
    <row r="1700" spans="3:5">
      <c r="C1700" s="58" t="s">
        <v>1839</v>
      </c>
      <c r="D1700" s="101">
        <v>8128647</v>
      </c>
      <c r="E1700" s="101">
        <v>0</v>
      </c>
    </row>
    <row r="1701" spans="3:5">
      <c r="C1701" s="58" t="s">
        <v>1840</v>
      </c>
      <c r="D1701" s="101">
        <v>6851701</v>
      </c>
      <c r="E1701" s="101">
        <v>0</v>
      </c>
    </row>
    <row r="1702" spans="3:5">
      <c r="C1702" s="58" t="s">
        <v>1841</v>
      </c>
      <c r="D1702" s="101">
        <v>6425145</v>
      </c>
      <c r="E1702" s="101">
        <v>0</v>
      </c>
    </row>
    <row r="1703" spans="3:5">
      <c r="C1703" s="58" t="s">
        <v>1842</v>
      </c>
      <c r="D1703" s="101">
        <v>136791551</v>
      </c>
      <c r="E1703" s="101">
        <v>0</v>
      </c>
    </row>
    <row r="1704" spans="3:5">
      <c r="C1704" s="58" t="s">
        <v>934</v>
      </c>
      <c r="D1704" s="101">
        <v>1127744</v>
      </c>
      <c r="E1704" s="101">
        <v>0</v>
      </c>
    </row>
    <row r="1705" spans="3:5">
      <c r="C1705" s="58" t="s">
        <v>1133</v>
      </c>
      <c r="D1705" s="101">
        <v>15160549</v>
      </c>
      <c r="E1705" s="101">
        <v>0</v>
      </c>
    </row>
    <row r="1706" spans="3:5">
      <c r="C1706" s="58" t="s">
        <v>1843</v>
      </c>
      <c r="D1706" s="101">
        <v>1200000</v>
      </c>
      <c r="E1706" s="101">
        <v>542144.93999999994</v>
      </c>
    </row>
    <row r="1707" spans="3:5">
      <c r="C1707" s="58" t="s">
        <v>1339</v>
      </c>
      <c r="D1707" s="101">
        <v>25828385</v>
      </c>
      <c r="E1707" s="101">
        <v>0</v>
      </c>
    </row>
    <row r="1708" spans="3:5">
      <c r="C1708" s="58" t="s">
        <v>1844</v>
      </c>
      <c r="D1708" s="101">
        <v>8534540</v>
      </c>
      <c r="E1708" s="101">
        <v>0</v>
      </c>
    </row>
    <row r="1709" spans="3:5">
      <c r="C1709" s="58" t="s">
        <v>1845</v>
      </c>
      <c r="D1709" s="101">
        <v>1471290</v>
      </c>
      <c r="E1709" s="101">
        <v>0</v>
      </c>
    </row>
    <row r="1710" spans="3:5">
      <c r="C1710" s="58" t="s">
        <v>1846</v>
      </c>
      <c r="D1710" s="101">
        <v>8149326</v>
      </c>
      <c r="E1710" s="101">
        <v>0</v>
      </c>
    </row>
    <row r="1711" spans="3:5">
      <c r="C1711" s="58" t="s">
        <v>1847</v>
      </c>
      <c r="D1711" s="101">
        <v>1566404</v>
      </c>
      <c r="E1711" s="101">
        <v>0</v>
      </c>
    </row>
    <row r="1712" spans="3:5">
      <c r="C1712" s="58" t="s">
        <v>1848</v>
      </c>
      <c r="D1712" s="101">
        <v>8004145</v>
      </c>
      <c r="E1712" s="101">
        <v>0</v>
      </c>
    </row>
    <row r="1713" spans="3:5">
      <c r="C1713" s="58" t="s">
        <v>2061</v>
      </c>
      <c r="D1713" s="101">
        <v>0</v>
      </c>
      <c r="E1713" s="101">
        <v>0</v>
      </c>
    </row>
    <row r="1714" spans="3:5">
      <c r="C1714" s="58" t="s">
        <v>1849</v>
      </c>
      <c r="D1714" s="101">
        <v>9325320</v>
      </c>
      <c r="E1714" s="101">
        <v>0</v>
      </c>
    </row>
    <row r="1715" spans="3:5">
      <c r="C1715" s="58" t="s">
        <v>1132</v>
      </c>
      <c r="D1715" s="101">
        <v>497273476</v>
      </c>
      <c r="E1715" s="101">
        <v>0</v>
      </c>
    </row>
    <row r="1716" spans="3:5">
      <c r="C1716" s="58" t="s">
        <v>2062</v>
      </c>
      <c r="D1716" s="101">
        <v>0</v>
      </c>
      <c r="E1716" s="101">
        <v>0</v>
      </c>
    </row>
    <row r="1717" spans="3:5">
      <c r="C1717" s="58" t="s">
        <v>1850</v>
      </c>
      <c r="D1717" s="101">
        <v>8323230</v>
      </c>
      <c r="E1717" s="101">
        <v>0</v>
      </c>
    </row>
    <row r="1718" spans="3:5">
      <c r="C1718" s="58" t="s">
        <v>1338</v>
      </c>
      <c r="D1718" s="101">
        <v>34729907</v>
      </c>
      <c r="E1718" s="101">
        <v>0</v>
      </c>
    </row>
    <row r="1719" spans="3:5">
      <c r="C1719" s="58" t="s">
        <v>1851</v>
      </c>
      <c r="D1719" s="101">
        <v>3759519</v>
      </c>
      <c r="E1719" s="101">
        <v>0</v>
      </c>
    </row>
    <row r="1720" spans="3:5">
      <c r="C1720" s="58" t="s">
        <v>1852</v>
      </c>
      <c r="D1720" s="101">
        <v>9461421</v>
      </c>
      <c r="E1720" s="101">
        <v>0</v>
      </c>
    </row>
    <row r="1721" spans="3:5">
      <c r="C1721" s="58" t="s">
        <v>1853</v>
      </c>
      <c r="D1721" s="101">
        <v>1238056</v>
      </c>
      <c r="E1721" s="101">
        <v>0</v>
      </c>
    </row>
    <row r="1722" spans="3:5">
      <c r="C1722" s="58" t="s">
        <v>408</v>
      </c>
      <c r="D1722" s="101">
        <v>731089999</v>
      </c>
      <c r="E1722" s="101">
        <v>0</v>
      </c>
    </row>
    <row r="1723" spans="3:5">
      <c r="C1723" s="58" t="s">
        <v>1854</v>
      </c>
      <c r="D1723" s="101">
        <v>8440178</v>
      </c>
      <c r="E1723" s="101">
        <v>0</v>
      </c>
    </row>
    <row r="1724" spans="3:5">
      <c r="C1724" s="58" t="s">
        <v>1131</v>
      </c>
      <c r="D1724" s="101">
        <v>15920921</v>
      </c>
      <c r="E1724" s="101">
        <v>0</v>
      </c>
    </row>
    <row r="1725" spans="3:5">
      <c r="C1725" s="58" t="s">
        <v>1855</v>
      </c>
      <c r="D1725" s="101">
        <v>3414671</v>
      </c>
      <c r="E1725" s="101">
        <v>0</v>
      </c>
    </row>
    <row r="1726" spans="3:5">
      <c r="C1726" s="58" t="s">
        <v>1856</v>
      </c>
      <c r="D1726" s="101">
        <v>1238056</v>
      </c>
      <c r="E1726" s="101">
        <v>0</v>
      </c>
    </row>
    <row r="1727" spans="3:5">
      <c r="C1727" s="58" t="s">
        <v>835</v>
      </c>
      <c r="D1727" s="101">
        <v>2416050</v>
      </c>
      <c r="E1727" s="101">
        <v>0</v>
      </c>
    </row>
    <row r="1728" spans="3:5">
      <c r="C1728" s="58" t="s">
        <v>1857</v>
      </c>
      <c r="D1728" s="101">
        <v>1098624</v>
      </c>
      <c r="E1728" s="101">
        <v>0</v>
      </c>
    </row>
    <row r="1729" spans="3:5">
      <c r="C1729" s="58" t="s">
        <v>1858</v>
      </c>
      <c r="D1729" s="101">
        <v>386251820</v>
      </c>
      <c r="E1729" s="101">
        <v>41383888.969999999</v>
      </c>
    </row>
    <row r="1730" spans="3:5">
      <c r="C1730" s="58" t="s">
        <v>836</v>
      </c>
      <c r="D1730" s="101">
        <v>1253571</v>
      </c>
      <c r="E1730" s="101">
        <v>0</v>
      </c>
    </row>
    <row r="1731" spans="3:5">
      <c r="C1731" s="58" t="s">
        <v>837</v>
      </c>
      <c r="D1731" s="101">
        <v>2414050</v>
      </c>
      <c r="E1731" s="101">
        <v>0</v>
      </c>
    </row>
    <row r="1732" spans="3:5">
      <c r="C1732" s="58" t="s">
        <v>1859</v>
      </c>
      <c r="D1732" s="101">
        <v>5106050</v>
      </c>
      <c r="E1732" s="101">
        <v>0</v>
      </c>
    </row>
    <row r="1733" spans="3:5">
      <c r="C1733" s="58" t="s">
        <v>1337</v>
      </c>
      <c r="D1733" s="101">
        <v>11582513</v>
      </c>
      <c r="E1733" s="101">
        <v>0</v>
      </c>
    </row>
    <row r="1734" spans="3:5">
      <c r="C1734" s="58" t="s">
        <v>1860</v>
      </c>
      <c r="D1734" s="101">
        <v>8525648</v>
      </c>
      <c r="E1734" s="101">
        <v>0</v>
      </c>
    </row>
    <row r="1735" spans="3:5">
      <c r="C1735" s="58" t="s">
        <v>1861</v>
      </c>
      <c r="D1735" s="101">
        <v>46380581</v>
      </c>
      <c r="E1735" s="101">
        <v>9933027.4800000004</v>
      </c>
    </row>
    <row r="1736" spans="3:5">
      <c r="C1736" s="58" t="s">
        <v>436</v>
      </c>
      <c r="D1736" s="101">
        <v>13515310</v>
      </c>
      <c r="E1736" s="101">
        <v>0</v>
      </c>
    </row>
    <row r="1737" spans="3:5">
      <c r="C1737" s="58" t="s">
        <v>1862</v>
      </c>
      <c r="D1737" s="101">
        <v>2476558</v>
      </c>
      <c r="E1737" s="101">
        <v>0</v>
      </c>
    </row>
    <row r="1738" spans="3:5">
      <c r="C1738" s="58" t="s">
        <v>1863</v>
      </c>
      <c r="D1738" s="101">
        <v>215335</v>
      </c>
      <c r="E1738" s="101">
        <v>0</v>
      </c>
    </row>
    <row r="1739" spans="3:5">
      <c r="C1739" s="58" t="s">
        <v>1864</v>
      </c>
      <c r="D1739" s="101">
        <v>76173203</v>
      </c>
      <c r="E1739" s="101">
        <v>0</v>
      </c>
    </row>
    <row r="1740" spans="3:5">
      <c r="C1740" s="58" t="s">
        <v>2063</v>
      </c>
      <c r="D1740" s="101">
        <v>0</v>
      </c>
      <c r="E1740" s="101">
        <v>0</v>
      </c>
    </row>
    <row r="1741" spans="3:5">
      <c r="C1741" s="58" t="s">
        <v>1865</v>
      </c>
      <c r="D1741" s="101">
        <v>2864153</v>
      </c>
      <c r="E1741" s="101">
        <v>0</v>
      </c>
    </row>
    <row r="1742" spans="3:5">
      <c r="C1742" s="58" t="s">
        <v>1866</v>
      </c>
      <c r="D1742" s="101">
        <v>2476558</v>
      </c>
      <c r="E1742" s="101">
        <v>0</v>
      </c>
    </row>
    <row r="1743" spans="3:5">
      <c r="C1743" s="58" t="s">
        <v>1130</v>
      </c>
      <c r="D1743" s="101">
        <v>2476558</v>
      </c>
      <c r="E1743" s="101">
        <v>0</v>
      </c>
    </row>
    <row r="1744" spans="3:5">
      <c r="C1744" s="58" t="s">
        <v>1129</v>
      </c>
      <c r="D1744" s="101">
        <v>2476558</v>
      </c>
      <c r="E1744" s="101">
        <v>0</v>
      </c>
    </row>
    <row r="1745" spans="3:5">
      <c r="C1745" s="58" t="s">
        <v>1867</v>
      </c>
      <c r="D1745" s="101">
        <v>12000000</v>
      </c>
      <c r="E1745" s="101">
        <v>0</v>
      </c>
    </row>
    <row r="1746" spans="3:5">
      <c r="C1746" s="58" t="s">
        <v>1868</v>
      </c>
      <c r="D1746" s="101">
        <v>5270482</v>
      </c>
      <c r="E1746" s="101">
        <v>0</v>
      </c>
    </row>
    <row r="1747" spans="3:5">
      <c r="C1747" s="58" t="s">
        <v>959</v>
      </c>
      <c r="D1747" s="101">
        <v>28438547</v>
      </c>
      <c r="E1747" s="101">
        <v>0</v>
      </c>
    </row>
    <row r="1748" spans="3:5">
      <c r="C1748" s="58" t="s">
        <v>1336</v>
      </c>
      <c r="D1748" s="101">
        <v>60931180</v>
      </c>
      <c r="E1748" s="101">
        <v>0</v>
      </c>
    </row>
    <row r="1749" spans="3:5">
      <c r="C1749" s="58" t="s">
        <v>1869</v>
      </c>
      <c r="D1749" s="101">
        <v>12382787</v>
      </c>
      <c r="E1749" s="101">
        <v>0</v>
      </c>
    </row>
    <row r="1750" spans="3:5">
      <c r="C1750" s="58" t="s">
        <v>1870</v>
      </c>
      <c r="D1750" s="101">
        <v>5206819</v>
      </c>
      <c r="E1750" s="101">
        <v>0</v>
      </c>
    </row>
    <row r="1751" spans="3:5">
      <c r="C1751" s="58" t="s">
        <v>1871</v>
      </c>
      <c r="D1751" s="101">
        <v>1487662</v>
      </c>
      <c r="E1751" s="101">
        <v>0</v>
      </c>
    </row>
    <row r="1752" spans="3:5">
      <c r="C1752" s="58" t="s">
        <v>846</v>
      </c>
      <c r="D1752" s="101">
        <v>12382793</v>
      </c>
      <c r="E1752" s="101">
        <v>0</v>
      </c>
    </row>
    <row r="1753" spans="3:5">
      <c r="C1753" s="58" t="s">
        <v>1128</v>
      </c>
      <c r="D1753" s="101">
        <v>2476559</v>
      </c>
      <c r="E1753" s="101">
        <v>0</v>
      </c>
    </row>
    <row r="1754" spans="3:5">
      <c r="C1754" s="58" t="s">
        <v>1030</v>
      </c>
      <c r="D1754" s="101">
        <v>21982761</v>
      </c>
      <c r="E1754" s="101">
        <v>0</v>
      </c>
    </row>
    <row r="1755" spans="3:5">
      <c r="C1755" s="58" t="s">
        <v>1872</v>
      </c>
      <c r="D1755" s="101">
        <v>5206819</v>
      </c>
      <c r="E1755" s="101">
        <v>0</v>
      </c>
    </row>
    <row r="1756" spans="3:5">
      <c r="C1756" s="58" t="s">
        <v>1873</v>
      </c>
      <c r="D1756" s="101">
        <v>1528554</v>
      </c>
      <c r="E1756" s="101">
        <v>0</v>
      </c>
    </row>
    <row r="1757" spans="3:5">
      <c r="C1757" s="58" t="s">
        <v>1874</v>
      </c>
      <c r="D1757" s="101">
        <v>5699789</v>
      </c>
      <c r="E1757" s="101">
        <v>3064789.09</v>
      </c>
    </row>
    <row r="1758" spans="3:5">
      <c r="C1758" s="58" t="s">
        <v>1127</v>
      </c>
      <c r="D1758" s="101">
        <v>22543723</v>
      </c>
      <c r="E1758" s="101">
        <v>0</v>
      </c>
    </row>
    <row r="1759" spans="3:5">
      <c r="C1759" s="58" t="s">
        <v>1875</v>
      </c>
      <c r="D1759" s="101">
        <v>5699789</v>
      </c>
      <c r="E1759" s="101">
        <v>3064789.09</v>
      </c>
    </row>
    <row r="1760" spans="3:5">
      <c r="C1760" s="58" t="s">
        <v>1335</v>
      </c>
      <c r="D1760" s="101">
        <v>107441747</v>
      </c>
      <c r="E1760" s="101">
        <v>225000</v>
      </c>
    </row>
    <row r="1761" spans="3:5">
      <c r="C1761" s="58" t="s">
        <v>1031</v>
      </c>
      <c r="D1761" s="101">
        <v>7245692</v>
      </c>
      <c r="E1761" s="101">
        <v>0</v>
      </c>
    </row>
    <row r="1762" spans="3:5">
      <c r="C1762" s="58" t="s">
        <v>1876</v>
      </c>
      <c r="D1762" s="101">
        <v>9137263</v>
      </c>
      <c r="E1762" s="101">
        <v>0</v>
      </c>
    </row>
    <row r="1763" spans="3:5">
      <c r="C1763" s="58" t="s">
        <v>1877</v>
      </c>
      <c r="D1763" s="101">
        <v>2891377</v>
      </c>
      <c r="E1763" s="101">
        <v>0</v>
      </c>
    </row>
    <row r="1764" spans="3:5">
      <c r="C1764" s="58" t="s">
        <v>935</v>
      </c>
      <c r="D1764" s="101">
        <v>500000</v>
      </c>
      <c r="E1764" s="101">
        <v>0</v>
      </c>
    </row>
    <row r="1765" spans="3:5">
      <c r="C1765" s="58" t="s">
        <v>1878</v>
      </c>
      <c r="D1765" s="101">
        <v>1267200</v>
      </c>
      <c r="E1765" s="101">
        <v>0</v>
      </c>
    </row>
    <row r="1766" spans="3:5">
      <c r="C1766" s="58" t="s">
        <v>1879</v>
      </c>
      <c r="D1766" s="101">
        <v>2891377</v>
      </c>
      <c r="E1766" s="101">
        <v>0</v>
      </c>
    </row>
    <row r="1767" spans="3:5">
      <c r="C1767" s="58" t="s">
        <v>1880</v>
      </c>
      <c r="D1767" s="101">
        <v>66803816</v>
      </c>
      <c r="E1767" s="101">
        <v>0</v>
      </c>
    </row>
    <row r="1768" spans="3:5">
      <c r="C1768" s="58" t="s">
        <v>1881</v>
      </c>
      <c r="D1768" s="101">
        <v>2470836</v>
      </c>
      <c r="E1768" s="101">
        <v>0</v>
      </c>
    </row>
    <row r="1769" spans="3:5">
      <c r="C1769" s="58" t="s">
        <v>936</v>
      </c>
      <c r="D1769" s="101">
        <v>0</v>
      </c>
      <c r="E1769" s="101">
        <v>8950900</v>
      </c>
    </row>
    <row r="1770" spans="3:5">
      <c r="C1770" s="58" t="s">
        <v>1882</v>
      </c>
      <c r="D1770" s="101">
        <v>1235038</v>
      </c>
      <c r="E1770" s="101">
        <v>0</v>
      </c>
    </row>
    <row r="1771" spans="3:5">
      <c r="C1771" s="58" t="s">
        <v>1883</v>
      </c>
      <c r="D1771" s="101">
        <v>1235038</v>
      </c>
      <c r="E1771" s="101">
        <v>0</v>
      </c>
    </row>
    <row r="1772" spans="3:5">
      <c r="C1772" s="58" t="s">
        <v>1884</v>
      </c>
      <c r="D1772" s="101">
        <v>1496906</v>
      </c>
      <c r="E1772" s="101">
        <v>0</v>
      </c>
    </row>
    <row r="1773" spans="3:5">
      <c r="C1773" s="58" t="s">
        <v>1126</v>
      </c>
      <c r="D1773" s="101">
        <v>3125446</v>
      </c>
      <c r="E1773" s="101">
        <v>0</v>
      </c>
    </row>
    <row r="1774" spans="3:5">
      <c r="C1774" s="58" t="s">
        <v>747</v>
      </c>
      <c r="D1774" s="101">
        <v>1192744</v>
      </c>
      <c r="E1774" s="101">
        <v>0</v>
      </c>
    </row>
    <row r="1775" spans="3:5">
      <c r="C1775" s="58" t="s">
        <v>1125</v>
      </c>
      <c r="D1775" s="101">
        <v>1909685</v>
      </c>
      <c r="E1775" s="101">
        <v>0</v>
      </c>
    </row>
    <row r="1776" spans="3:5">
      <c r="C1776" s="58" t="s">
        <v>409</v>
      </c>
      <c r="D1776" s="101">
        <v>242043314</v>
      </c>
      <c r="E1776" s="101">
        <v>8687656.9600000009</v>
      </c>
    </row>
    <row r="1777" spans="3:5">
      <c r="C1777" s="58" t="s">
        <v>1124</v>
      </c>
      <c r="D1777" s="101">
        <v>2479442</v>
      </c>
      <c r="E1777" s="101">
        <v>0</v>
      </c>
    </row>
    <row r="1778" spans="3:5">
      <c r="C1778" s="58" t="s">
        <v>437</v>
      </c>
      <c r="D1778" s="101">
        <v>261865482</v>
      </c>
      <c r="E1778" s="101">
        <v>0</v>
      </c>
    </row>
    <row r="1779" spans="3:5">
      <c r="C1779" s="58" t="s">
        <v>2064</v>
      </c>
      <c r="D1779" s="101">
        <v>0</v>
      </c>
      <c r="E1779" s="101">
        <v>0</v>
      </c>
    </row>
    <row r="1780" spans="3:5">
      <c r="C1780" s="58" t="s">
        <v>1123</v>
      </c>
      <c r="D1780" s="101">
        <v>1691173</v>
      </c>
      <c r="E1780" s="101">
        <v>0</v>
      </c>
    </row>
    <row r="1781" spans="3:5">
      <c r="C1781" s="58" t="s">
        <v>410</v>
      </c>
      <c r="D1781" s="101">
        <v>409574383</v>
      </c>
      <c r="E1781" s="101">
        <v>13784636.41</v>
      </c>
    </row>
    <row r="1782" spans="3:5">
      <c r="C1782" s="58" t="s">
        <v>1885</v>
      </c>
      <c r="D1782" s="101">
        <v>1161728</v>
      </c>
      <c r="E1782" s="101">
        <v>0</v>
      </c>
    </row>
    <row r="1783" spans="3:5">
      <c r="C1783" s="58" t="s">
        <v>1969</v>
      </c>
      <c r="D1783" s="101">
        <v>0</v>
      </c>
      <c r="E1783" s="101">
        <v>0</v>
      </c>
    </row>
    <row r="1784" spans="3:5">
      <c r="C1784" s="58" t="s">
        <v>1886</v>
      </c>
      <c r="D1784" s="101">
        <v>1418878</v>
      </c>
      <c r="E1784" s="101">
        <v>0</v>
      </c>
    </row>
    <row r="1785" spans="3:5">
      <c r="C1785" s="58" t="s">
        <v>1032</v>
      </c>
      <c r="D1785" s="101">
        <v>8656061</v>
      </c>
      <c r="E1785" s="101">
        <v>0</v>
      </c>
    </row>
    <row r="1786" spans="3:5">
      <c r="C1786" s="58" t="s">
        <v>1887</v>
      </c>
      <c r="D1786" s="101">
        <v>2429693</v>
      </c>
      <c r="E1786" s="101">
        <v>0</v>
      </c>
    </row>
    <row r="1787" spans="3:5">
      <c r="C1787" s="58" t="s">
        <v>1033</v>
      </c>
      <c r="D1787" s="101">
        <v>6761825</v>
      </c>
      <c r="E1787" s="101">
        <v>0</v>
      </c>
    </row>
    <row r="1788" spans="3:5">
      <c r="C1788" s="58" t="s">
        <v>1888</v>
      </c>
      <c r="D1788" s="101">
        <v>1394224</v>
      </c>
      <c r="E1788" s="101">
        <v>0</v>
      </c>
    </row>
    <row r="1789" spans="3:5">
      <c r="C1789" s="58" t="s">
        <v>1889</v>
      </c>
      <c r="D1789" s="101">
        <v>1394224</v>
      </c>
      <c r="E1789" s="101">
        <v>0</v>
      </c>
    </row>
    <row r="1790" spans="3:5">
      <c r="C1790" s="58" t="s">
        <v>411</v>
      </c>
      <c r="D1790" s="101">
        <v>83536021</v>
      </c>
      <c r="E1790" s="101">
        <v>3960587.35</v>
      </c>
    </row>
    <row r="1791" spans="3:5">
      <c r="C1791" s="58" t="s">
        <v>1890</v>
      </c>
      <c r="D1791" s="101">
        <v>3871361</v>
      </c>
      <c r="E1791" s="101">
        <v>0</v>
      </c>
    </row>
    <row r="1792" spans="3:5">
      <c r="C1792" s="58" t="s">
        <v>1891</v>
      </c>
      <c r="D1792" s="101">
        <v>1266771</v>
      </c>
      <c r="E1792" s="101">
        <v>0</v>
      </c>
    </row>
    <row r="1793" spans="3:5">
      <c r="C1793" s="58" t="s">
        <v>1892</v>
      </c>
      <c r="D1793" s="101">
        <v>1487663</v>
      </c>
      <c r="E1793" s="101">
        <v>0</v>
      </c>
    </row>
    <row r="1794" spans="3:5">
      <c r="C1794" s="58" t="s">
        <v>1893</v>
      </c>
      <c r="D1794" s="101">
        <v>7438315</v>
      </c>
      <c r="E1794" s="101">
        <v>0</v>
      </c>
    </row>
    <row r="1795" spans="3:5">
      <c r="C1795" s="58" t="s">
        <v>1894</v>
      </c>
      <c r="D1795" s="101">
        <v>1487663</v>
      </c>
      <c r="E1795" s="101">
        <v>0</v>
      </c>
    </row>
    <row r="1796" spans="3:5">
      <c r="C1796" s="58" t="s">
        <v>1895</v>
      </c>
      <c r="D1796" s="101">
        <v>155102429</v>
      </c>
      <c r="E1796" s="101">
        <v>0</v>
      </c>
    </row>
    <row r="1797" spans="3:5">
      <c r="C1797" s="58" t="s">
        <v>1109</v>
      </c>
      <c r="D1797" s="101">
        <v>150000002</v>
      </c>
      <c r="E1797" s="101">
        <v>106909057.64</v>
      </c>
    </row>
    <row r="1798" spans="3:5">
      <c r="C1798" s="58" t="s">
        <v>1896</v>
      </c>
      <c r="D1798" s="101">
        <v>1635451</v>
      </c>
      <c r="E1798" s="101">
        <v>0</v>
      </c>
    </row>
    <row r="1799" spans="3:5">
      <c r="C1799" s="58" t="s">
        <v>1897</v>
      </c>
      <c r="D1799" s="101">
        <v>1054100</v>
      </c>
      <c r="E1799" s="101">
        <v>0</v>
      </c>
    </row>
    <row r="1800" spans="3:5">
      <c r="C1800" s="58" t="s">
        <v>1898</v>
      </c>
      <c r="D1800" s="101">
        <v>1265068</v>
      </c>
      <c r="E1800" s="101">
        <v>0</v>
      </c>
    </row>
    <row r="1801" spans="3:5">
      <c r="C1801" s="58" t="s">
        <v>2065</v>
      </c>
      <c r="D1801" s="101">
        <v>0</v>
      </c>
      <c r="E1801" s="101">
        <v>3075427.83</v>
      </c>
    </row>
    <row r="1802" spans="3:5">
      <c r="C1802" s="58" t="s">
        <v>1899</v>
      </c>
      <c r="D1802" s="101">
        <v>3639698</v>
      </c>
      <c r="E1802" s="101">
        <v>0</v>
      </c>
    </row>
    <row r="1803" spans="3:5">
      <c r="C1803" s="58" t="s">
        <v>1900</v>
      </c>
      <c r="D1803" s="101">
        <v>2476558</v>
      </c>
      <c r="E1803" s="101">
        <v>0</v>
      </c>
    </row>
    <row r="1804" spans="3:5">
      <c r="C1804" s="58" t="s">
        <v>1122</v>
      </c>
      <c r="D1804" s="101">
        <v>21033435</v>
      </c>
      <c r="E1804" s="101">
        <v>0</v>
      </c>
    </row>
    <row r="1805" spans="3:5">
      <c r="C1805" s="58" t="s">
        <v>1121</v>
      </c>
      <c r="D1805" s="101">
        <v>2476559</v>
      </c>
      <c r="E1805" s="101">
        <v>0</v>
      </c>
    </row>
    <row r="1806" spans="3:5">
      <c r="C1806" s="58" t="s">
        <v>464</v>
      </c>
      <c r="D1806" s="101">
        <v>151480514</v>
      </c>
      <c r="E1806" s="101">
        <v>81417184.75999999</v>
      </c>
    </row>
    <row r="1807" spans="3:5">
      <c r="C1807" s="58" t="s">
        <v>1120</v>
      </c>
      <c r="D1807" s="101">
        <v>15323327</v>
      </c>
      <c r="E1807" s="101">
        <v>12000000</v>
      </c>
    </row>
    <row r="1808" spans="3:5">
      <c r="C1808" s="58" t="s">
        <v>838</v>
      </c>
      <c r="D1808" s="101">
        <v>1823763</v>
      </c>
      <c r="E1808" s="101">
        <v>0</v>
      </c>
    </row>
    <row r="1809" spans="3:5">
      <c r="C1809" s="58" t="s">
        <v>1119</v>
      </c>
      <c r="D1809" s="101">
        <v>1823763</v>
      </c>
      <c r="E1809" s="101">
        <v>0</v>
      </c>
    </row>
    <row r="1810" spans="3:5">
      <c r="C1810" s="58" t="s">
        <v>1118</v>
      </c>
      <c r="D1810" s="101">
        <v>37690593</v>
      </c>
      <c r="E1810" s="101">
        <v>0</v>
      </c>
    </row>
    <row r="1811" spans="3:5">
      <c r="C1811" s="58" t="s">
        <v>839</v>
      </c>
      <c r="D1811" s="101">
        <v>1151599</v>
      </c>
      <c r="E1811" s="101">
        <v>0</v>
      </c>
    </row>
    <row r="1812" spans="3:5">
      <c r="C1812" s="58" t="s">
        <v>1901</v>
      </c>
      <c r="D1812" s="101">
        <v>1695413</v>
      </c>
      <c r="E1812" s="101">
        <v>0</v>
      </c>
    </row>
    <row r="1813" spans="3:5">
      <c r="C1813" s="58" t="s">
        <v>840</v>
      </c>
      <c r="D1813" s="101">
        <v>1155900</v>
      </c>
      <c r="E1813" s="101">
        <v>0</v>
      </c>
    </row>
    <row r="1814" spans="3:5">
      <c r="C1814" s="58" t="s">
        <v>1902</v>
      </c>
      <c r="D1814" s="101">
        <v>22049160</v>
      </c>
      <c r="E1814" s="101">
        <v>0</v>
      </c>
    </row>
    <row r="1815" spans="3:5">
      <c r="C1815" s="58" t="s">
        <v>1117</v>
      </c>
      <c r="D1815" s="101">
        <v>1695413</v>
      </c>
      <c r="E1815" s="101">
        <v>0</v>
      </c>
    </row>
    <row r="1816" spans="3:5">
      <c r="C1816" s="58" t="s">
        <v>465</v>
      </c>
      <c r="D1816" s="101">
        <v>105000003</v>
      </c>
      <c r="E1816" s="101">
        <v>84000000</v>
      </c>
    </row>
    <row r="1817" spans="3:5">
      <c r="C1817" s="58" t="s">
        <v>841</v>
      </c>
      <c r="D1817" s="101">
        <v>1695413</v>
      </c>
      <c r="E1817" s="101">
        <v>0</v>
      </c>
    </row>
    <row r="1818" spans="3:5">
      <c r="C1818" s="58" t="s">
        <v>842</v>
      </c>
      <c r="D1818" s="101">
        <v>10207251</v>
      </c>
      <c r="E1818" s="101">
        <v>0</v>
      </c>
    </row>
    <row r="1819" spans="3:5">
      <c r="C1819" s="58" t="s">
        <v>1116</v>
      </c>
      <c r="D1819" s="101">
        <v>300000000</v>
      </c>
      <c r="E1819" s="101">
        <v>0</v>
      </c>
    </row>
    <row r="1820" spans="3:5">
      <c r="C1820" s="58" t="s">
        <v>2066</v>
      </c>
      <c r="D1820" s="101">
        <v>0</v>
      </c>
      <c r="E1820" s="101">
        <v>0</v>
      </c>
    </row>
    <row r="1821" spans="3:5">
      <c r="C1821" s="58" t="s">
        <v>2067</v>
      </c>
      <c r="D1821" s="101">
        <v>0</v>
      </c>
      <c r="E1821" s="101">
        <v>0</v>
      </c>
    </row>
    <row r="1822" spans="3:5">
      <c r="C1822" s="58" t="s">
        <v>843</v>
      </c>
      <c r="D1822" s="101">
        <v>734370</v>
      </c>
      <c r="E1822" s="101">
        <v>0</v>
      </c>
    </row>
    <row r="1823" spans="3:5">
      <c r="C1823" s="58" t="s">
        <v>1115</v>
      </c>
      <c r="D1823" s="101">
        <v>1271972</v>
      </c>
      <c r="E1823" s="101">
        <v>0</v>
      </c>
    </row>
    <row r="1824" spans="3:5">
      <c r="C1824" s="58" t="s">
        <v>937</v>
      </c>
      <c r="D1824" s="101">
        <v>75000062</v>
      </c>
      <c r="E1824" s="101">
        <v>0</v>
      </c>
    </row>
    <row r="1825" spans="3:5">
      <c r="C1825" s="58" t="s">
        <v>844</v>
      </c>
      <c r="D1825" s="101">
        <v>868442</v>
      </c>
      <c r="E1825" s="101">
        <v>0</v>
      </c>
    </row>
    <row r="1826" spans="3:5">
      <c r="C1826" s="58" t="s">
        <v>845</v>
      </c>
      <c r="D1826" s="101">
        <v>6989387</v>
      </c>
      <c r="E1826" s="101">
        <v>0</v>
      </c>
    </row>
    <row r="1827" spans="3:5">
      <c r="C1827" s="58" t="s">
        <v>1114</v>
      </c>
      <c r="D1827" s="101">
        <v>7052163</v>
      </c>
      <c r="E1827" s="101">
        <v>0</v>
      </c>
    </row>
    <row r="1828" spans="3:5">
      <c r="C1828" s="58" t="s">
        <v>466</v>
      </c>
      <c r="D1828" s="101">
        <v>105001002</v>
      </c>
      <c r="E1828" s="101">
        <v>28000000</v>
      </c>
    </row>
    <row r="1829" spans="3:5">
      <c r="C1829" s="100" t="s">
        <v>246</v>
      </c>
      <c r="D1829" s="101">
        <v>1703117147</v>
      </c>
      <c r="E1829" s="101">
        <v>9132769.0700000003</v>
      </c>
    </row>
    <row r="1830" spans="3:5">
      <c r="C1830" s="58" t="s">
        <v>1113</v>
      </c>
      <c r="D1830" s="101">
        <v>136288789</v>
      </c>
      <c r="E1830" s="101">
        <v>9132769.0700000003</v>
      </c>
    </row>
    <row r="1831" spans="3:5">
      <c r="C1831" s="58" t="s">
        <v>1362</v>
      </c>
      <c r="D1831" s="101">
        <v>1431238972</v>
      </c>
      <c r="E1831" s="101">
        <v>0</v>
      </c>
    </row>
    <row r="1832" spans="3:5">
      <c r="C1832" s="58" t="s">
        <v>1112</v>
      </c>
      <c r="D1832" s="101">
        <v>79073485</v>
      </c>
      <c r="E1832" s="101">
        <v>0</v>
      </c>
    </row>
    <row r="1833" spans="3:5">
      <c r="C1833" s="58" t="s">
        <v>1903</v>
      </c>
      <c r="D1833" s="101">
        <v>17735901</v>
      </c>
      <c r="E1833" s="101">
        <v>0</v>
      </c>
    </row>
    <row r="1834" spans="3:5">
      <c r="C1834" s="58" t="s">
        <v>1904</v>
      </c>
      <c r="D1834" s="101">
        <v>38780000</v>
      </c>
      <c r="E1834" s="101">
        <v>0</v>
      </c>
    </row>
    <row r="1835" spans="3:5">
      <c r="C1835" s="100" t="s">
        <v>261</v>
      </c>
      <c r="D1835" s="101">
        <v>1500000000</v>
      </c>
      <c r="E1835" s="101">
        <v>259019282.09999999</v>
      </c>
    </row>
    <row r="1836" spans="3:5">
      <c r="C1836" s="58" t="s">
        <v>406</v>
      </c>
      <c r="D1836" s="101">
        <v>1500000000</v>
      </c>
      <c r="E1836" s="101">
        <v>259019282.09999999</v>
      </c>
    </row>
    <row r="1837" spans="3:5">
      <c r="C1837" s="100" t="s">
        <v>247</v>
      </c>
      <c r="D1837" s="101">
        <v>6230343263</v>
      </c>
      <c r="E1837" s="101">
        <v>477853895.05000001</v>
      </c>
    </row>
    <row r="1838" spans="3:5">
      <c r="C1838" s="58" t="s">
        <v>1462</v>
      </c>
      <c r="D1838" s="101">
        <v>991075841</v>
      </c>
      <c r="E1838" s="101">
        <v>0</v>
      </c>
    </row>
    <row r="1839" spans="3:5">
      <c r="C1839" s="58" t="s">
        <v>406</v>
      </c>
      <c r="D1839" s="101">
        <v>2620000000</v>
      </c>
      <c r="E1839" s="101">
        <v>96758258.609999999</v>
      </c>
    </row>
    <row r="1840" spans="3:5">
      <c r="C1840" s="58" t="s">
        <v>1905</v>
      </c>
      <c r="D1840" s="101">
        <v>30182472</v>
      </c>
      <c r="E1840" s="101">
        <v>1639726.4</v>
      </c>
    </row>
    <row r="1841" spans="3:5">
      <c r="C1841" s="58" t="s">
        <v>1338</v>
      </c>
      <c r="D1841" s="101">
        <v>1327877267</v>
      </c>
      <c r="E1841" s="101">
        <v>379455910.04000002</v>
      </c>
    </row>
    <row r="1842" spans="3:5">
      <c r="C1842" s="58" t="s">
        <v>936</v>
      </c>
      <c r="D1842" s="101">
        <v>1261207683</v>
      </c>
      <c r="E1842" s="101">
        <v>0</v>
      </c>
    </row>
    <row r="1843" spans="3:5">
      <c r="C1843" s="166" t="s">
        <v>260</v>
      </c>
      <c r="D1843" s="167">
        <v>11498630580</v>
      </c>
      <c r="E1843" s="167">
        <v>258007819.59999999</v>
      </c>
    </row>
    <row r="1844" spans="3:5">
      <c r="C1844" s="100" t="s">
        <v>244</v>
      </c>
      <c r="D1844" s="101">
        <v>1965579325</v>
      </c>
      <c r="E1844" s="101">
        <v>255782765.25</v>
      </c>
    </row>
    <row r="1845" spans="3:5">
      <c r="C1845" s="58" t="s">
        <v>245</v>
      </c>
      <c r="D1845" s="101">
        <v>342025360</v>
      </c>
      <c r="E1845" s="101">
        <v>0</v>
      </c>
    </row>
    <row r="1846" spans="3:5">
      <c r="C1846" s="58" t="s">
        <v>412</v>
      </c>
      <c r="D1846" s="101">
        <v>147067549</v>
      </c>
      <c r="E1846" s="101">
        <v>1479675</v>
      </c>
    </row>
    <row r="1847" spans="3:5">
      <c r="C1847" s="58" t="s">
        <v>1906</v>
      </c>
      <c r="D1847" s="101">
        <v>19034653</v>
      </c>
      <c r="E1847" s="101">
        <v>0</v>
      </c>
    </row>
    <row r="1848" spans="3:5">
      <c r="C1848" s="58" t="s">
        <v>938</v>
      </c>
      <c r="D1848" s="101">
        <v>5843767</v>
      </c>
      <c r="E1848" s="101">
        <v>133852.4</v>
      </c>
    </row>
    <row r="1849" spans="3:5">
      <c r="C1849" s="58" t="s">
        <v>413</v>
      </c>
      <c r="D1849" s="101">
        <v>30300235</v>
      </c>
      <c r="E1849" s="101">
        <v>50981776.700000003</v>
      </c>
    </row>
    <row r="1850" spans="3:5">
      <c r="C1850" s="58" t="s">
        <v>438</v>
      </c>
      <c r="D1850" s="101">
        <v>6979225</v>
      </c>
      <c r="E1850" s="101">
        <v>0</v>
      </c>
    </row>
    <row r="1851" spans="3:5">
      <c r="C1851" s="58" t="s">
        <v>2068</v>
      </c>
      <c r="D1851" s="101">
        <v>0</v>
      </c>
      <c r="E1851" s="101">
        <v>0</v>
      </c>
    </row>
    <row r="1852" spans="3:5">
      <c r="C1852" s="58" t="s">
        <v>939</v>
      </c>
      <c r="D1852" s="101">
        <v>40000000</v>
      </c>
      <c r="E1852" s="101">
        <v>0</v>
      </c>
    </row>
    <row r="1853" spans="3:5">
      <c r="C1853" s="58" t="s">
        <v>415</v>
      </c>
      <c r="D1853" s="101">
        <v>577903533</v>
      </c>
      <c r="E1853" s="101">
        <v>0</v>
      </c>
    </row>
    <row r="1854" spans="3:5">
      <c r="C1854" s="58" t="s">
        <v>422</v>
      </c>
      <c r="D1854" s="101">
        <v>380802850</v>
      </c>
      <c r="E1854" s="101">
        <v>23172268.09</v>
      </c>
    </row>
    <row r="1855" spans="3:5">
      <c r="C1855" s="58" t="s">
        <v>748</v>
      </c>
      <c r="D1855" s="101">
        <v>415622153</v>
      </c>
      <c r="E1855" s="101">
        <v>180015193.06</v>
      </c>
    </row>
    <row r="1856" spans="3:5">
      <c r="C1856" s="100" t="s">
        <v>247</v>
      </c>
      <c r="D1856" s="101">
        <v>9124994244</v>
      </c>
      <c r="E1856" s="101">
        <v>2225054.35</v>
      </c>
    </row>
    <row r="1857" spans="3:5">
      <c r="C1857" s="58" t="s">
        <v>245</v>
      </c>
      <c r="D1857" s="101">
        <v>3244604490</v>
      </c>
      <c r="E1857" s="101">
        <v>2225054.35</v>
      </c>
    </row>
    <row r="1858" spans="3:5">
      <c r="C1858" s="58" t="s">
        <v>1108</v>
      </c>
      <c r="D1858" s="101">
        <v>315550000</v>
      </c>
      <c r="E1858" s="101">
        <v>0</v>
      </c>
    </row>
    <row r="1859" spans="3:5">
      <c r="C1859" s="58" t="s">
        <v>412</v>
      </c>
      <c r="D1859" s="101">
        <v>757320000</v>
      </c>
      <c r="E1859" s="101">
        <v>0</v>
      </c>
    </row>
    <row r="1860" spans="3:5">
      <c r="C1860" s="58" t="s">
        <v>1907</v>
      </c>
      <c r="D1860" s="101">
        <v>300000000</v>
      </c>
      <c r="E1860" s="101">
        <v>0</v>
      </c>
    </row>
    <row r="1861" spans="3:5">
      <c r="C1861" s="58" t="s">
        <v>1908</v>
      </c>
      <c r="D1861" s="101">
        <v>802375000</v>
      </c>
      <c r="E1861" s="101">
        <v>0</v>
      </c>
    </row>
    <row r="1862" spans="3:5">
      <c r="C1862" s="58" t="s">
        <v>1909</v>
      </c>
      <c r="D1862" s="101">
        <v>2082055874</v>
      </c>
      <c r="E1862" s="101">
        <v>0</v>
      </c>
    </row>
    <row r="1863" spans="3:5">
      <c r="C1863" s="58" t="s">
        <v>1036</v>
      </c>
      <c r="D1863" s="101">
        <v>100000000</v>
      </c>
      <c r="E1863" s="101">
        <v>0</v>
      </c>
    </row>
    <row r="1864" spans="3:5">
      <c r="C1864" s="58" t="s">
        <v>416</v>
      </c>
      <c r="D1864" s="101">
        <v>512873880</v>
      </c>
      <c r="E1864" s="101">
        <v>0</v>
      </c>
    </row>
    <row r="1865" spans="3:5">
      <c r="C1865" s="58" t="s">
        <v>414</v>
      </c>
      <c r="D1865" s="101">
        <v>410215000</v>
      </c>
      <c r="E1865" s="101">
        <v>0</v>
      </c>
    </row>
    <row r="1866" spans="3:5">
      <c r="C1866" s="58" t="s">
        <v>1463</v>
      </c>
      <c r="D1866" s="101">
        <v>600000000</v>
      </c>
      <c r="E1866" s="101">
        <v>0</v>
      </c>
    </row>
    <row r="1867" spans="3:5">
      <c r="C1867" s="100" t="s">
        <v>248</v>
      </c>
      <c r="D1867" s="101">
        <v>408057011</v>
      </c>
      <c r="E1867" s="101">
        <v>0</v>
      </c>
    </row>
    <row r="1868" spans="3:5">
      <c r="C1868" s="58" t="s">
        <v>245</v>
      </c>
      <c r="D1868" s="101">
        <v>387039011</v>
      </c>
      <c r="E1868" s="101">
        <v>0</v>
      </c>
    </row>
    <row r="1869" spans="3:5">
      <c r="C1869" s="58" t="s">
        <v>1108</v>
      </c>
      <c r="D1869" s="101">
        <v>21018000</v>
      </c>
      <c r="E1869" s="101">
        <v>0</v>
      </c>
    </row>
    <row r="1870" spans="3:5">
      <c r="C1870" s="168" t="s">
        <v>417</v>
      </c>
      <c r="D1870" s="169">
        <v>96543478243</v>
      </c>
      <c r="E1870" s="169">
        <v>6994173368.2300014</v>
      </c>
    </row>
    <row r="1871" spans="3:5" ht="16.2" customHeight="1">
      <c r="C1871" s="135" t="s">
        <v>1948</v>
      </c>
    </row>
    <row r="1872" spans="3:5">
      <c r="C1872" s="116" t="s">
        <v>1911</v>
      </c>
      <c r="D1872" s="116"/>
      <c r="E1872" s="116"/>
    </row>
    <row r="1873" spans="3:5" ht="33" customHeight="1">
      <c r="C1873" s="183" t="s">
        <v>1975</v>
      </c>
      <c r="D1873" s="183"/>
      <c r="E1873" s="183"/>
    </row>
    <row r="1874" spans="3:5">
      <c r="C1874" s="183" t="s">
        <v>39</v>
      </c>
      <c r="D1874" s="183"/>
    </row>
  </sheetData>
  <mergeCells count="12">
    <mergeCell ref="C1873:E1873"/>
    <mergeCell ref="C1874:D1874"/>
    <mergeCell ref="A7:E7"/>
    <mergeCell ref="A1:E1"/>
    <mergeCell ref="A2:E2"/>
    <mergeCell ref="A3:E3"/>
    <mergeCell ref="A5:E5"/>
    <mergeCell ref="A6:E6"/>
    <mergeCell ref="E13:E14"/>
    <mergeCell ref="A8:E8"/>
    <mergeCell ref="A9:E9"/>
    <mergeCell ref="C13:C14"/>
  </mergeCells>
  <phoneticPr fontId="42"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E260"/>
  <sheetViews>
    <sheetView showGridLines="0" zoomScaleNormal="100" workbookViewId="0">
      <selection activeCell="D12" sqref="D12:D14"/>
    </sheetView>
  </sheetViews>
  <sheetFormatPr baseColWidth="10" defaultColWidth="11.44140625" defaultRowHeight="14.4"/>
  <cols>
    <col min="1" max="1" width="11.44140625" style="1"/>
    <col min="2" max="2" width="99.109375" style="1" customWidth="1"/>
    <col min="3" max="3" width="15.44140625" style="1" customWidth="1"/>
    <col min="4" max="4" width="18.44140625" style="1" customWidth="1"/>
    <col min="5" max="5" width="38.5546875" style="1" customWidth="1"/>
    <col min="6" max="16384" width="11.44140625" style="1"/>
  </cols>
  <sheetData>
    <row r="1" spans="2:5" ht="28.2">
      <c r="B1" s="174" t="s">
        <v>1467</v>
      </c>
      <c r="C1" s="174"/>
      <c r="D1" s="174"/>
    </row>
    <row r="2" spans="2:5" ht="31.5" customHeight="1">
      <c r="B2" s="205" t="s">
        <v>0</v>
      </c>
      <c r="C2" s="205"/>
      <c r="D2" s="205"/>
    </row>
    <row r="3" spans="2:5" ht="15.6" customHeight="1">
      <c r="B3" s="180" t="s">
        <v>1</v>
      </c>
      <c r="C3" s="180"/>
      <c r="D3" s="180"/>
    </row>
    <row r="4" spans="2:5" ht="13.95" customHeight="1">
      <c r="B4" s="11"/>
      <c r="C4" s="11"/>
    </row>
    <row r="5" spans="2:5" ht="18">
      <c r="B5" s="177" t="s">
        <v>22</v>
      </c>
      <c r="C5" s="177"/>
      <c r="D5" s="177"/>
    </row>
    <row r="6" spans="2:5" ht="18">
      <c r="B6" s="177" t="s">
        <v>1081</v>
      </c>
      <c r="C6" s="177"/>
      <c r="D6" s="177"/>
      <c r="E6" s="2"/>
    </row>
    <row r="7" spans="2:5" ht="18">
      <c r="B7" s="182" t="s">
        <v>1973</v>
      </c>
      <c r="C7" s="182"/>
      <c r="D7" s="182"/>
      <c r="E7" s="2"/>
    </row>
    <row r="8" spans="2:5" ht="18">
      <c r="B8" s="179" t="s">
        <v>1466</v>
      </c>
      <c r="C8" s="179"/>
      <c r="D8" s="179"/>
      <c r="E8" s="2"/>
    </row>
    <row r="9" spans="2:5" ht="15.6">
      <c r="B9" s="173" t="s">
        <v>4</v>
      </c>
      <c r="C9" s="173"/>
      <c r="D9" s="173"/>
      <c r="E9" s="3"/>
    </row>
    <row r="10" spans="2:5">
      <c r="B10" s="11"/>
      <c r="C10" s="11"/>
      <c r="E10" s="3"/>
    </row>
    <row r="11" spans="2:5">
      <c r="B11" s="7"/>
      <c r="C11" s="7"/>
      <c r="E11" s="3"/>
    </row>
    <row r="12" spans="2:5" ht="9.6" customHeight="1">
      <c r="B12" s="189" t="s">
        <v>5</v>
      </c>
      <c r="C12" s="206" t="s">
        <v>1468</v>
      </c>
      <c r="D12" s="206" t="s">
        <v>1913</v>
      </c>
    </row>
    <row r="13" spans="2:5" ht="13.2" customHeight="1">
      <c r="B13" s="189"/>
      <c r="C13" s="206"/>
      <c r="D13" s="206"/>
    </row>
    <row r="14" spans="2:5" ht="15" customHeight="1">
      <c r="B14" s="189"/>
      <c r="C14" s="111" t="s">
        <v>1466</v>
      </c>
      <c r="D14" s="206"/>
      <c r="E14" s="4"/>
    </row>
    <row r="15" spans="2:5">
      <c r="B15" s="66" t="s">
        <v>1471</v>
      </c>
      <c r="C15" s="148">
        <f>C16+C18</f>
        <v>924038651</v>
      </c>
      <c r="D15" s="148">
        <f>D16+D18</f>
        <v>94851511.479999989</v>
      </c>
      <c r="E15" s="5"/>
    </row>
    <row r="16" spans="2:5">
      <c r="B16" s="67" t="s">
        <v>82</v>
      </c>
      <c r="C16" s="149">
        <f>C17</f>
        <v>855088894</v>
      </c>
      <c r="D16" s="149">
        <f>D17</f>
        <v>83359885.479999989</v>
      </c>
      <c r="E16" s="4"/>
    </row>
    <row r="17" spans="2:5" ht="16.2" customHeight="1">
      <c r="B17" s="68" t="s">
        <v>87</v>
      </c>
      <c r="C17" s="150">
        <v>855088894</v>
      </c>
      <c r="D17" s="150">
        <v>83359885.479999989</v>
      </c>
      <c r="E17" s="8"/>
    </row>
    <row r="18" spans="2:5">
      <c r="B18" s="69" t="s">
        <v>95</v>
      </c>
      <c r="C18" s="151">
        <f>C19</f>
        <v>68949757</v>
      </c>
      <c r="D18" s="151">
        <f>D19</f>
        <v>11491626</v>
      </c>
      <c r="E18" s="8"/>
    </row>
    <row r="19" spans="2:5" ht="14.4" customHeight="1">
      <c r="B19" s="70" t="s">
        <v>101</v>
      </c>
      <c r="C19" s="141">
        <v>68949757</v>
      </c>
      <c r="D19" s="141">
        <v>11491626</v>
      </c>
      <c r="E19" s="5"/>
    </row>
    <row r="20" spans="2:5" ht="13.95" customHeight="1">
      <c r="B20" s="66" t="s">
        <v>1076</v>
      </c>
      <c r="C20" s="148">
        <f t="shared" ref="C20:D21" si="0">C21</f>
        <v>247158357</v>
      </c>
      <c r="D20" s="148">
        <f t="shared" si="0"/>
        <v>18731019.719999999</v>
      </c>
      <c r="E20" s="5"/>
    </row>
    <row r="21" spans="2:5" ht="10.95" customHeight="1">
      <c r="B21" s="69" t="s">
        <v>103</v>
      </c>
      <c r="C21" s="151">
        <f t="shared" si="0"/>
        <v>247158357</v>
      </c>
      <c r="D21" s="151">
        <f t="shared" si="0"/>
        <v>18731019.719999999</v>
      </c>
      <c r="E21" s="6"/>
    </row>
    <row r="22" spans="2:5">
      <c r="B22" s="71" t="s">
        <v>106</v>
      </c>
      <c r="C22" s="141">
        <v>247158357</v>
      </c>
      <c r="D22" s="141">
        <v>18731019.719999999</v>
      </c>
      <c r="E22" s="5"/>
    </row>
    <row r="23" spans="2:5">
      <c r="B23" s="66" t="s">
        <v>1077</v>
      </c>
      <c r="C23" s="148">
        <f>C24+C26+C28</f>
        <v>1284834128</v>
      </c>
      <c r="D23" s="148">
        <f>D24+D26+D28</f>
        <v>119351349.01000001</v>
      </c>
      <c r="E23" s="5"/>
    </row>
    <row r="24" spans="2:5">
      <c r="B24" s="67" t="s">
        <v>160</v>
      </c>
      <c r="C24" s="149">
        <f>C25</f>
        <v>26513048</v>
      </c>
      <c r="D24" s="149">
        <f>D25</f>
        <v>71540</v>
      </c>
      <c r="E24" s="5"/>
    </row>
    <row r="25" spans="2:5">
      <c r="B25" s="72" t="s">
        <v>163</v>
      </c>
      <c r="C25" s="150">
        <v>26513048</v>
      </c>
      <c r="D25" s="150">
        <v>71540</v>
      </c>
      <c r="E25" s="5"/>
    </row>
    <row r="26" spans="2:5">
      <c r="B26" s="67" t="s">
        <v>1078</v>
      </c>
      <c r="C26" s="149">
        <f>C27</f>
        <v>6033490</v>
      </c>
      <c r="D26" s="149">
        <f>D27</f>
        <v>0</v>
      </c>
      <c r="E26" s="5"/>
    </row>
    <row r="27" spans="2:5">
      <c r="B27" s="72" t="s">
        <v>847</v>
      </c>
      <c r="C27" s="150">
        <v>6033490</v>
      </c>
      <c r="D27" s="150">
        <v>0</v>
      </c>
      <c r="E27" s="5"/>
    </row>
    <row r="28" spans="2:5">
      <c r="B28" s="67" t="s">
        <v>187</v>
      </c>
      <c r="C28" s="149">
        <f>C29+C31+C32+C30</f>
        <v>1252287590</v>
      </c>
      <c r="D28" s="149">
        <f>D29+D31+D32+D30</f>
        <v>119279809.01000001</v>
      </c>
      <c r="E28" s="5"/>
    </row>
    <row r="29" spans="2:5" ht="15.6" customHeight="1">
      <c r="B29" s="72" t="s">
        <v>188</v>
      </c>
      <c r="C29" s="150">
        <v>298552955</v>
      </c>
      <c r="D29" s="150">
        <v>21545037.289999999</v>
      </c>
      <c r="E29" s="5"/>
    </row>
    <row r="30" spans="2:5" ht="17.25" customHeight="1">
      <c r="B30" s="72" t="s">
        <v>968</v>
      </c>
      <c r="C30" s="150">
        <v>112471764</v>
      </c>
      <c r="D30" s="150">
        <v>8154253.9900000002</v>
      </c>
      <c r="E30" s="5"/>
    </row>
    <row r="31" spans="2:5" ht="15.75" customHeight="1">
      <c r="B31" s="72" t="s">
        <v>189</v>
      </c>
      <c r="C31" s="150">
        <v>314754182</v>
      </c>
      <c r="D31" s="150">
        <v>16085065.74</v>
      </c>
      <c r="E31" s="8"/>
    </row>
    <row r="32" spans="2:5" ht="19.95" customHeight="1">
      <c r="B32" s="72" t="s">
        <v>190</v>
      </c>
      <c r="C32" s="150">
        <v>526508689</v>
      </c>
      <c r="D32" s="150">
        <v>73495451.99000001</v>
      </c>
      <c r="E32" s="6"/>
    </row>
    <row r="33" spans="2:4">
      <c r="B33" s="73" t="s">
        <v>1079</v>
      </c>
      <c r="C33" s="51">
        <f>C15+C20+C23</f>
        <v>2456031136</v>
      </c>
      <c r="D33" s="51">
        <f>D15+D20+D23</f>
        <v>232933880.20999998</v>
      </c>
    </row>
    <row r="34" spans="2:4">
      <c r="B34" s="137" t="s">
        <v>1948</v>
      </c>
    </row>
    <row r="35" spans="2:4">
      <c r="B35" s="116" t="s">
        <v>1911</v>
      </c>
      <c r="C35" s="116"/>
      <c r="D35" s="116"/>
    </row>
    <row r="36" spans="2:4" ht="27" customHeight="1">
      <c r="B36" s="191" t="s">
        <v>1975</v>
      </c>
      <c r="C36" s="191"/>
      <c r="D36" s="191"/>
    </row>
    <row r="37" spans="2:4">
      <c r="B37" s="207" t="s">
        <v>1950</v>
      </c>
      <c r="C37" s="207"/>
    </row>
    <row r="260" spans="2:2">
      <c r="B260" s="1" t="s">
        <v>1080</v>
      </c>
    </row>
  </sheetData>
  <mergeCells count="13">
    <mergeCell ref="B37:C37"/>
    <mergeCell ref="C12:C13"/>
    <mergeCell ref="B12:B14"/>
    <mergeCell ref="B8:D8"/>
    <mergeCell ref="B7:D7"/>
    <mergeCell ref="B2:D2"/>
    <mergeCell ref="B1:D1"/>
    <mergeCell ref="D12:D14"/>
    <mergeCell ref="B36:D36"/>
    <mergeCell ref="B9:D9"/>
    <mergeCell ref="B6:D6"/>
    <mergeCell ref="B5:D5"/>
    <mergeCell ref="B3:D3"/>
  </mergeCells>
  <phoneticPr fontId="42" type="noConversion"/>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2"/>
  <sheetViews>
    <sheetView showGridLines="0" zoomScaleNormal="100" workbookViewId="0">
      <selection activeCell="F61" sqref="F61"/>
    </sheetView>
  </sheetViews>
  <sheetFormatPr baseColWidth="10" defaultColWidth="11.5546875" defaultRowHeight="14.4"/>
  <cols>
    <col min="1" max="1" width="11.5546875" style="62"/>
    <col min="2" max="2" width="87.88671875" style="62" bestFit="1" customWidth="1"/>
    <col min="3" max="6" width="24.6640625" style="62" customWidth="1"/>
    <col min="7" max="7" width="21.5546875" style="62" customWidth="1"/>
    <col min="8" max="10" width="11.5546875" style="62"/>
    <col min="11" max="11" width="36.33203125" style="62" bestFit="1" customWidth="1"/>
    <col min="12" max="12" width="25.33203125" style="62" bestFit="1" customWidth="1"/>
    <col min="13" max="16384" width="11.5546875" style="62"/>
  </cols>
  <sheetData>
    <row r="1" spans="2:12" ht="28.8" thickBot="1">
      <c r="B1" s="174" t="s">
        <v>1467</v>
      </c>
      <c r="C1" s="174"/>
      <c r="D1" s="174"/>
      <c r="E1" s="174"/>
      <c r="F1" s="174"/>
      <c r="G1" s="174"/>
    </row>
    <row r="2" spans="2:12" ht="21" customHeight="1" thickBot="1">
      <c r="B2" s="175" t="s">
        <v>0</v>
      </c>
      <c r="C2" s="175"/>
      <c r="D2" s="175"/>
      <c r="E2" s="175"/>
      <c r="F2" s="175"/>
      <c r="G2" s="175"/>
      <c r="K2" s="10" t="s">
        <v>1082</v>
      </c>
      <c r="L2" s="156">
        <v>8659730022875.3203</v>
      </c>
    </row>
    <row r="3" spans="2:12" ht="14.4" customHeight="1">
      <c r="B3" s="176" t="s">
        <v>1</v>
      </c>
      <c r="C3" s="176"/>
      <c r="D3" s="176"/>
      <c r="E3" s="176"/>
      <c r="F3" s="176"/>
      <c r="G3" s="176"/>
    </row>
    <row r="4" spans="2:12" ht="14.4" customHeight="1">
      <c r="C4" s="11"/>
      <c r="D4" s="11"/>
      <c r="E4" s="11"/>
      <c r="F4" s="11"/>
      <c r="G4" s="11"/>
    </row>
    <row r="5" spans="2:12" ht="18" customHeight="1">
      <c r="B5" s="177" t="s">
        <v>22</v>
      </c>
      <c r="C5" s="177"/>
      <c r="D5" s="177"/>
      <c r="E5" s="177"/>
      <c r="F5" s="177"/>
      <c r="G5" s="177"/>
    </row>
    <row r="6" spans="2:12" ht="18" customHeight="1">
      <c r="B6" s="192" t="s">
        <v>1086</v>
      </c>
      <c r="C6" s="192"/>
      <c r="D6" s="192"/>
      <c r="E6" s="192"/>
      <c r="F6" s="192"/>
      <c r="G6" s="192"/>
    </row>
    <row r="7" spans="2:12" ht="18" customHeight="1">
      <c r="B7" s="182" t="s">
        <v>1973</v>
      </c>
      <c r="C7" s="182"/>
      <c r="D7" s="182"/>
      <c r="E7" s="182"/>
      <c r="F7" s="182"/>
      <c r="G7" s="182"/>
    </row>
    <row r="8" spans="2:12" ht="18" customHeight="1">
      <c r="B8" s="179" t="s">
        <v>1466</v>
      </c>
      <c r="C8" s="179"/>
      <c r="D8" s="179"/>
      <c r="E8" s="179"/>
      <c r="F8" s="179"/>
      <c r="G8" s="179"/>
    </row>
    <row r="9" spans="2:12" ht="15.6" customHeight="1">
      <c r="B9" s="173" t="s">
        <v>4</v>
      </c>
      <c r="C9" s="173"/>
      <c r="D9" s="173"/>
      <c r="E9" s="173"/>
      <c r="F9" s="173"/>
      <c r="G9" s="173"/>
    </row>
    <row r="11" spans="2:12" ht="9" customHeight="1">
      <c r="B11" s="212" t="s">
        <v>5</v>
      </c>
      <c r="C11" s="213" t="s">
        <v>1468</v>
      </c>
      <c r="D11" s="208" t="s">
        <v>1913</v>
      </c>
      <c r="E11" s="211" t="s">
        <v>1464</v>
      </c>
      <c r="F11" s="211" t="s">
        <v>1465</v>
      </c>
      <c r="G11" s="211" t="s">
        <v>1085</v>
      </c>
    </row>
    <row r="12" spans="2:12" ht="9" customHeight="1">
      <c r="B12" s="212"/>
      <c r="C12" s="213"/>
      <c r="D12" s="209"/>
      <c r="E12" s="211"/>
      <c r="F12" s="211"/>
      <c r="G12" s="211"/>
    </row>
    <row r="13" spans="2:12" ht="9" customHeight="1">
      <c r="B13" s="212"/>
      <c r="C13" s="208"/>
      <c r="D13" s="209"/>
      <c r="E13" s="211"/>
      <c r="F13" s="211"/>
      <c r="G13" s="211"/>
    </row>
    <row r="14" spans="2:12" ht="18.600000000000001" customHeight="1">
      <c r="B14" s="212"/>
      <c r="C14" s="112" t="s">
        <v>1466</v>
      </c>
      <c r="D14" s="210"/>
      <c r="E14" s="211"/>
      <c r="F14" s="211"/>
      <c r="G14" s="211"/>
    </row>
    <row r="15" spans="2:12" ht="13.2" customHeight="1">
      <c r="B15" s="212"/>
      <c r="C15" s="74">
        <v>1</v>
      </c>
      <c r="D15" s="74">
        <v>2</v>
      </c>
      <c r="E15" s="74">
        <v>3</v>
      </c>
      <c r="F15" s="74">
        <v>4</v>
      </c>
      <c r="G15" s="74" t="s">
        <v>1917</v>
      </c>
    </row>
    <row r="16" spans="2:12">
      <c r="B16" s="75" t="s">
        <v>1471</v>
      </c>
      <c r="C16" s="138">
        <f>C17</f>
        <v>1394684725</v>
      </c>
      <c r="D16" s="138">
        <f>D17</f>
        <v>115797643.84999999</v>
      </c>
      <c r="E16" s="152">
        <f>E17</f>
        <v>115797643.84999999</v>
      </c>
      <c r="F16" s="138">
        <f>F17</f>
        <v>0</v>
      </c>
      <c r="G16" s="76">
        <f t="shared" ref="G16:G26" si="0">D16/$L$2</f>
        <v>1.3371969281272269E-5</v>
      </c>
      <c r="K16" s="9"/>
    </row>
    <row r="17" spans="2:11">
      <c r="B17" s="77" t="s">
        <v>95</v>
      </c>
      <c r="C17" s="153">
        <f>C18</f>
        <v>1394684725</v>
      </c>
      <c r="D17" s="153">
        <f>D18</f>
        <v>115797643.84999999</v>
      </c>
      <c r="E17" s="153">
        <f>E18</f>
        <v>115797643.84999999</v>
      </c>
      <c r="F17" s="153">
        <v>0</v>
      </c>
      <c r="G17" s="78">
        <f t="shared" si="0"/>
        <v>1.3371969281272269E-5</v>
      </c>
    </row>
    <row r="18" spans="2:11">
      <c r="B18" s="79" t="s">
        <v>97</v>
      </c>
      <c r="C18" s="154">
        <v>1394684725</v>
      </c>
      <c r="D18" s="154">
        <v>115797643.84999999</v>
      </c>
      <c r="E18" s="154">
        <f>D18</f>
        <v>115797643.84999999</v>
      </c>
      <c r="F18" s="154">
        <v>0</v>
      </c>
      <c r="G18" s="80">
        <f t="shared" si="0"/>
        <v>1.3371969281272269E-5</v>
      </c>
    </row>
    <row r="19" spans="2:11">
      <c r="B19" s="75" t="s">
        <v>1076</v>
      </c>
      <c r="C19" s="138">
        <f>C20+C23+C29+C31</f>
        <v>132703618317</v>
      </c>
      <c r="D19" s="138">
        <f>D20+D23+D29+D31</f>
        <v>18987727058.419998</v>
      </c>
      <c r="E19" s="138">
        <f>E20+E23+E29+E31</f>
        <v>1657233295.4099998</v>
      </c>
      <c r="F19" s="138">
        <f>F20+F23+F29+F31</f>
        <v>17330493763.009998</v>
      </c>
      <c r="G19" s="76">
        <f t="shared" si="0"/>
        <v>2.1926465384327809E-3</v>
      </c>
      <c r="I19" s="81"/>
    </row>
    <row r="20" spans="2:11">
      <c r="B20" s="77" t="s">
        <v>107</v>
      </c>
      <c r="C20" s="153">
        <f>C22+C21</f>
        <v>1077523771</v>
      </c>
      <c r="D20" s="153">
        <f>D22+D21</f>
        <v>58168019.68</v>
      </c>
      <c r="E20" s="153">
        <f>E22+E21</f>
        <v>58168019.68</v>
      </c>
      <c r="F20" s="153">
        <f>F22+F21</f>
        <v>0</v>
      </c>
      <c r="G20" s="78">
        <f t="shared" si="0"/>
        <v>6.7170708008615574E-6</v>
      </c>
      <c r="I20" s="81"/>
    </row>
    <row r="21" spans="2:11">
      <c r="B21" s="79" t="s">
        <v>1084</v>
      </c>
      <c r="C21" s="154">
        <v>100000000</v>
      </c>
      <c r="D21" s="154">
        <v>0</v>
      </c>
      <c r="E21" s="154">
        <f>D21</f>
        <v>0</v>
      </c>
      <c r="F21" s="154">
        <v>0</v>
      </c>
      <c r="G21" s="80">
        <f t="shared" si="0"/>
        <v>0</v>
      </c>
      <c r="I21" s="82"/>
      <c r="K21" s="83"/>
    </row>
    <row r="22" spans="2:11">
      <c r="B22" s="79" t="s">
        <v>110</v>
      </c>
      <c r="C22" s="154">
        <v>977523771</v>
      </c>
      <c r="D22" s="154">
        <v>58168019.68</v>
      </c>
      <c r="E22" s="154">
        <f>D22</f>
        <v>58168019.68</v>
      </c>
      <c r="F22" s="154">
        <v>0</v>
      </c>
      <c r="G22" s="84">
        <f t="shared" si="0"/>
        <v>6.7170708008615574E-6</v>
      </c>
      <c r="I22" s="85"/>
    </row>
    <row r="23" spans="2:11">
      <c r="B23" s="77" t="s">
        <v>114</v>
      </c>
      <c r="C23" s="153">
        <f>SUM(C24:C28)</f>
        <v>95599385504</v>
      </c>
      <c r="D23" s="153">
        <f>SUM(D24:D28)</f>
        <v>17455167856.470001</v>
      </c>
      <c r="E23" s="153">
        <f>SUM(E24:E28)</f>
        <v>228350783.72</v>
      </c>
      <c r="F23" s="153">
        <f>SUM(F24:F28)</f>
        <v>17226817072.75</v>
      </c>
      <c r="G23" s="86">
        <f t="shared" si="0"/>
        <v>2.0156711364396904E-3</v>
      </c>
    </row>
    <row r="24" spans="2:11">
      <c r="B24" s="79" t="s">
        <v>115</v>
      </c>
      <c r="C24" s="154">
        <v>581376265</v>
      </c>
      <c r="D24" s="154">
        <v>66048947.75</v>
      </c>
      <c r="E24" s="154">
        <v>0</v>
      </c>
      <c r="F24" s="154">
        <f>D24</f>
        <v>66048947.75</v>
      </c>
      <c r="G24" s="84">
        <f t="shared" si="0"/>
        <v>7.6271370557196117E-6</v>
      </c>
    </row>
    <row r="25" spans="2:11">
      <c r="B25" s="79" t="s">
        <v>116</v>
      </c>
      <c r="C25" s="154">
        <v>92475769241</v>
      </c>
      <c r="D25" s="154">
        <v>17160768125</v>
      </c>
      <c r="E25" s="154">
        <v>0</v>
      </c>
      <c r="F25" s="154">
        <f>D25</f>
        <v>17160768125</v>
      </c>
      <c r="G25" s="84">
        <f t="shared" si="0"/>
        <v>1.9816747265409607E-3</v>
      </c>
      <c r="I25" s="63"/>
    </row>
    <row r="26" spans="2:11">
      <c r="B26" s="79" t="s">
        <v>1474</v>
      </c>
      <c r="C26" s="154">
        <v>288905038</v>
      </c>
      <c r="D26" s="154">
        <v>0</v>
      </c>
      <c r="E26" s="154">
        <f>D26</f>
        <v>0</v>
      </c>
      <c r="F26" s="154">
        <v>0</v>
      </c>
      <c r="G26" s="84">
        <f t="shared" si="0"/>
        <v>0</v>
      </c>
      <c r="I26" s="63"/>
    </row>
    <row r="27" spans="2:11">
      <c r="B27" s="79" t="s">
        <v>117</v>
      </c>
      <c r="C27" s="154">
        <v>19334653</v>
      </c>
      <c r="D27" s="154">
        <v>0</v>
      </c>
      <c r="E27" s="154">
        <f>D27</f>
        <v>0</v>
      </c>
      <c r="F27" s="154">
        <v>0</v>
      </c>
      <c r="G27" s="84">
        <f t="shared" ref="G27:G57" si="1">D27/$L$2</f>
        <v>0</v>
      </c>
    </row>
    <row r="28" spans="2:11">
      <c r="B28" s="79" t="s">
        <v>118</v>
      </c>
      <c r="C28" s="154">
        <v>2234000307</v>
      </c>
      <c r="D28" s="154">
        <v>228350783.72</v>
      </c>
      <c r="E28" s="154">
        <f>D28</f>
        <v>228350783.72</v>
      </c>
      <c r="F28" s="154">
        <v>0</v>
      </c>
      <c r="G28" s="84">
        <f t="shared" si="1"/>
        <v>2.6369272843009475E-5</v>
      </c>
    </row>
    <row r="29" spans="2:11">
      <c r="B29" s="77" t="s">
        <v>119</v>
      </c>
      <c r="C29" s="153">
        <f>C30</f>
        <v>983650259</v>
      </c>
      <c r="D29" s="153">
        <f>D30</f>
        <v>103676690.26000001</v>
      </c>
      <c r="E29" s="153">
        <v>0</v>
      </c>
      <c r="F29" s="153">
        <f>F30</f>
        <v>103676690.26000001</v>
      </c>
      <c r="G29" s="86">
        <f t="shared" si="1"/>
        <v>1.197227742506179E-5</v>
      </c>
    </row>
    <row r="30" spans="2:11">
      <c r="B30" s="79" t="s">
        <v>120</v>
      </c>
      <c r="C30" s="154">
        <v>983650259</v>
      </c>
      <c r="D30" s="154">
        <v>103676690.26000001</v>
      </c>
      <c r="E30" s="154">
        <v>0</v>
      </c>
      <c r="F30" s="154">
        <f>D30</f>
        <v>103676690.26000001</v>
      </c>
      <c r="G30" s="84">
        <f t="shared" si="1"/>
        <v>1.197227742506179E-5</v>
      </c>
    </row>
    <row r="31" spans="2:11">
      <c r="B31" s="77" t="s">
        <v>121</v>
      </c>
      <c r="C31" s="153">
        <f>C32</f>
        <v>35043058783</v>
      </c>
      <c r="D31" s="153">
        <f>D32</f>
        <v>1370714492.01</v>
      </c>
      <c r="E31" s="153">
        <f>E32</f>
        <v>1370714492.01</v>
      </c>
      <c r="F31" s="153">
        <f>F32</f>
        <v>0</v>
      </c>
      <c r="G31" s="86">
        <f t="shared" si="1"/>
        <v>1.5828605376716777E-4</v>
      </c>
    </row>
    <row r="32" spans="2:11">
      <c r="B32" s="79" t="s">
        <v>124</v>
      </c>
      <c r="C32" s="154">
        <v>35043058783</v>
      </c>
      <c r="D32" s="154">
        <v>1370714492.01</v>
      </c>
      <c r="E32" s="154">
        <f>D32</f>
        <v>1370714492.01</v>
      </c>
      <c r="F32" s="154">
        <v>0</v>
      </c>
      <c r="G32" s="80">
        <f t="shared" si="1"/>
        <v>1.5828605376716777E-4</v>
      </c>
    </row>
    <row r="33" spans="2:7">
      <c r="B33" s="75" t="s">
        <v>1083</v>
      </c>
      <c r="C33" s="138">
        <f>C34+C37+C48</f>
        <v>14779834097</v>
      </c>
      <c r="D33" s="138">
        <f>D34+D37+D48</f>
        <v>874688316.29000008</v>
      </c>
      <c r="E33" s="138">
        <f>E34+E37+E48</f>
        <v>872163562.95000005</v>
      </c>
      <c r="F33" s="138">
        <f>F34+F37+F48</f>
        <v>2524753.34</v>
      </c>
      <c r="G33" s="76">
        <f t="shared" si="1"/>
        <v>1.0100641867349743E-4</v>
      </c>
    </row>
    <row r="34" spans="2:7">
      <c r="B34" s="77" t="s">
        <v>133</v>
      </c>
      <c r="C34" s="153">
        <f>C35+C36</f>
        <v>562058313</v>
      </c>
      <c r="D34" s="153">
        <f>D35+D36</f>
        <v>48090109.269999996</v>
      </c>
      <c r="E34" s="153">
        <f>E35+E36</f>
        <v>48090109.269999996</v>
      </c>
      <c r="F34" s="153">
        <f>F35+F36</f>
        <v>0</v>
      </c>
      <c r="G34" s="78">
        <f t="shared" si="1"/>
        <v>5.5533035259721031E-6</v>
      </c>
    </row>
    <row r="35" spans="2:7">
      <c r="B35" s="79" t="s">
        <v>134</v>
      </c>
      <c r="C35" s="154">
        <v>228885000</v>
      </c>
      <c r="D35" s="154">
        <v>25418166.629999999</v>
      </c>
      <c r="E35" s="154">
        <f>D35</f>
        <v>25418166.629999999</v>
      </c>
      <c r="F35" s="154">
        <v>0</v>
      </c>
      <c r="G35" s="80">
        <f t="shared" si="1"/>
        <v>2.9352146733045978E-6</v>
      </c>
    </row>
    <row r="36" spans="2:7">
      <c r="B36" s="79" t="s">
        <v>136</v>
      </c>
      <c r="C36" s="154">
        <v>333173313</v>
      </c>
      <c r="D36" s="154">
        <v>22671942.640000001</v>
      </c>
      <c r="E36" s="154">
        <f>D36</f>
        <v>22671942.640000001</v>
      </c>
      <c r="F36" s="154">
        <v>0</v>
      </c>
      <c r="G36" s="80">
        <f t="shared" si="1"/>
        <v>2.6180888526675058E-6</v>
      </c>
    </row>
    <row r="37" spans="2:7">
      <c r="B37" s="77" t="s">
        <v>137</v>
      </c>
      <c r="C37" s="153">
        <f>SUM(C38:C47)</f>
        <v>7891993630</v>
      </c>
      <c r="D37" s="153">
        <f>SUM(D38:D47)</f>
        <v>591885829.95000005</v>
      </c>
      <c r="E37" s="153">
        <f>SUM(E38:E47)</f>
        <v>589361076.61000001</v>
      </c>
      <c r="F37" s="153">
        <f>SUM(F38:F47)</f>
        <v>2524753.34</v>
      </c>
      <c r="G37" s="78">
        <f t="shared" si="1"/>
        <v>6.8349224327604865E-5</v>
      </c>
    </row>
    <row r="38" spans="2:7">
      <c r="B38" s="79" t="s">
        <v>138</v>
      </c>
      <c r="C38" s="154">
        <v>1430788520</v>
      </c>
      <c r="D38" s="154">
        <v>1675969.3399999999</v>
      </c>
      <c r="E38" s="154">
        <f t="shared" ref="E38:E44" si="2">D38</f>
        <v>1675969.3399999999</v>
      </c>
      <c r="F38" s="154">
        <v>0</v>
      </c>
      <c r="G38" s="80">
        <f t="shared" si="1"/>
        <v>1.9353598040271491E-7</v>
      </c>
    </row>
    <row r="39" spans="2:7">
      <c r="B39" s="79" t="s">
        <v>139</v>
      </c>
      <c r="C39" s="154">
        <v>402894786</v>
      </c>
      <c r="D39" s="154">
        <v>42699711.450000003</v>
      </c>
      <c r="E39" s="154">
        <f t="shared" si="2"/>
        <v>42699711.450000003</v>
      </c>
      <c r="F39" s="154">
        <v>0</v>
      </c>
      <c r="G39" s="84">
        <f t="shared" si="1"/>
        <v>4.9308363352212531E-6</v>
      </c>
    </row>
    <row r="40" spans="2:7">
      <c r="B40" s="79" t="s">
        <v>141</v>
      </c>
      <c r="C40" s="154">
        <v>5800000</v>
      </c>
      <c r="D40" s="154">
        <v>310874.81</v>
      </c>
      <c r="E40" s="154">
        <f t="shared" si="2"/>
        <v>310874.81</v>
      </c>
      <c r="F40" s="154">
        <v>0</v>
      </c>
      <c r="G40" s="84">
        <f t="shared" si="1"/>
        <v>3.5898903219707901E-8</v>
      </c>
    </row>
    <row r="41" spans="2:7">
      <c r="B41" s="79" t="s">
        <v>143</v>
      </c>
      <c r="C41" s="154">
        <v>1341832252</v>
      </c>
      <c r="D41" s="154">
        <v>117257173.90000001</v>
      </c>
      <c r="E41" s="154">
        <f t="shared" si="2"/>
        <v>117257173.90000001</v>
      </c>
      <c r="F41" s="154">
        <v>0</v>
      </c>
      <c r="G41" s="84">
        <f t="shared" si="1"/>
        <v>1.3540511492882165E-5</v>
      </c>
    </row>
    <row r="42" spans="2:7">
      <c r="B42" s="79" t="s">
        <v>144</v>
      </c>
      <c r="C42" s="154">
        <v>1205895920</v>
      </c>
      <c r="D42" s="154">
        <v>82034924.920000002</v>
      </c>
      <c r="E42" s="154">
        <f t="shared" si="2"/>
        <v>82034924.920000002</v>
      </c>
      <c r="F42" s="154">
        <v>0</v>
      </c>
      <c r="G42" s="84">
        <f t="shared" si="1"/>
        <v>9.4731503988344495E-6</v>
      </c>
    </row>
    <row r="43" spans="2:7">
      <c r="B43" s="79" t="s">
        <v>145</v>
      </c>
      <c r="C43" s="154">
        <v>96423204</v>
      </c>
      <c r="D43" s="154">
        <v>9060596.1699999999</v>
      </c>
      <c r="E43" s="154">
        <f t="shared" si="2"/>
        <v>9060596.1699999999</v>
      </c>
      <c r="F43" s="154">
        <v>0</v>
      </c>
      <c r="G43" s="84">
        <f t="shared" si="1"/>
        <v>1.0462908365579252E-6</v>
      </c>
    </row>
    <row r="44" spans="2:7">
      <c r="B44" s="79" t="s">
        <v>146</v>
      </c>
      <c r="C44" s="154">
        <v>1300000</v>
      </c>
      <c r="D44" s="154">
        <v>6125</v>
      </c>
      <c r="E44" s="154">
        <f t="shared" si="2"/>
        <v>6125</v>
      </c>
      <c r="F44" s="154">
        <v>0</v>
      </c>
      <c r="G44" s="84">
        <f t="shared" si="1"/>
        <v>7.0729687690266985E-10</v>
      </c>
    </row>
    <row r="45" spans="2:7">
      <c r="B45" s="79" t="s">
        <v>963</v>
      </c>
      <c r="C45" s="154">
        <v>48847564</v>
      </c>
      <c r="D45" s="154">
        <v>2524753.34</v>
      </c>
      <c r="E45" s="154">
        <v>0</v>
      </c>
      <c r="F45" s="154">
        <f>D45</f>
        <v>2524753.34</v>
      </c>
      <c r="G45" s="84">
        <f t="shared" si="1"/>
        <v>2.9155104527862605E-7</v>
      </c>
    </row>
    <row r="46" spans="2:7">
      <c r="B46" s="79" t="s">
        <v>1472</v>
      </c>
      <c r="C46" s="154">
        <v>21670500</v>
      </c>
      <c r="D46" s="154">
        <v>8226713.75</v>
      </c>
      <c r="E46" s="154">
        <f>D46</f>
        <v>8226713.75</v>
      </c>
      <c r="F46" s="154">
        <v>0</v>
      </c>
      <c r="G46" s="84">
        <f t="shared" si="1"/>
        <v>9.4999656204853089E-7</v>
      </c>
    </row>
    <row r="47" spans="2:7">
      <c r="B47" s="79" t="s">
        <v>148</v>
      </c>
      <c r="C47" s="154">
        <v>3336540884</v>
      </c>
      <c r="D47" s="154">
        <v>328088987.26999998</v>
      </c>
      <c r="E47" s="154">
        <f>D47</f>
        <v>328088987.26999998</v>
      </c>
      <c r="F47" s="154">
        <v>0</v>
      </c>
      <c r="G47" s="84">
        <f t="shared" si="1"/>
        <v>3.7886745476282582E-5</v>
      </c>
    </row>
    <row r="48" spans="2:7">
      <c r="B48" s="77" t="s">
        <v>149</v>
      </c>
      <c r="C48" s="153">
        <f>SUM(C49:C56)</f>
        <v>6325782154</v>
      </c>
      <c r="D48" s="153">
        <f>SUM(D49:D56)</f>
        <v>234712377.07000002</v>
      </c>
      <c r="E48" s="153">
        <f>SUM(E49:E56)</f>
        <v>234712377.07000002</v>
      </c>
      <c r="F48" s="153">
        <f>SUM(F49:F56)</f>
        <v>0</v>
      </c>
      <c r="G48" s="86">
        <f t="shared" si="1"/>
        <v>2.7103890819920465E-5</v>
      </c>
    </row>
    <row r="49" spans="2:8">
      <c r="B49" s="79" t="s">
        <v>150</v>
      </c>
      <c r="C49" s="154">
        <v>353570167</v>
      </c>
      <c r="D49" s="154">
        <v>39259308.520000003</v>
      </c>
      <c r="E49" s="154">
        <f t="shared" ref="E49:E56" si="3">D49</f>
        <v>39259308.520000003</v>
      </c>
      <c r="F49" s="154">
        <v>0</v>
      </c>
      <c r="G49" s="84">
        <f t="shared" si="1"/>
        <v>4.5335487845803072E-6</v>
      </c>
    </row>
    <row r="50" spans="2:8">
      <c r="B50" s="79" t="s">
        <v>151</v>
      </c>
      <c r="C50" s="154">
        <v>5549769</v>
      </c>
      <c r="D50" s="154">
        <v>716987.9</v>
      </c>
      <c r="E50" s="154">
        <f t="shared" si="3"/>
        <v>716987.9</v>
      </c>
      <c r="F50" s="154">
        <v>0</v>
      </c>
      <c r="G50" s="84">
        <f t="shared" si="1"/>
        <v>8.2795641215837353E-8</v>
      </c>
    </row>
    <row r="51" spans="2:8">
      <c r="B51" s="79" t="s">
        <v>152</v>
      </c>
      <c r="C51" s="154">
        <v>147468421</v>
      </c>
      <c r="D51" s="154">
        <v>11730202.77</v>
      </c>
      <c r="E51" s="154">
        <f t="shared" si="3"/>
        <v>11730202.77</v>
      </c>
      <c r="F51" s="154">
        <v>0</v>
      </c>
      <c r="G51" s="80">
        <f t="shared" si="1"/>
        <v>1.3545691076989464E-6</v>
      </c>
    </row>
    <row r="52" spans="2:8">
      <c r="B52" s="79" t="s">
        <v>153</v>
      </c>
      <c r="C52" s="154">
        <v>31680000</v>
      </c>
      <c r="D52" s="154">
        <v>1534591.05</v>
      </c>
      <c r="E52" s="154">
        <f t="shared" si="3"/>
        <v>1534591.05</v>
      </c>
      <c r="F52" s="154">
        <v>0</v>
      </c>
      <c r="G52" s="80">
        <f t="shared" si="1"/>
        <v>1.7721003379392472E-7</v>
      </c>
    </row>
    <row r="53" spans="2:8">
      <c r="B53" s="79" t="s">
        <v>964</v>
      </c>
      <c r="C53" s="154">
        <v>5262147142</v>
      </c>
      <c r="D53" s="154">
        <v>148977538</v>
      </c>
      <c r="E53" s="154">
        <f t="shared" si="3"/>
        <v>148977538</v>
      </c>
      <c r="F53" s="154">
        <v>0</v>
      </c>
      <c r="G53" s="80">
        <f t="shared" si="1"/>
        <v>1.7203485282620215E-5</v>
      </c>
    </row>
    <row r="54" spans="2:8">
      <c r="B54" s="79" t="s">
        <v>965</v>
      </c>
      <c r="C54" s="154">
        <v>330078958</v>
      </c>
      <c r="D54" s="154">
        <v>9278804.870000001</v>
      </c>
      <c r="E54" s="154">
        <f t="shared" si="3"/>
        <v>9278804.870000001</v>
      </c>
      <c r="F54" s="154">
        <v>0</v>
      </c>
      <c r="G54" s="80">
        <f t="shared" si="1"/>
        <v>1.0714889315820872E-6</v>
      </c>
    </row>
    <row r="55" spans="2:8">
      <c r="B55" s="79" t="s">
        <v>154</v>
      </c>
      <c r="C55" s="154">
        <v>4539681</v>
      </c>
      <c r="D55" s="154">
        <v>621681.5</v>
      </c>
      <c r="E55" s="154">
        <f t="shared" si="3"/>
        <v>621681.5</v>
      </c>
      <c r="F55" s="154">
        <v>0</v>
      </c>
      <c r="G55" s="80">
        <f t="shared" si="1"/>
        <v>7.1789940143374227E-8</v>
      </c>
    </row>
    <row r="56" spans="2:8">
      <c r="B56" s="79" t="s">
        <v>155</v>
      </c>
      <c r="C56" s="154">
        <v>190748016</v>
      </c>
      <c r="D56" s="154">
        <v>22593262.460000001</v>
      </c>
      <c r="E56" s="154">
        <f t="shared" si="3"/>
        <v>22593262.460000001</v>
      </c>
      <c r="F56" s="154">
        <v>0</v>
      </c>
      <c r="G56" s="80">
        <f t="shared" si="1"/>
        <v>2.6090030982857685E-6</v>
      </c>
    </row>
    <row r="57" spans="2:8">
      <c r="B57" s="87" t="s">
        <v>417</v>
      </c>
      <c r="C57" s="155">
        <f>C16+C19+C33</f>
        <v>148878137139</v>
      </c>
      <c r="D57" s="155">
        <f>D16+D19+D33</f>
        <v>19978213018.559998</v>
      </c>
      <c r="E57" s="155">
        <f>E16+E19+E33</f>
        <v>2645194502.21</v>
      </c>
      <c r="F57" s="155">
        <f>F16+F19+F33</f>
        <v>17333018516.349998</v>
      </c>
      <c r="G57" s="88">
        <f t="shared" si="1"/>
        <v>2.3070249263875504E-3</v>
      </c>
    </row>
    <row r="58" spans="2:8">
      <c r="B58" s="137" t="s">
        <v>1948</v>
      </c>
    </row>
    <row r="59" spans="2:8">
      <c r="B59" s="116" t="s">
        <v>1911</v>
      </c>
    </row>
    <row r="60" spans="2:8">
      <c r="B60" s="104" t="s">
        <v>1910</v>
      </c>
      <c r="C60" s="116"/>
      <c r="D60" s="116"/>
      <c r="E60" s="116"/>
    </row>
    <row r="61" spans="2:8" ht="25.95" customHeight="1">
      <c r="B61" s="191" t="s">
        <v>1975</v>
      </c>
      <c r="C61" s="191"/>
      <c r="D61" s="191"/>
      <c r="E61" s="191"/>
    </row>
    <row r="62" spans="2:8">
      <c r="B62" s="52" t="s">
        <v>1950</v>
      </c>
      <c r="G62" s="81"/>
      <c r="H62" s="81"/>
    </row>
    <row r="64" spans="2:8">
      <c r="G64" s="81"/>
    </row>
    <row r="65" spans="7:7">
      <c r="G65" s="81"/>
    </row>
    <row r="66" spans="7:7">
      <c r="G66" s="81"/>
    </row>
    <row r="67" spans="7:7">
      <c r="G67" s="89"/>
    </row>
    <row r="68" spans="7:7">
      <c r="G68" s="89"/>
    </row>
    <row r="72" spans="7:7">
      <c r="G72" s="81"/>
    </row>
  </sheetData>
  <mergeCells count="15">
    <mergeCell ref="B61:E61"/>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31:F31 E37:F37 E35 E36 E48:F48 E38 E39:E44 E49 F29 F30 E33:F34 E32 E46:E47"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2.xml><?xml version="1.0" encoding="utf-8"?>
<ds:datastoreItem xmlns:ds="http://schemas.openxmlformats.org/officeDocument/2006/customXml" ds:itemID="{01FF2763-78B5-411C-959E-C04DDA18B7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 </vt:lpstr>
      <vt:lpstr>Fiscal Mes</vt:lpstr>
      <vt:lpstr>Económica</vt:lpstr>
      <vt:lpstr>Institucional</vt:lpstr>
      <vt:lpstr>Funcional</vt:lpstr>
      <vt:lpstr>Objetal</vt:lpstr>
      <vt:lpstr>Proyectos de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2026-02-24T18:14:40Z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