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Gastos/Descentralizadas/"/>
    </mc:Choice>
  </mc:AlternateContent>
  <xr:revisionPtr revIDLastSave="915" documentId="13_ncr:1_{4DEDE553-E44B-4DCD-B2CD-CAE49980433A}" xr6:coauthVersionLast="47" xr6:coauthVersionMax="47" xr10:uidLastSave="{3F09BF29-F672-48CF-88B5-2686CBC51AFE}"/>
  <bookViews>
    <workbookView xWindow="-120" yWindow="-120" windowWidth="29040" windowHeight="15720" xr2:uid="{00000000-000D-0000-FFFF-FFFF00000000}"/>
  </bookViews>
  <sheets>
    <sheet name="2014-2025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7" i="28" l="1"/>
  <c r="M107" i="28"/>
  <c r="J107" i="28"/>
  <c r="I107" i="28"/>
  <c r="H107" i="28"/>
  <c r="G107" i="28"/>
  <c r="F107" i="28"/>
  <c r="E107" i="28"/>
  <c r="D107" i="28"/>
  <c r="N124" i="28"/>
  <c r="M124" i="28"/>
  <c r="L124" i="28"/>
  <c r="K124" i="28"/>
  <c r="J124" i="28"/>
  <c r="I124" i="28"/>
  <c r="H124" i="28"/>
  <c r="G124" i="28"/>
  <c r="F124" i="28"/>
  <c r="E124" i="28"/>
  <c r="E126" i="28" s="1"/>
  <c r="D124" i="28"/>
  <c r="C124" i="28"/>
  <c r="C107" i="28"/>
  <c r="C126" i="28" s="1"/>
  <c r="L29" i="28"/>
  <c r="K29" i="28"/>
  <c r="L39" i="28"/>
  <c r="K39" i="28"/>
  <c r="L11" i="28"/>
  <c r="K60" i="28"/>
  <c r="K57" i="28"/>
  <c r="K53" i="28"/>
  <c r="K50" i="28"/>
  <c r="K48" i="28"/>
  <c r="K45" i="28"/>
  <c r="K37" i="28"/>
  <c r="K33" i="28"/>
  <c r="K26" i="28"/>
  <c r="K22" i="28"/>
  <c r="K19" i="28"/>
  <c r="K14" i="28"/>
  <c r="L57" i="28"/>
  <c r="L60" i="28"/>
  <c r="L37" i="28"/>
  <c r="L33" i="28"/>
  <c r="L45" i="28"/>
  <c r="L48" i="28"/>
  <c r="L50" i="28"/>
  <c r="L53" i="28"/>
  <c r="L26" i="28"/>
  <c r="L22" i="28"/>
  <c r="L19" i="28"/>
  <c r="L14" i="28"/>
  <c r="H126" i="28" l="1"/>
  <c r="M126" i="28"/>
  <c r="F126" i="28"/>
  <c r="J126" i="28"/>
  <c r="D126" i="28"/>
  <c r="G126" i="28"/>
  <c r="I126" i="28"/>
  <c r="N126" i="28"/>
  <c r="L107" i="28" l="1"/>
  <c r="L126" i="28" s="1"/>
  <c r="K107" i="28"/>
  <c r="K126" i="28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krodriguez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<sst xmlns="http://schemas.openxmlformats.org/spreadsheetml/2006/main" count="122" uniqueCount="109">
  <si>
    <t>MINISTERIO DE HACIENDA</t>
  </si>
  <si>
    <t>DIRECCIÓN GENERAL DE PRESUPUESTO</t>
  </si>
  <si>
    <t>EJECUCIÓN PRESUPUESTARIA DE ORGANISMOS DESCENTRALIZADOS Y AUTÓNOMAS NO FINANCIERAS</t>
  </si>
  <si>
    <t>CLASIFICACIÓN FUNCIONAL</t>
  </si>
  <si>
    <t>En Millones RD$</t>
  </si>
  <si>
    <t>DETALLE</t>
  </si>
  <si>
    <t>0 - N/A</t>
  </si>
  <si>
    <t>0.0 - N/A</t>
  </si>
  <si>
    <t>0.0.00 - N/A</t>
  </si>
  <si>
    <t>1 - SERVICIOS  GENERALES</t>
  </si>
  <si>
    <t>1.1 - Administración general</t>
  </si>
  <si>
    <t>1.1.01 - Órganos ejecutivos y legislativos</t>
  </si>
  <si>
    <t>1.1.02 - Gestión administrativa, financiera, fiscal, económica y planificación</t>
  </si>
  <si>
    <t>1.2 - Relaciones internacionales</t>
  </si>
  <si>
    <t>1.2.02 - Relaciones internacionales desde oficinas en el exterior</t>
  </si>
  <si>
    <t>1.3 - Defensa nacional</t>
  </si>
  <si>
    <t>1.3.01 - Defensa militar</t>
  </si>
  <si>
    <t>1.3.02 - Defensa civil y gestión de riesgo de desastre.</t>
  </si>
  <si>
    <t>1.4 - Justicia, orden público y seguridad</t>
  </si>
  <si>
    <t>1.4.03 - Administración y servicios de justicia</t>
  </si>
  <si>
    <t>2 - SERVICIOS ECONÓMICOS</t>
  </si>
  <si>
    <t>2.1 - Asuntos económicos, comerciales y laborales</t>
  </si>
  <si>
    <t>2.1.01 - Asuntos económicos y regulación del comercio</t>
  </si>
  <si>
    <t>2.1.03 - Asuntos laborales para fortalecer la autonomía económica de las mujeres</t>
  </si>
  <si>
    <t>2.2 - Agropecuaria, caza, pesca y silvicultura</t>
  </si>
  <si>
    <t>2.2.01 - Agropecuaria</t>
  </si>
  <si>
    <t>2.2.02 - Caza y pesca</t>
  </si>
  <si>
    <t>2.2.99 - Planificación, gestión y supervisión agropecuaria, caza, pesca y silvicultura</t>
  </si>
  <si>
    <t>2.3 - Riego</t>
  </si>
  <si>
    <t>2.3.01 - Riego</t>
  </si>
  <si>
    <t>2.4 - Energía y combustible</t>
  </si>
  <si>
    <t>2.4.01 - Energía eléctrica</t>
  </si>
  <si>
    <t>2.4.04 - Energía eléctrica de fuentes termoeléctricas</t>
  </si>
  <si>
    <t>2.5 - Minería, manufactura y construcción</t>
  </si>
  <si>
    <t>2.5.02 - Manufacturas</t>
  </si>
  <si>
    <t>2.6 - Transporte</t>
  </si>
  <si>
    <t>2.6.01 - Transporte por carretera</t>
  </si>
  <si>
    <t>2.6.04 - Transporte aéreo</t>
  </si>
  <si>
    <t>2.7 - Comunicaciones</t>
  </si>
  <si>
    <t>2.7.01 - Comunicaciones</t>
  </si>
  <si>
    <t>2.8 - Banca y seguros</t>
  </si>
  <si>
    <t>2.8.01 - Regulación, control y diseño de políticas</t>
  </si>
  <si>
    <t>2.8.02 - Operación  de la banca y del sector seguros</t>
  </si>
  <si>
    <t>2.9 - Otros servicios económicos</t>
  </si>
  <si>
    <t>2.9.01 - Comercio de distribución almacenamiento y depósito</t>
  </si>
  <si>
    <t>2.9.98 - Investigación y desarrollo relacionados con los servicios económicos</t>
  </si>
  <si>
    <t>3 - PROTECCIÓN DEL MEDIO AMBIENTE</t>
  </si>
  <si>
    <t>3.1.02 - Administración del agua</t>
  </si>
  <si>
    <t>3.2.01 - Protección de la biodiversidad y el paisaje</t>
  </si>
  <si>
    <t>3.2.02 - Ordenación de desechos</t>
  </si>
  <si>
    <t>3.2.04 - Conciencia y conocimiento de la biodiversidad</t>
  </si>
  <si>
    <t>3.2.07 - Biodiversidad y planificación del desarrollo</t>
  </si>
  <si>
    <t>3.2.09 - Áreas protegidas y otras medidas de conservación</t>
  </si>
  <si>
    <t>3.2.10 - Restauración</t>
  </si>
  <si>
    <t>3.2.98 - Investigación y desarrollo relacionado con la protección del  medio ambiente</t>
  </si>
  <si>
    <t>3.2.99 - Planificación, gestión y supervisión de la protección del medio ambiente</t>
  </si>
  <si>
    <t>4 - SERVICIOS SOCIALES</t>
  </si>
  <si>
    <t>4.1 - Vivienda y servicios comunitarios</t>
  </si>
  <si>
    <t>4.1.01 - Urbanización y servicios comunitarios</t>
  </si>
  <si>
    <t>4.1.02 - Desarrollo comunitario</t>
  </si>
  <si>
    <t>4.2 - Salud</t>
  </si>
  <si>
    <t>4.2.01 - Servicios para pacientes externos</t>
  </si>
  <si>
    <t>4.2.02 - Servicios hospitalarios</t>
  </si>
  <si>
    <t>4.2.03 - Servicios de la salud pública y prevención de la salud</t>
  </si>
  <si>
    <t>4.2.04 - Servicios médicos en salud sexual/reproductiva y de centros de salud materno infantil</t>
  </si>
  <si>
    <t>4.2.99 - Planificación, gestión y supervisión de la salud</t>
  </si>
  <si>
    <t>4.3 - Actividades deportivas, recreativas, culturales y religiosas</t>
  </si>
  <si>
    <t>4.3.02 - Servicios recreativos y deportivos</t>
  </si>
  <si>
    <t>4.3.03 - Servicios culturales</t>
  </si>
  <si>
    <t>4.3.05 - Servicios religiosos y otros servicios comunitarios religiosos</t>
  </si>
  <si>
    <t>4.3.98 - Investigación y desarrollo relacionados con el esparcimiento, el deporte, la cultura y la religión</t>
  </si>
  <si>
    <t>4.4 - Educación</t>
  </si>
  <si>
    <t>4.4.01 - Educación inicial</t>
  </si>
  <si>
    <t>4.4.04 - Educación superior</t>
  </si>
  <si>
    <t>4.4.06 - Educación técnica</t>
  </si>
  <si>
    <t>4.4.09 - Enseñanza no atribuible a ningún nivel</t>
  </si>
  <si>
    <t>4.4.98 - Investigación y desarrollo relacionados con la educación</t>
  </si>
  <si>
    <t>4.4.99 - Planificación, gestión y supervisión de la educación</t>
  </si>
  <si>
    <t>4.5 - Protección social</t>
  </si>
  <si>
    <t>4.5.01 - Edad avanzada, pensiones (por edad o incapacidad)</t>
  </si>
  <si>
    <t>4.5.03 - Invalidez</t>
  </si>
  <si>
    <t>4.5.05 - Familia e hijos</t>
  </si>
  <si>
    <t>4.5.10 - Asistencia social</t>
  </si>
  <si>
    <t>4.5.99 - Planificación, gestión y supervisión de la protección social</t>
  </si>
  <si>
    <t>4.6 - Equidad de género</t>
  </si>
  <si>
    <t>4.6.03 - Acciones para una cultura de igualdad de género.</t>
  </si>
  <si>
    <t>4.6.04 - Acciones de prevención, atención y protección de violencia de género</t>
  </si>
  <si>
    <t>5 - INTERESES DE LA DEUDA PÚBLICA</t>
  </si>
  <si>
    <t>5.1 - Intereses y comisiones de deuda pública</t>
  </si>
  <si>
    <t>5.1.01 - Intereses y comisiones de deuda pública</t>
  </si>
  <si>
    <t>TOTAL GASTOS</t>
  </si>
  <si>
    <t>2 - SERVICIOS ECONOMICOS</t>
  </si>
  <si>
    <t>3.2 - Protección de la biodiversidad y ordenación de desechos</t>
  </si>
  <si>
    <t>TOTAL APLICACIONES FINANCIERAS</t>
  </si>
  <si>
    <t>TOTAL GASTOS Y APLICACIONES FINANCIERAS</t>
  </si>
  <si>
    <t xml:space="preserve">
Fuente: Sistema de Información de la Gestión Financiera (SIGEF).</t>
  </si>
  <si>
    <t>1.1.03 - Transferencias a instituciones públicas incluidos los gobiernos locales</t>
  </si>
  <si>
    <t>1.2.01 - Relaciones internacionales desde oficinas en el país</t>
  </si>
  <si>
    <t>1.3.04 - Conocimiento del riesgo de desastres no climáticos</t>
  </si>
  <si>
    <t>2.4.05 - Energía eléctrica de fuentes hidroeléctricas</t>
  </si>
  <si>
    <t>3.1 - Protección del aire, agua y suelo</t>
  </si>
  <si>
    <t>3.1.01 - Reducción de la contaminación</t>
  </si>
  <si>
    <t>3.3 - Cambio Climático</t>
  </si>
  <si>
    <t>3.3.01 - Mixtos</t>
  </si>
  <si>
    <t>3.3.03 - Conocimiento del riesgo de desastres climáticos</t>
  </si>
  <si>
    <t>PERIODO 2014-2025</t>
  </si>
  <si>
    <t>1.1.05 - Gestión de la administración general para transversalizar el enfoque de género</t>
  </si>
  <si>
    <t>2.1.02 - Asuntos laborales generales</t>
  </si>
  <si>
    <t>3.3.06 - Respuesta y recuperación de desastres climáticos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</si>
</sst>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* #,##0.0_-;\-* #,##0.0_-;_-* &quot;-&quot;??_-;_-@_-"/>
    <numFmt numFmtId="167" formatCode="_(#,##0.0,,_);_(* \(#,##0.000000\);_(* &quot;-&quot;??_);_(@_)"/>
    <numFmt numFmtId="168" formatCode="_-* #,##0.0_-;\-* #,##0.0_-;_-* &quot;-&quot;?_-;_-@_-"/>
    <numFmt numFmtId="169" formatCode="#,##0.0,,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164" fontId="0" fillId="0" borderId="0" xfId="1" applyFont="1"/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6" fontId="0" fillId="0" borderId="0" xfId="1" applyNumberFormat="1" applyFont="1" applyAlignment="1"/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left" vertical="center"/>
    </xf>
    <xf numFmtId="0" fontId="0" fillId="0" borderId="2" xfId="0" applyBorder="1"/>
    <xf numFmtId="0" fontId="5" fillId="0" borderId="0" xfId="0" applyFont="1" applyAlignment="1">
      <alignment vertical="top" wrapText="1" readingOrder="1"/>
    </xf>
    <xf numFmtId="49" fontId="5" fillId="0" borderId="3" xfId="0" applyNumberFormat="1" applyFont="1" applyBorder="1" applyAlignment="1">
      <alignment horizontal="left" wrapText="1" readingOrder="1"/>
    </xf>
    <xf numFmtId="164" fontId="0" fillId="0" borderId="0" xfId="0" applyNumberFormat="1"/>
    <xf numFmtId="168" fontId="0" fillId="0" borderId="0" xfId="0" applyNumberFormat="1"/>
    <xf numFmtId="0" fontId="0" fillId="0" borderId="0" xfId="0" applyAlignment="1">
      <alignment horizontal="left" vertical="center" wrapText="1" indent="2"/>
    </xf>
    <xf numFmtId="49" fontId="5" fillId="0" borderId="0" xfId="0" applyNumberFormat="1" applyFont="1" applyAlignment="1">
      <alignment horizontal="left" wrapText="1" readingOrder="1"/>
    </xf>
    <xf numFmtId="169" fontId="0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164" fontId="0" fillId="0" borderId="0" xfId="1" applyFont="1" applyAlignment="1">
      <alignment horizontal="right"/>
    </xf>
    <xf numFmtId="169" fontId="3" fillId="0" borderId="5" xfId="1" applyNumberFormat="1" applyFont="1" applyBorder="1" applyAlignment="1">
      <alignment horizontal="right"/>
    </xf>
    <xf numFmtId="166" fontId="3" fillId="0" borderId="5" xfId="1" applyNumberFormat="1" applyFont="1" applyBorder="1" applyAlignment="1">
      <alignment horizontal="right"/>
    </xf>
    <xf numFmtId="167" fontId="3" fillId="0" borderId="5" xfId="1" applyNumberFormat="1" applyFont="1" applyBorder="1" applyAlignment="1">
      <alignment horizontal="right"/>
    </xf>
    <xf numFmtId="167" fontId="3" fillId="0" borderId="0" xfId="1" applyNumberFormat="1" applyFont="1" applyAlignment="1">
      <alignment horizontal="right"/>
    </xf>
    <xf numFmtId="167" fontId="0" fillId="0" borderId="0" xfId="1" applyNumberFormat="1" applyFont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9" fontId="1" fillId="0" borderId="0" xfId="1" applyNumberFormat="1" applyFont="1" applyAlignment="1">
      <alignment horizontal="right"/>
    </xf>
    <xf numFmtId="167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9" fontId="2" fillId="3" borderId="4" xfId="1" applyNumberFormat="1" applyFont="1" applyFill="1" applyBorder="1" applyAlignment="1">
      <alignment horizontal="right"/>
    </xf>
    <xf numFmtId="169" fontId="2" fillId="3" borderId="4" xfId="3" applyNumberFormat="1" applyFont="1" applyFill="1" applyBorder="1" applyAlignment="1">
      <alignment horizontal="right"/>
    </xf>
    <xf numFmtId="167" fontId="2" fillId="3" borderId="4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6" fontId="2" fillId="3" borderId="4" xfId="1" applyNumberFormat="1" applyFont="1" applyFill="1" applyBorder="1" applyAlignment="1">
      <alignment horizontal="right"/>
    </xf>
    <xf numFmtId="166" fontId="3" fillId="0" borderId="5" xfId="1" applyNumberFormat="1" applyFont="1" applyBorder="1" applyAlignment="1">
      <alignment horizontal="right" wrapText="1"/>
    </xf>
    <xf numFmtId="169" fontId="3" fillId="0" borderId="5" xfId="1" applyNumberFormat="1" applyFont="1" applyBorder="1" applyAlignment="1">
      <alignment horizontal="right" wrapText="1"/>
    </xf>
    <xf numFmtId="166" fontId="3" fillId="0" borderId="0" xfId="1" applyNumberFormat="1" applyFont="1" applyAlignment="1">
      <alignment horizontal="right" wrapText="1"/>
    </xf>
    <xf numFmtId="169" fontId="3" fillId="0" borderId="0" xfId="1" applyNumberFormat="1" applyFont="1" applyAlignment="1">
      <alignment horizontal="right" wrapText="1"/>
    </xf>
    <xf numFmtId="166" fontId="0" fillId="0" borderId="0" xfId="1" applyNumberFormat="1" applyFont="1" applyAlignment="1">
      <alignment horizontal="right" wrapText="1"/>
    </xf>
    <xf numFmtId="169" fontId="0" fillId="0" borderId="0" xfId="1" applyNumberFormat="1" applyFont="1" applyAlignment="1">
      <alignment horizontal="right" wrapText="1"/>
    </xf>
    <xf numFmtId="164" fontId="3" fillId="0" borderId="0" xfId="1" applyFont="1" applyAlignment="1">
      <alignment horizontal="right" wrapText="1"/>
    </xf>
    <xf numFmtId="164" fontId="0" fillId="0" borderId="0" xfId="1" applyFont="1" applyAlignment="1">
      <alignment horizontal="right" wrapText="1"/>
    </xf>
    <xf numFmtId="164" fontId="3" fillId="0" borderId="5" xfId="1" applyFont="1" applyBorder="1" applyAlignment="1">
      <alignment horizontal="right" wrapText="1"/>
    </xf>
    <xf numFmtId="169" fontId="2" fillId="3" borderId="4" xfId="2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2" fillId="3" borderId="3" xfId="3" applyNumberFormat="1" applyFont="1" applyFill="1" applyBorder="1" applyAlignment="1">
      <alignment horizontal="center" vertical="center"/>
    </xf>
    <xf numFmtId="0" fontId="2" fillId="3" borderId="6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4" fontId="1" fillId="0" borderId="0" xfId="1" applyFont="1"/>
  </cellXfs>
  <cellStyles count="6">
    <cellStyle name="Comma" xfId="1" builtinId="3"/>
    <cellStyle name="Millares 2" xfId="2" xr:uid="{00000000-0005-0000-0000-000001000000}"/>
    <cellStyle name="Millares 3" xfId="3" xr:uid="{00000000-0005-0000-0000-000002000000}"/>
    <cellStyle name="Millares 4" xfId="5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336176</xdr:colOff>
      <xdr:row>6</xdr:row>
      <xdr:rowOff>154781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87F2AF7-9E12-5E4A-B687-784AF231E4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6176" cy="1577181"/>
        </a:xfrm>
        <a:prstGeom prst="rect">
          <a:avLst/>
        </a:prstGeom>
      </xdr:spPr>
    </xdr:pic>
    <xdr:clientData/>
  </xdr:twoCellAnchor>
  <xdr:twoCellAnchor editAs="oneCell">
    <xdr:from>
      <xdr:col>1</xdr:col>
      <xdr:colOff>277457</xdr:colOff>
      <xdr:row>1</xdr:row>
      <xdr:rowOff>11908</xdr:rowOff>
    </xdr:from>
    <xdr:to>
      <xdr:col>1</xdr:col>
      <xdr:colOff>2193045</xdr:colOff>
      <xdr:row>4</xdr:row>
      <xdr:rowOff>141780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3F2F5F04-D092-2242-B624-D85BDA3C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8457" y="202408"/>
          <a:ext cx="1915588" cy="951403"/>
        </a:xfrm>
        <a:prstGeom prst="rect">
          <a:avLst/>
        </a:prstGeom>
      </xdr:spPr>
    </xdr:pic>
    <xdr:clientData/>
  </xdr:twoCellAnchor>
  <xdr:twoCellAnchor editAs="oneCell">
    <xdr:from>
      <xdr:col>9</xdr:col>
      <xdr:colOff>250032</xdr:colOff>
      <xdr:row>0</xdr:row>
      <xdr:rowOff>107157</xdr:rowOff>
    </xdr:from>
    <xdr:to>
      <xdr:col>11</xdr:col>
      <xdr:colOff>248671</xdr:colOff>
      <xdr:row>4</xdr:row>
      <xdr:rowOff>145257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C59C01-5763-994F-8289-9701C0C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75595" y="107157"/>
          <a:ext cx="2070326" cy="1050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2617-33A0-3B40-800A-EE2CC3E6D5B1}">
  <sheetPr codeName="Hoja1">
    <pageSetUpPr fitToPage="1"/>
  </sheetPr>
  <dimension ref="A2:AF133"/>
  <sheetViews>
    <sheetView showGridLines="0" tabSelected="1" zoomScale="80" zoomScaleNormal="80" workbookViewId="0">
      <selection activeCell="B8" sqref="B8:B9"/>
    </sheetView>
  </sheetViews>
  <sheetFormatPr defaultColWidth="11.42578125" defaultRowHeight="15" x14ac:dyDescent="0.25"/>
  <cols>
    <col min="1" max="1" width="5.7109375" customWidth="1"/>
    <col min="2" max="2" width="86.140625" customWidth="1"/>
    <col min="3" max="8" width="16.85546875" customWidth="1"/>
    <col min="9" max="9" width="17.85546875" style="2" customWidth="1"/>
    <col min="10" max="10" width="12.85546875" customWidth="1"/>
    <col min="11" max="12" width="18.140625" bestFit="1" customWidth="1"/>
    <col min="13" max="14" width="20.7109375" bestFit="1" customWidth="1"/>
    <col min="15" max="17" width="20.7109375" customWidth="1"/>
    <col min="18" max="18" width="17.85546875" customWidth="1"/>
    <col min="19" max="22" width="11.42578125" customWidth="1"/>
  </cols>
  <sheetData>
    <row r="2" spans="1:28" ht="28.5" x14ac:dyDescent="0.25">
      <c r="B2" s="58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8" ht="21" x14ac:dyDescent="0.25">
      <c r="A3" s="15"/>
      <c r="B3" s="56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28" ht="15.75" customHeight="1" x14ac:dyDescent="0.25">
      <c r="A4" s="15"/>
      <c r="B4" s="54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8" ht="15.75" x14ac:dyDescent="0.25">
      <c r="A5" s="15"/>
      <c r="B5" s="54" t="s">
        <v>3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8" x14ac:dyDescent="0.25">
      <c r="A6" s="15"/>
      <c r="B6" s="60"/>
      <c r="C6" s="61"/>
      <c r="D6" s="61"/>
      <c r="E6" s="61"/>
      <c r="F6" s="61"/>
      <c r="G6" s="61"/>
      <c r="H6" s="61"/>
      <c r="I6" s="61"/>
      <c r="J6" s="16"/>
    </row>
    <row r="7" spans="1:28" x14ac:dyDescent="0.25">
      <c r="A7" s="15"/>
      <c r="B7" s="17" t="s">
        <v>105</v>
      </c>
      <c r="C7" s="21"/>
      <c r="D7" s="21"/>
      <c r="E7" s="21"/>
      <c r="F7" s="21"/>
      <c r="G7" s="21"/>
      <c r="H7" s="21"/>
      <c r="K7" s="3"/>
      <c r="N7" s="3" t="s">
        <v>4</v>
      </c>
    </row>
    <row r="8" spans="1:28" x14ac:dyDescent="0.25">
      <c r="B8" s="62" t="s">
        <v>5</v>
      </c>
      <c r="C8" s="52">
        <v>2014</v>
      </c>
      <c r="D8" s="52">
        <v>2015</v>
      </c>
      <c r="E8" s="52">
        <v>2016</v>
      </c>
      <c r="F8" s="52">
        <v>2017</v>
      </c>
      <c r="G8" s="52">
        <v>2018</v>
      </c>
      <c r="H8" s="52">
        <v>2019</v>
      </c>
      <c r="I8" s="52">
        <v>2020</v>
      </c>
      <c r="J8" s="52">
        <v>2021</v>
      </c>
      <c r="K8" s="52">
        <v>2022</v>
      </c>
      <c r="L8" s="52">
        <v>2023</v>
      </c>
      <c r="M8" s="52">
        <v>2024</v>
      </c>
      <c r="N8" s="52">
        <v>2025</v>
      </c>
    </row>
    <row r="9" spans="1:28" x14ac:dyDescent="0.25">
      <c r="B9" s="6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28" x14ac:dyDescent="0.25">
      <c r="B10" s="4" t="s">
        <v>6</v>
      </c>
      <c r="C10" s="26">
        <v>5558008.4400000004</v>
      </c>
      <c r="D10" s="26">
        <v>1605725.8499999999</v>
      </c>
      <c r="E10" s="26">
        <v>320748.39999999997</v>
      </c>
      <c r="F10" s="27">
        <v>0</v>
      </c>
      <c r="G10" s="26">
        <v>338276.91000000003</v>
      </c>
      <c r="H10" s="26">
        <v>2937074</v>
      </c>
      <c r="I10" s="28">
        <v>0</v>
      </c>
      <c r="J10" s="28">
        <v>0</v>
      </c>
      <c r="K10" s="28"/>
      <c r="L10" s="28">
        <v>0</v>
      </c>
      <c r="M10" s="28">
        <v>0</v>
      </c>
      <c r="N10" s="28">
        <v>0</v>
      </c>
    </row>
    <row r="11" spans="1:28" x14ac:dyDescent="0.25">
      <c r="B11" s="5" t="s">
        <v>7</v>
      </c>
      <c r="C11" s="24">
        <v>5558008.4400000004</v>
      </c>
      <c r="D11" s="24">
        <v>1605725.8499999999</v>
      </c>
      <c r="E11" s="24">
        <v>320748.39999999997</v>
      </c>
      <c r="F11" s="23">
        <v>0</v>
      </c>
      <c r="G11" s="24">
        <v>338276.91000000003</v>
      </c>
      <c r="H11" s="24">
        <v>2937074</v>
      </c>
      <c r="I11" s="29">
        <v>0</v>
      </c>
      <c r="J11" s="29">
        <v>0</v>
      </c>
      <c r="K11" s="29"/>
      <c r="L11" s="29">
        <f>L12</f>
        <v>0</v>
      </c>
      <c r="M11" s="29">
        <v>0</v>
      </c>
      <c r="N11" s="29">
        <v>0</v>
      </c>
    </row>
    <row r="12" spans="1:28" x14ac:dyDescent="0.25">
      <c r="B12" s="7" t="s">
        <v>8</v>
      </c>
      <c r="C12" s="22">
        <v>5558008.4400000004</v>
      </c>
      <c r="D12" s="22">
        <v>1605725.8499999999</v>
      </c>
      <c r="E12" s="22">
        <v>320748.39999999997</v>
      </c>
      <c r="F12" s="3">
        <v>0</v>
      </c>
      <c r="G12" s="22">
        <v>320748.39999999997</v>
      </c>
      <c r="H12" s="22">
        <v>2937074</v>
      </c>
      <c r="I12" s="30">
        <v>0</v>
      </c>
      <c r="J12" s="30">
        <v>0</v>
      </c>
      <c r="K12" s="30"/>
      <c r="L12" s="30"/>
      <c r="M12" s="30">
        <v>0</v>
      </c>
      <c r="N12" s="30">
        <v>0</v>
      </c>
    </row>
    <row r="13" spans="1:28" x14ac:dyDescent="0.25">
      <c r="B13" s="4" t="s">
        <v>9</v>
      </c>
      <c r="C13" s="26">
        <v>401715199.51000005</v>
      </c>
      <c r="D13" s="27">
        <v>0</v>
      </c>
      <c r="E13" s="26">
        <v>747386446.23999989</v>
      </c>
      <c r="F13" s="26">
        <v>799889967.98000014</v>
      </c>
      <c r="G13" s="26">
        <v>3622339585.3299999</v>
      </c>
      <c r="H13" s="26">
        <v>5291726618.000001</v>
      </c>
      <c r="I13" s="28">
        <v>4596929261.3599997</v>
      </c>
      <c r="J13" s="28">
        <v>5700019955.8800001</v>
      </c>
      <c r="K13" s="28">
        <v>5342104577.710001</v>
      </c>
      <c r="L13" s="28">
        <v>5000078977.6700001</v>
      </c>
      <c r="M13" s="28">
        <v>5530121849.7999992</v>
      </c>
      <c r="N13" s="28">
        <v>6562635797.4799995</v>
      </c>
      <c r="O13" s="1"/>
      <c r="P13" s="18"/>
      <c r="Q13" s="18"/>
      <c r="R13" s="18"/>
      <c r="S13" s="18"/>
      <c r="T13" s="18"/>
      <c r="U13" s="18"/>
      <c r="V13" s="18"/>
      <c r="W13" s="18"/>
      <c r="Z13" s="18"/>
      <c r="AA13" s="18"/>
      <c r="AB13" s="18"/>
    </row>
    <row r="14" spans="1:28" x14ac:dyDescent="0.25">
      <c r="B14" s="5" t="s">
        <v>10</v>
      </c>
      <c r="C14" s="23">
        <v>0</v>
      </c>
      <c r="D14" s="23">
        <v>0</v>
      </c>
      <c r="E14" s="24">
        <v>182743176.45999998</v>
      </c>
      <c r="F14" s="24">
        <v>181858929.23999998</v>
      </c>
      <c r="G14" s="24">
        <v>2902900730.8200002</v>
      </c>
      <c r="H14" s="24">
        <v>4575463574.7800007</v>
      </c>
      <c r="I14" s="29">
        <v>3814067255.2099996</v>
      </c>
      <c r="J14" s="29">
        <v>4941571897.250001</v>
      </c>
      <c r="K14" s="29">
        <f>SUM(K15:K17)</f>
        <v>4474727680.0600004</v>
      </c>
      <c r="L14" s="29">
        <f>SUM(L15:L17)</f>
        <v>4998650872.4400005</v>
      </c>
      <c r="M14" s="29">
        <v>5529401830.4399996</v>
      </c>
      <c r="N14" s="29">
        <v>6561772310.79</v>
      </c>
      <c r="O14" s="1"/>
      <c r="P14" s="18"/>
      <c r="Q14" s="18"/>
      <c r="R14" s="18"/>
      <c r="S14" s="18"/>
      <c r="T14" s="18"/>
      <c r="U14" s="18"/>
      <c r="V14" s="18"/>
      <c r="W14" s="18"/>
      <c r="Z14" s="18"/>
      <c r="AA14" s="18"/>
      <c r="AB14" s="18"/>
    </row>
    <row r="15" spans="1:28" x14ac:dyDescent="0.25">
      <c r="B15" s="7" t="s">
        <v>11</v>
      </c>
      <c r="C15" s="3">
        <v>0</v>
      </c>
      <c r="D15" s="3">
        <v>0</v>
      </c>
      <c r="E15" s="3">
        <v>0</v>
      </c>
      <c r="F15" s="31">
        <v>0</v>
      </c>
      <c r="G15" s="31">
        <v>0</v>
      </c>
      <c r="H15" s="3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1"/>
      <c r="P15" s="18"/>
      <c r="Q15" s="18"/>
      <c r="R15" s="18"/>
      <c r="S15" s="18"/>
      <c r="T15" s="18"/>
      <c r="U15" s="18"/>
      <c r="V15" s="18"/>
      <c r="W15" s="18"/>
      <c r="Z15" s="18"/>
      <c r="AA15" s="18"/>
      <c r="AB15" s="18"/>
    </row>
    <row r="16" spans="1:28" x14ac:dyDescent="0.25">
      <c r="B16" s="7" t="s">
        <v>12</v>
      </c>
      <c r="C16" s="3">
        <v>0</v>
      </c>
      <c r="D16" s="3">
        <v>0</v>
      </c>
      <c r="E16" s="22">
        <v>182743176.45999998</v>
      </c>
      <c r="F16" s="22">
        <v>181858929.23999998</v>
      </c>
      <c r="G16" s="31">
        <v>0</v>
      </c>
      <c r="H16" s="22">
        <v>4575463574.7800007</v>
      </c>
      <c r="I16" s="30">
        <v>3814067255.2099996</v>
      </c>
      <c r="J16" s="30">
        <v>4941571897.2500019</v>
      </c>
      <c r="K16" s="30">
        <v>4474727680.0600004</v>
      </c>
      <c r="L16" s="30">
        <v>4834200539.3700008</v>
      </c>
      <c r="M16" s="30">
        <v>4440086351.3099995</v>
      </c>
      <c r="N16" s="30">
        <v>4771621991.1199999</v>
      </c>
      <c r="O16" s="1"/>
      <c r="P16" s="18"/>
      <c r="Q16" s="18"/>
      <c r="R16" s="18"/>
      <c r="S16" s="18"/>
      <c r="T16" s="18"/>
      <c r="U16" s="18"/>
      <c r="V16" s="18"/>
      <c r="W16" s="18"/>
      <c r="Z16" s="18"/>
      <c r="AA16" s="18"/>
      <c r="AB16" s="18"/>
    </row>
    <row r="17" spans="2:31" x14ac:dyDescent="0.25">
      <c r="B17" s="7" t="s">
        <v>96</v>
      </c>
      <c r="C17" s="3">
        <v>0</v>
      </c>
      <c r="D17" s="3">
        <v>0</v>
      </c>
      <c r="E17" s="3">
        <v>0</v>
      </c>
      <c r="F17" s="3">
        <v>0</v>
      </c>
      <c r="G17" s="22">
        <v>2902900730.8200002</v>
      </c>
      <c r="H17" s="3">
        <v>0</v>
      </c>
      <c r="I17" s="30">
        <v>0</v>
      </c>
      <c r="J17" s="30">
        <v>0</v>
      </c>
      <c r="K17" s="30">
        <v>0</v>
      </c>
      <c r="L17" s="30">
        <v>164450333.06999999</v>
      </c>
      <c r="M17" s="30">
        <v>1089315479.1299999</v>
      </c>
      <c r="N17" s="30">
        <v>1789824081.53</v>
      </c>
      <c r="O17" s="1"/>
      <c r="P17" s="18"/>
      <c r="Q17" s="18"/>
      <c r="R17" s="18"/>
      <c r="S17" s="18"/>
      <c r="T17" s="18"/>
      <c r="U17" s="18"/>
      <c r="V17" s="18"/>
      <c r="W17" s="18"/>
      <c r="Z17" s="18"/>
      <c r="AA17" s="18"/>
      <c r="AB17" s="18"/>
    </row>
    <row r="18" spans="2:31" x14ac:dyDescent="0.25">
      <c r="B18" s="7" t="s">
        <v>106</v>
      </c>
      <c r="C18" s="3"/>
      <c r="D18" s="3"/>
      <c r="E18" s="3"/>
      <c r="F18" s="3"/>
      <c r="G18" s="22"/>
      <c r="H18" s="3"/>
      <c r="I18" s="30"/>
      <c r="J18" s="30"/>
      <c r="K18" s="30"/>
      <c r="L18" s="30"/>
      <c r="M18" s="30"/>
      <c r="N18" s="30">
        <v>326238.14</v>
      </c>
      <c r="O18" s="1"/>
      <c r="P18" s="18"/>
      <c r="Q18" s="18"/>
      <c r="R18" s="18"/>
      <c r="S18" s="18"/>
      <c r="T18" s="18"/>
      <c r="U18" s="18"/>
      <c r="V18" s="18"/>
      <c r="W18" s="18"/>
      <c r="Z18" s="18"/>
      <c r="AA18" s="18"/>
      <c r="AB18" s="18"/>
    </row>
    <row r="19" spans="2:31" x14ac:dyDescent="0.25">
      <c r="B19" s="5" t="s">
        <v>13</v>
      </c>
      <c r="C19" s="23">
        <v>0</v>
      </c>
      <c r="D19" s="24">
        <v>44850</v>
      </c>
      <c r="E19" s="23">
        <v>0</v>
      </c>
      <c r="F19" s="23">
        <v>0</v>
      </c>
      <c r="G19" s="24">
        <v>5080143.08</v>
      </c>
      <c r="H19" s="24">
        <v>3667138.96</v>
      </c>
      <c r="I19" s="29">
        <v>22413786.120000001</v>
      </c>
      <c r="J19" s="29">
        <v>9624691.0199999996</v>
      </c>
      <c r="K19" s="29">
        <f>SUM(K20:K21)</f>
        <v>621903.55999999994</v>
      </c>
      <c r="L19" s="29">
        <f>SUM(L20:L21)</f>
        <v>1428105.23</v>
      </c>
      <c r="M19" s="29">
        <v>720019.36</v>
      </c>
      <c r="N19" s="29">
        <v>863486.69000000006</v>
      </c>
      <c r="O19" s="1"/>
      <c r="P19" s="18"/>
      <c r="Q19" s="18"/>
      <c r="R19" s="18"/>
      <c r="S19" s="18"/>
      <c r="T19" s="18"/>
      <c r="U19" s="18"/>
      <c r="V19" s="18"/>
      <c r="W19" s="18"/>
      <c r="Z19" s="18"/>
      <c r="AA19" s="18"/>
      <c r="AB19" s="18"/>
    </row>
    <row r="20" spans="2:31" x14ac:dyDescent="0.25">
      <c r="B20" s="7" t="s">
        <v>97</v>
      </c>
      <c r="C20" s="3">
        <v>0</v>
      </c>
      <c r="D20" s="22">
        <v>44850</v>
      </c>
      <c r="E20" s="3">
        <v>0</v>
      </c>
      <c r="F20" s="3">
        <v>0</v>
      </c>
      <c r="G20" s="22">
        <v>5080143.08</v>
      </c>
      <c r="H20" s="3">
        <v>0</v>
      </c>
      <c r="I20" s="30">
        <v>22413786.120000001</v>
      </c>
      <c r="J20" s="30">
        <v>2220482.5</v>
      </c>
      <c r="K20" s="30">
        <v>621903.55999999994</v>
      </c>
      <c r="L20" s="30">
        <v>619740.80000000005</v>
      </c>
      <c r="M20" s="30">
        <v>720019.36</v>
      </c>
      <c r="N20" s="30">
        <v>863486.69000000006</v>
      </c>
      <c r="O20" s="1"/>
      <c r="P20" s="18"/>
      <c r="Q20" s="18"/>
      <c r="R20" s="18"/>
      <c r="S20" s="18"/>
      <c r="T20" s="18"/>
      <c r="U20" s="18"/>
      <c r="V20" s="18"/>
      <c r="W20" s="18"/>
      <c r="Z20" s="18"/>
      <c r="AA20" s="18"/>
      <c r="AB20" s="18"/>
    </row>
    <row r="21" spans="2:31" x14ac:dyDescent="0.25">
      <c r="B21" s="7" t="s">
        <v>14</v>
      </c>
      <c r="C21" s="3"/>
      <c r="D21" s="3"/>
      <c r="E21" s="3">
        <v>0</v>
      </c>
      <c r="F21" s="3">
        <v>0</v>
      </c>
      <c r="G21" s="3">
        <v>0</v>
      </c>
      <c r="H21" s="22">
        <v>3667138.96</v>
      </c>
      <c r="I21" s="30">
        <v>0</v>
      </c>
      <c r="J21" s="30">
        <v>7404208.5200000005</v>
      </c>
      <c r="K21" s="30">
        <v>0</v>
      </c>
      <c r="L21" s="30">
        <v>808364.42999999993</v>
      </c>
      <c r="M21" s="30">
        <v>0</v>
      </c>
      <c r="N21" s="30">
        <v>0</v>
      </c>
      <c r="O21" s="1"/>
      <c r="P21" s="18"/>
      <c r="Q21" s="18"/>
      <c r="R21" s="18"/>
      <c r="S21" s="18"/>
      <c r="T21" s="18"/>
      <c r="U21" s="18"/>
      <c r="V21" s="18"/>
      <c r="W21" s="18"/>
      <c r="Z21" s="18"/>
      <c r="AA21" s="18"/>
      <c r="AB21" s="18"/>
    </row>
    <row r="22" spans="2:31" x14ac:dyDescent="0.25">
      <c r="B22" s="5" t="s">
        <v>15</v>
      </c>
      <c r="C22" s="24">
        <v>86719278.679999992</v>
      </c>
      <c r="D22" s="24">
        <v>99409748.100000009</v>
      </c>
      <c r="E22" s="24">
        <v>147049934.96999997</v>
      </c>
      <c r="F22" s="24">
        <v>152471859.74000001</v>
      </c>
      <c r="G22" s="24">
        <v>182112899.56</v>
      </c>
      <c r="H22" s="24">
        <v>198970780.03999996</v>
      </c>
      <c r="I22" s="29">
        <v>211317383.29999998</v>
      </c>
      <c r="J22" s="29">
        <v>185037951.37</v>
      </c>
      <c r="K22" s="29">
        <f>SUM(K23:K24)</f>
        <v>237285650.33000004</v>
      </c>
      <c r="L22" s="29">
        <f>SUM(L23:L24)</f>
        <v>0</v>
      </c>
      <c r="M22" s="29">
        <v>0</v>
      </c>
      <c r="N22" s="29">
        <v>0</v>
      </c>
      <c r="O22" s="1"/>
      <c r="P22" s="18"/>
      <c r="Q22" s="18"/>
      <c r="R22" s="18"/>
      <c r="S22" s="18"/>
      <c r="T22" s="18"/>
      <c r="U22" s="18"/>
      <c r="V22" s="18"/>
      <c r="W22" s="18"/>
      <c r="Z22" s="18"/>
      <c r="AA22" s="18"/>
      <c r="AB22" s="18"/>
    </row>
    <row r="23" spans="2:31" x14ac:dyDescent="0.25">
      <c r="B23" s="7" t="s">
        <v>16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1"/>
      <c r="P23" s="18"/>
      <c r="Q23" s="18"/>
      <c r="R23" s="18"/>
      <c r="S23" s="18"/>
      <c r="T23" s="18"/>
      <c r="U23" s="18"/>
      <c r="V23" s="18"/>
      <c r="W23" s="18"/>
      <c r="Z23" s="18"/>
      <c r="AA23" s="18"/>
      <c r="AB23" s="18"/>
    </row>
    <row r="24" spans="2:31" x14ac:dyDescent="0.25">
      <c r="B24" s="7" t="s">
        <v>17</v>
      </c>
      <c r="C24" s="22">
        <v>86719278.679999992</v>
      </c>
      <c r="D24" s="22">
        <v>99409748.100000009</v>
      </c>
      <c r="E24" s="22">
        <v>147049934.96999997</v>
      </c>
      <c r="F24" s="22">
        <v>152471859.74000001</v>
      </c>
      <c r="G24" s="22">
        <v>182112899.56</v>
      </c>
      <c r="H24" s="22">
        <v>198970780.03999996</v>
      </c>
      <c r="I24" s="30">
        <v>211317383.29999998</v>
      </c>
      <c r="J24" s="30">
        <v>185037951.37</v>
      </c>
      <c r="K24" s="30">
        <v>237285650.33000004</v>
      </c>
      <c r="L24" s="30">
        <v>0</v>
      </c>
      <c r="M24" s="30">
        <v>0</v>
      </c>
      <c r="N24" s="30">
        <v>0</v>
      </c>
      <c r="O24" s="1"/>
      <c r="P24" s="18"/>
      <c r="Q24" s="18"/>
      <c r="R24" s="18"/>
      <c r="S24" s="18"/>
      <c r="T24" s="18"/>
      <c r="U24" s="18"/>
      <c r="V24" s="18"/>
      <c r="W24" s="18"/>
      <c r="Z24" s="18"/>
      <c r="AA24" s="18"/>
      <c r="AB24" s="18"/>
    </row>
    <row r="25" spans="2:31" x14ac:dyDescent="0.25">
      <c r="B25" s="7" t="s">
        <v>98</v>
      </c>
      <c r="C25" s="22"/>
      <c r="D25" s="22"/>
      <c r="E25" s="22"/>
      <c r="F25" s="22"/>
      <c r="G25" s="22"/>
      <c r="H25" s="22"/>
      <c r="I25" s="30"/>
      <c r="J25" s="30"/>
      <c r="K25" s="30"/>
      <c r="L25" s="30"/>
      <c r="M25" s="30">
        <v>0</v>
      </c>
      <c r="N25" s="30">
        <v>0</v>
      </c>
      <c r="O25" s="1"/>
      <c r="P25" s="18"/>
      <c r="Q25" s="18"/>
      <c r="R25" s="18"/>
      <c r="S25" s="18"/>
      <c r="T25" s="18"/>
      <c r="U25" s="18"/>
      <c r="V25" s="18"/>
      <c r="W25" s="18"/>
      <c r="Z25" s="18"/>
      <c r="AA25" s="18"/>
      <c r="AB25" s="18"/>
    </row>
    <row r="26" spans="2:31" x14ac:dyDescent="0.25">
      <c r="B26" s="5" t="s">
        <v>18</v>
      </c>
      <c r="C26" s="24">
        <v>314995920.82999992</v>
      </c>
      <c r="D26" s="24">
        <v>414076880.95000005</v>
      </c>
      <c r="E26" s="24">
        <v>417593334.81</v>
      </c>
      <c r="F26" s="24">
        <v>465559179</v>
      </c>
      <c r="G26" s="24">
        <v>532245811.87</v>
      </c>
      <c r="H26" s="24">
        <v>513625124.21999997</v>
      </c>
      <c r="I26" s="29">
        <v>549130836.73000002</v>
      </c>
      <c r="J26" s="29">
        <v>563785416.24000001</v>
      </c>
      <c r="K26" s="29">
        <f>K27</f>
        <v>629469343.75999999</v>
      </c>
      <c r="L26" s="29">
        <f>L27</f>
        <v>0</v>
      </c>
      <c r="M26" s="29">
        <v>0</v>
      </c>
      <c r="N26" s="29">
        <v>0</v>
      </c>
      <c r="O26" s="1"/>
      <c r="P26" s="18"/>
      <c r="Q26" s="18"/>
      <c r="R26" s="18"/>
      <c r="S26" s="18"/>
      <c r="T26" s="18"/>
      <c r="U26" s="18"/>
      <c r="V26" s="18"/>
      <c r="W26" s="18"/>
      <c r="Z26" s="18"/>
      <c r="AA26" s="18"/>
      <c r="AB26" s="18"/>
    </row>
    <row r="27" spans="2:31" x14ac:dyDescent="0.25">
      <c r="B27" s="7" t="s">
        <v>19</v>
      </c>
      <c r="C27" s="32">
        <v>314995920.82999992</v>
      </c>
      <c r="D27" s="32">
        <v>414076880.95000005</v>
      </c>
      <c r="E27" s="32">
        <v>417593334.81</v>
      </c>
      <c r="F27" s="32">
        <v>465559179</v>
      </c>
      <c r="G27" s="32">
        <v>532245811.87</v>
      </c>
      <c r="H27" s="32">
        <v>513625124.21999997</v>
      </c>
      <c r="I27" s="33">
        <v>549130836.73000002</v>
      </c>
      <c r="J27" s="33">
        <v>563785416.24000001</v>
      </c>
      <c r="K27" s="33">
        <v>629469343.75999999</v>
      </c>
      <c r="L27" s="33">
        <v>0</v>
      </c>
      <c r="M27" s="33">
        <v>0</v>
      </c>
      <c r="N27" s="33">
        <v>0</v>
      </c>
      <c r="O27" s="1"/>
      <c r="P27" s="18"/>
      <c r="Q27" s="18"/>
      <c r="R27" s="18"/>
      <c r="S27" s="18"/>
      <c r="T27" s="18"/>
      <c r="U27" s="18"/>
      <c r="V27" s="18"/>
      <c r="W27" s="18"/>
      <c r="Z27" s="18"/>
      <c r="AA27" s="18"/>
      <c r="AB27" s="18"/>
    </row>
    <row r="28" spans="2:31" x14ac:dyDescent="0.25">
      <c r="B28" s="4" t="s">
        <v>20</v>
      </c>
      <c r="C28" s="26">
        <v>8473836773.2000008</v>
      </c>
      <c r="D28" s="26">
        <v>9996738920.8800011</v>
      </c>
      <c r="E28" s="26">
        <v>10628686369.08</v>
      </c>
      <c r="F28" s="26">
        <v>12306665575.629999</v>
      </c>
      <c r="G28" s="26">
        <v>15134802801.25</v>
      </c>
      <c r="H28" s="26">
        <v>20610397285.759998</v>
      </c>
      <c r="I28" s="28">
        <v>18639072375.739998</v>
      </c>
      <c r="J28" s="28">
        <v>18902864550.400002</v>
      </c>
      <c r="K28" s="28">
        <v>26143443722.350002</v>
      </c>
      <c r="L28" s="28">
        <v>28550949763.599998</v>
      </c>
      <c r="M28" s="28">
        <v>29743234576.560001</v>
      </c>
      <c r="N28" s="28">
        <v>30113326000.670006</v>
      </c>
      <c r="P28" s="18"/>
      <c r="Q28" s="18"/>
      <c r="R28" s="18"/>
      <c r="S28" s="18"/>
      <c r="T28" s="18"/>
      <c r="U28" s="18"/>
      <c r="V28" s="18"/>
      <c r="W28" s="18"/>
      <c r="Z28" s="18"/>
      <c r="AA28" s="18"/>
      <c r="AB28" s="18"/>
      <c r="AC28" s="18"/>
      <c r="AD28" s="18"/>
      <c r="AE28" s="18"/>
    </row>
    <row r="29" spans="2:31" s="50" customFormat="1" x14ac:dyDescent="0.25">
      <c r="B29" s="6" t="s">
        <v>21</v>
      </c>
      <c r="C29" s="24">
        <v>1081573855.46</v>
      </c>
      <c r="D29" s="24">
        <v>1203533823.3400002</v>
      </c>
      <c r="E29" s="24">
        <v>1460917353.1899998</v>
      </c>
      <c r="F29" s="24">
        <v>1575721524.04</v>
      </c>
      <c r="G29" s="24">
        <v>1920388714.1800001</v>
      </c>
      <c r="H29" s="24">
        <v>1952225604.99</v>
      </c>
      <c r="I29" s="29">
        <v>1915733873.2000003</v>
      </c>
      <c r="J29" s="29">
        <v>2239607991.3499999</v>
      </c>
      <c r="K29" s="29">
        <f>K32+K30</f>
        <v>2550967587.0700002</v>
      </c>
      <c r="L29" s="29">
        <f>L32+L30</f>
        <v>2833390561.5300002</v>
      </c>
      <c r="M29" s="29">
        <v>2823793720.9700007</v>
      </c>
      <c r="N29" s="29">
        <v>3050538820.2100005</v>
      </c>
      <c r="P29" s="51"/>
      <c r="Q29" s="51"/>
      <c r="R29" s="51"/>
      <c r="S29" s="51"/>
      <c r="T29" s="51"/>
      <c r="U29" s="51"/>
      <c r="V29" s="51"/>
      <c r="W29" s="51"/>
      <c r="X29"/>
      <c r="Y29"/>
      <c r="Z29" s="51"/>
      <c r="AA29" s="51"/>
      <c r="AB29" s="51"/>
      <c r="AC29" s="51"/>
      <c r="AD29" s="51"/>
      <c r="AE29" s="51"/>
    </row>
    <row r="30" spans="2:31" x14ac:dyDescent="0.25">
      <c r="B30" s="7" t="s">
        <v>22</v>
      </c>
      <c r="C30" s="22">
        <v>1081573855.46</v>
      </c>
      <c r="D30" s="22">
        <v>1203533823.3400002</v>
      </c>
      <c r="E30" s="22">
        <v>1460917353.1899998</v>
      </c>
      <c r="F30" s="22">
        <v>1575721524.04</v>
      </c>
      <c r="G30" s="22">
        <v>1920388714.1800001</v>
      </c>
      <c r="H30" s="22">
        <v>1952225604.99</v>
      </c>
      <c r="I30" s="30">
        <v>1915733873.2000003</v>
      </c>
      <c r="J30" s="30">
        <v>2239607991.3499999</v>
      </c>
      <c r="K30" s="30">
        <v>2550967587.0700002</v>
      </c>
      <c r="L30" s="30">
        <v>2828270440.48</v>
      </c>
      <c r="M30" s="30">
        <v>2822477558.0100007</v>
      </c>
      <c r="N30" s="30">
        <v>3046367316.0800004</v>
      </c>
      <c r="P30" s="18"/>
      <c r="Q30" s="18"/>
      <c r="R30" s="18"/>
      <c r="S30" s="18"/>
      <c r="T30" s="18"/>
      <c r="U30" s="18"/>
      <c r="V30" s="18"/>
      <c r="W30" s="18"/>
      <c r="Z30" s="18"/>
      <c r="AA30" s="18"/>
      <c r="AB30" s="18"/>
      <c r="AC30" s="18"/>
      <c r="AD30" s="18"/>
      <c r="AE30" s="18"/>
    </row>
    <row r="31" spans="2:31" x14ac:dyDescent="0.25">
      <c r="B31" s="7" t="s">
        <v>107</v>
      </c>
      <c r="C31" s="22"/>
      <c r="D31" s="22"/>
      <c r="E31" s="22"/>
      <c r="F31" s="22"/>
      <c r="G31" s="22"/>
      <c r="H31" s="22"/>
      <c r="I31" s="30"/>
      <c r="J31" s="30"/>
      <c r="K31" s="30"/>
      <c r="L31" s="30"/>
      <c r="M31" s="30"/>
      <c r="N31" s="30">
        <v>4171504.13</v>
      </c>
      <c r="P31" s="18"/>
      <c r="Q31" s="18"/>
      <c r="R31" s="18"/>
      <c r="S31" s="18"/>
      <c r="T31" s="18"/>
      <c r="U31" s="18"/>
      <c r="V31" s="18"/>
      <c r="W31" s="18"/>
      <c r="Z31" s="18"/>
      <c r="AA31" s="18"/>
      <c r="AB31" s="18"/>
      <c r="AC31" s="18"/>
      <c r="AD31" s="18"/>
      <c r="AE31" s="18"/>
    </row>
    <row r="32" spans="2:31" x14ac:dyDescent="0.25">
      <c r="B32" s="7" t="s">
        <v>23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30">
        <v>5120121.05</v>
      </c>
      <c r="M32" s="30">
        <v>1316162.96</v>
      </c>
      <c r="N32" s="30">
        <v>0</v>
      </c>
      <c r="P32" s="18"/>
      <c r="Q32" s="18"/>
      <c r="R32" s="18"/>
      <c r="S32" s="18"/>
      <c r="T32" s="18"/>
      <c r="U32" s="18"/>
      <c r="V32" s="18"/>
      <c r="W32" s="18"/>
      <c r="Z32" s="18"/>
      <c r="AA32" s="18"/>
      <c r="AB32" s="18"/>
      <c r="AC32" s="18"/>
      <c r="AD32" s="18"/>
      <c r="AE32" s="18"/>
    </row>
    <row r="33" spans="2:31" s="50" customFormat="1" x14ac:dyDescent="0.25">
      <c r="B33" s="6" t="s">
        <v>24</v>
      </c>
      <c r="C33" s="24">
        <v>2145662544.7700002</v>
      </c>
      <c r="D33" s="24">
        <v>2723671882.48</v>
      </c>
      <c r="E33" s="24">
        <v>2604402936.9199996</v>
      </c>
      <c r="F33" s="24">
        <v>2608404722.1500001</v>
      </c>
      <c r="G33" s="24">
        <v>2722083003.7999997</v>
      </c>
      <c r="H33" s="24">
        <v>3147420089.6199999</v>
      </c>
      <c r="I33" s="29">
        <v>3084397462.3400002</v>
      </c>
      <c r="J33" s="29">
        <v>3288066366.8899999</v>
      </c>
      <c r="K33" s="29">
        <f>SUM(K34:K36)</f>
        <v>4729552752.789999</v>
      </c>
      <c r="L33" s="29">
        <f>SUM(L34:L36)</f>
        <v>4755846422.8099995</v>
      </c>
      <c r="M33" s="29">
        <v>4595457989.6100006</v>
      </c>
      <c r="N33" s="29">
        <v>4140791665.8900003</v>
      </c>
      <c r="P33" s="51"/>
      <c r="Q33" s="51"/>
      <c r="R33" s="51"/>
      <c r="S33" s="51"/>
      <c r="T33" s="51"/>
      <c r="U33" s="51"/>
      <c r="V33" s="51"/>
      <c r="W33" s="51"/>
      <c r="X33"/>
      <c r="Y33"/>
      <c r="Z33" s="51"/>
      <c r="AA33" s="51"/>
      <c r="AB33" s="51"/>
      <c r="AC33" s="51"/>
      <c r="AD33" s="51"/>
      <c r="AE33" s="51"/>
    </row>
    <row r="34" spans="2:31" x14ac:dyDescent="0.25">
      <c r="B34" s="7" t="s">
        <v>25</v>
      </c>
      <c r="C34" s="22">
        <v>2080128905.77</v>
      </c>
      <c r="D34" s="22">
        <v>2618727788.2300005</v>
      </c>
      <c r="E34" s="22">
        <v>2491221292.1700001</v>
      </c>
      <c r="F34" s="22">
        <v>2498674886.4399996</v>
      </c>
      <c r="G34" s="22">
        <v>2609144255.9000001</v>
      </c>
      <c r="H34" s="22">
        <v>3021653774.0700002</v>
      </c>
      <c r="I34" s="30">
        <v>2956110926.1699991</v>
      </c>
      <c r="J34" s="30">
        <v>3085687460.4900002</v>
      </c>
      <c r="K34" s="30">
        <v>4481194221.5999994</v>
      </c>
      <c r="L34" s="30">
        <v>3730018929.9899998</v>
      </c>
      <c r="M34" s="30">
        <v>3525949166.3300004</v>
      </c>
      <c r="N34" s="30">
        <v>3195719736.7500005</v>
      </c>
      <c r="P34" s="18"/>
      <c r="Q34" s="18"/>
      <c r="R34" s="18"/>
      <c r="S34" s="18"/>
      <c r="T34" s="18"/>
      <c r="U34" s="18"/>
      <c r="V34" s="18"/>
      <c r="W34" s="18"/>
      <c r="Z34" s="18"/>
      <c r="AA34" s="18"/>
      <c r="AB34" s="18"/>
      <c r="AC34" s="18"/>
      <c r="AD34" s="18"/>
      <c r="AE34" s="18"/>
    </row>
    <row r="35" spans="2:31" x14ac:dyDescent="0.25">
      <c r="B35" s="7" t="s">
        <v>26</v>
      </c>
      <c r="C35" s="22">
        <v>65533639.000000007</v>
      </c>
      <c r="D35" s="22">
        <v>104944094.25</v>
      </c>
      <c r="E35" s="22">
        <v>113181644.74999999</v>
      </c>
      <c r="F35" s="22">
        <v>109729835.71000001</v>
      </c>
      <c r="G35" s="22">
        <v>112938747.90000001</v>
      </c>
      <c r="H35" s="22">
        <v>125766315.55</v>
      </c>
      <c r="I35" s="30">
        <v>128286536.16999999</v>
      </c>
      <c r="J35" s="30">
        <v>202378906.39999998</v>
      </c>
      <c r="K35" s="30">
        <v>248358531.19</v>
      </c>
      <c r="L35" s="30">
        <v>260399092.88</v>
      </c>
      <c r="M35" s="30">
        <v>272435165.75</v>
      </c>
      <c r="N35" s="30">
        <v>283358556.42000002</v>
      </c>
      <c r="P35" s="18"/>
      <c r="Q35" s="18"/>
      <c r="R35" s="18"/>
      <c r="S35" s="18"/>
      <c r="T35" s="18"/>
      <c r="U35" s="18"/>
      <c r="V35" s="18"/>
      <c r="W35" s="18"/>
      <c r="Z35" s="18"/>
      <c r="AA35" s="18"/>
      <c r="AB35" s="18"/>
      <c r="AC35" s="18"/>
      <c r="AD35" s="18"/>
      <c r="AE35" s="18"/>
    </row>
    <row r="36" spans="2:31" x14ac:dyDescent="0.25">
      <c r="B36" s="7" t="s">
        <v>27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30">
        <v>765428399.93999982</v>
      </c>
      <c r="M36" s="30">
        <v>797073657.52999997</v>
      </c>
      <c r="N36" s="30">
        <v>661713372.71999991</v>
      </c>
      <c r="P36" s="18"/>
      <c r="Q36" s="18"/>
      <c r="R36" s="18"/>
      <c r="S36" s="18"/>
      <c r="T36" s="18"/>
      <c r="U36" s="18"/>
      <c r="V36" s="18"/>
      <c r="W36" s="18"/>
      <c r="Z36" s="18"/>
      <c r="AA36" s="18"/>
      <c r="AB36" s="18"/>
      <c r="AC36" s="18"/>
      <c r="AD36" s="18"/>
      <c r="AE36" s="18"/>
    </row>
    <row r="37" spans="2:31" s="50" customFormat="1" x14ac:dyDescent="0.25">
      <c r="B37" s="6" t="s">
        <v>28</v>
      </c>
      <c r="C37" s="24">
        <v>1296714655.2299998</v>
      </c>
      <c r="D37" s="24">
        <v>1813313831.9799998</v>
      </c>
      <c r="E37" s="24">
        <v>2097229748.24</v>
      </c>
      <c r="F37" s="24">
        <v>3050920887.6300001</v>
      </c>
      <c r="G37" s="24">
        <v>3831795196.27</v>
      </c>
      <c r="H37" s="24">
        <v>8487017038.0699997</v>
      </c>
      <c r="I37" s="29">
        <v>6102724886.4200001</v>
      </c>
      <c r="J37" s="29">
        <v>6654898680.4099989</v>
      </c>
      <c r="K37" s="29">
        <f>K38</f>
        <v>9695813764.2299995</v>
      </c>
      <c r="L37" s="29">
        <f>L38</f>
        <v>9329738659.2699966</v>
      </c>
      <c r="M37" s="29">
        <v>7513569381.8799992</v>
      </c>
      <c r="N37" s="29">
        <v>6870667290.4599991</v>
      </c>
      <c r="P37" s="51"/>
      <c r="Q37" s="51"/>
      <c r="R37" s="51"/>
      <c r="S37" s="51"/>
      <c r="T37" s="51"/>
      <c r="U37" s="51"/>
      <c r="V37" s="51"/>
      <c r="W37" s="51"/>
      <c r="X37"/>
      <c r="Y37"/>
      <c r="Z37" s="51"/>
      <c r="AA37" s="51"/>
      <c r="AB37" s="51"/>
      <c r="AC37" s="51"/>
      <c r="AD37" s="51"/>
      <c r="AE37" s="51"/>
    </row>
    <row r="38" spans="2:31" x14ac:dyDescent="0.25">
      <c r="B38" s="7" t="s">
        <v>29</v>
      </c>
      <c r="C38" s="22">
        <v>1296714655.2299998</v>
      </c>
      <c r="D38" s="22">
        <v>1813313831.9799998</v>
      </c>
      <c r="E38" s="22">
        <v>2097229748.24</v>
      </c>
      <c r="F38" s="22">
        <v>3050920887.6300001</v>
      </c>
      <c r="G38" s="22">
        <v>3831795196.27</v>
      </c>
      <c r="H38" s="22">
        <v>8487017038.0699997</v>
      </c>
      <c r="I38" s="30">
        <v>6102724886.4200001</v>
      </c>
      <c r="J38" s="30">
        <v>6654898680.4099979</v>
      </c>
      <c r="K38" s="30">
        <v>9695813764.2299995</v>
      </c>
      <c r="L38" s="30">
        <v>9329738659.2699966</v>
      </c>
      <c r="M38" s="30">
        <v>7513569381.8799992</v>
      </c>
      <c r="N38" s="30">
        <v>6870667290.4599991</v>
      </c>
      <c r="P38" s="18"/>
      <c r="Q38" s="18"/>
      <c r="R38" s="18"/>
      <c r="S38" s="18"/>
      <c r="T38" s="18"/>
      <c r="U38" s="18"/>
      <c r="V38" s="18"/>
      <c r="W38" s="18"/>
      <c r="Z38" s="18"/>
      <c r="AA38" s="18"/>
      <c r="AB38" s="18"/>
      <c r="AC38" s="18"/>
      <c r="AD38" s="18"/>
      <c r="AE38" s="18"/>
    </row>
    <row r="39" spans="2:31" x14ac:dyDescent="0.25">
      <c r="B39" s="6" t="s">
        <v>30</v>
      </c>
      <c r="C39" s="24">
        <v>603294613.71000004</v>
      </c>
      <c r="D39" s="24">
        <v>555528923.47000003</v>
      </c>
      <c r="E39" s="24">
        <v>593049929.3499999</v>
      </c>
      <c r="F39" s="24">
        <v>628148244.38</v>
      </c>
      <c r="G39" s="24">
        <v>646276820.16000009</v>
      </c>
      <c r="H39" s="24">
        <v>658265046.18000007</v>
      </c>
      <c r="I39" s="29">
        <v>622061431.92000008</v>
      </c>
      <c r="J39" s="29">
        <v>624639221.28999984</v>
      </c>
      <c r="K39" s="29">
        <f>K41+K40</f>
        <v>602452838.23000014</v>
      </c>
      <c r="L39" s="29">
        <f>L41+L40</f>
        <v>688778503.26999986</v>
      </c>
      <c r="M39" s="29">
        <v>814716521.13000011</v>
      </c>
      <c r="N39" s="29">
        <v>912835250.53999996</v>
      </c>
      <c r="P39" s="18"/>
      <c r="Q39" s="18"/>
      <c r="R39" s="18"/>
      <c r="S39" s="18"/>
      <c r="T39" s="18"/>
      <c r="U39" s="18"/>
      <c r="V39" s="18"/>
      <c r="W39" s="18"/>
      <c r="Z39" s="18"/>
      <c r="AA39" s="18"/>
      <c r="AB39" s="18"/>
      <c r="AC39" s="18"/>
      <c r="AD39" s="18"/>
      <c r="AE39" s="18"/>
    </row>
    <row r="40" spans="2:31" x14ac:dyDescent="0.25">
      <c r="B40" s="7" t="s">
        <v>31</v>
      </c>
      <c r="C40" s="22">
        <v>603294613.71000004</v>
      </c>
      <c r="D40" s="22">
        <v>555528923.47000003</v>
      </c>
      <c r="E40" s="22">
        <v>593049929.3499999</v>
      </c>
      <c r="F40" s="22">
        <v>628148244.38</v>
      </c>
      <c r="G40" s="22">
        <v>646276820.16000009</v>
      </c>
      <c r="H40" s="22">
        <v>658265046.18000007</v>
      </c>
      <c r="I40" s="30">
        <v>622061431.92000008</v>
      </c>
      <c r="J40" s="30">
        <v>624639221.28999996</v>
      </c>
      <c r="K40" s="30">
        <v>602452838.23000014</v>
      </c>
      <c r="L40" s="30">
        <v>0</v>
      </c>
      <c r="M40" s="30">
        <v>0</v>
      </c>
      <c r="N40" s="30">
        <v>0</v>
      </c>
      <c r="P40" s="18"/>
      <c r="Q40" s="18"/>
      <c r="R40" s="18"/>
      <c r="S40" s="18"/>
      <c r="T40" s="18"/>
      <c r="U40" s="18"/>
      <c r="V40" s="18"/>
      <c r="W40" s="18"/>
      <c r="Z40" s="18"/>
      <c r="AA40" s="18"/>
      <c r="AB40" s="18"/>
      <c r="AC40" s="18"/>
      <c r="AD40" s="18"/>
      <c r="AE40" s="18"/>
    </row>
    <row r="41" spans="2:31" x14ac:dyDescent="0.25">
      <c r="B41" s="7" t="s">
        <v>32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30">
        <v>688778503.26999986</v>
      </c>
      <c r="M41" s="30">
        <v>679422709.57000005</v>
      </c>
      <c r="N41" s="30">
        <v>905043000.08999991</v>
      </c>
      <c r="P41" s="18"/>
      <c r="Q41" s="18"/>
      <c r="R41" s="18"/>
      <c r="S41" s="18"/>
      <c r="T41" s="18"/>
      <c r="U41" s="18"/>
      <c r="V41" s="18"/>
      <c r="W41" s="18"/>
      <c r="Z41" s="18"/>
      <c r="AA41" s="18"/>
      <c r="AB41" s="18"/>
      <c r="AC41" s="18"/>
      <c r="AD41" s="18"/>
      <c r="AE41" s="18"/>
    </row>
    <row r="42" spans="2:31" x14ac:dyDescent="0.25">
      <c r="B42" s="7" t="s">
        <v>99</v>
      </c>
      <c r="C42" s="25"/>
      <c r="D42" s="25"/>
      <c r="E42" s="25"/>
      <c r="F42" s="25"/>
      <c r="G42" s="25"/>
      <c r="H42" s="25"/>
      <c r="I42" s="25"/>
      <c r="J42" s="25"/>
      <c r="K42" s="25"/>
      <c r="L42" s="30"/>
      <c r="M42" s="30">
        <v>135293811.56</v>
      </c>
      <c r="N42" s="30">
        <v>7792250.4499999993</v>
      </c>
      <c r="P42" s="18"/>
      <c r="Q42" s="18"/>
      <c r="R42" s="18"/>
      <c r="S42" s="18"/>
      <c r="T42" s="18"/>
      <c r="U42" s="18"/>
      <c r="V42" s="18"/>
      <c r="W42" s="18"/>
      <c r="Z42" s="18"/>
      <c r="AA42" s="18"/>
      <c r="AB42" s="18"/>
      <c r="AC42" s="18"/>
      <c r="AD42" s="18"/>
      <c r="AE42" s="18"/>
    </row>
    <row r="43" spans="2:31" x14ac:dyDescent="0.25">
      <c r="B43" s="6" t="s">
        <v>33</v>
      </c>
      <c r="C43" s="24">
        <v>736562.42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P43" s="18"/>
      <c r="Q43" s="18"/>
      <c r="R43" s="18"/>
      <c r="S43" s="18"/>
      <c r="T43" s="18"/>
      <c r="U43" s="18"/>
      <c r="V43" s="18"/>
      <c r="W43" s="18"/>
      <c r="Z43" s="18"/>
      <c r="AA43" s="18"/>
      <c r="AB43" s="18"/>
      <c r="AC43" s="18"/>
      <c r="AD43" s="18"/>
      <c r="AE43" s="18"/>
    </row>
    <row r="44" spans="2:31" ht="15.75" customHeight="1" x14ac:dyDescent="0.25">
      <c r="B44" s="7" t="s">
        <v>34</v>
      </c>
      <c r="C44" s="22">
        <v>736562.42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P44" s="18"/>
      <c r="Q44" s="18"/>
      <c r="R44" s="18"/>
      <c r="S44" s="18"/>
      <c r="T44" s="18"/>
      <c r="U44" s="18"/>
      <c r="V44" s="18"/>
      <c r="W44" s="18"/>
      <c r="Z44" s="18"/>
      <c r="AA44" s="18"/>
      <c r="AB44" s="18"/>
      <c r="AC44" s="18"/>
      <c r="AD44" s="18"/>
      <c r="AE44" s="18"/>
    </row>
    <row r="45" spans="2:31" x14ac:dyDescent="0.25">
      <c r="B45" s="6" t="s">
        <v>35</v>
      </c>
      <c r="C45" s="24">
        <v>2773828334.0500002</v>
      </c>
      <c r="D45" s="24">
        <v>3050608209.1299996</v>
      </c>
      <c r="E45" s="24">
        <v>3205113258.6900001</v>
      </c>
      <c r="F45" s="24">
        <v>3766901284.0100002</v>
      </c>
      <c r="G45" s="24">
        <v>5265927044.0100002</v>
      </c>
      <c r="H45" s="24">
        <v>5263873167.0900002</v>
      </c>
      <c r="I45" s="29">
        <v>4846842682.0100002</v>
      </c>
      <c r="J45" s="29">
        <v>4090242442.5899997</v>
      </c>
      <c r="K45" s="29">
        <f>SUM(K46:K47)</f>
        <v>6296836432.79</v>
      </c>
      <c r="L45" s="29">
        <f>SUM(L46:L47)</f>
        <v>8433301526.5</v>
      </c>
      <c r="M45" s="29">
        <v>10069019474.34</v>
      </c>
      <c r="N45" s="29">
        <v>10735685241.310001</v>
      </c>
      <c r="P45" s="18"/>
      <c r="Q45" s="18"/>
      <c r="R45" s="18"/>
      <c r="S45" s="18"/>
      <c r="T45" s="18"/>
      <c r="U45" s="18"/>
      <c r="V45" s="18"/>
      <c r="W45" s="18"/>
      <c r="Z45" s="18"/>
      <c r="AA45" s="18"/>
      <c r="AB45" s="18"/>
      <c r="AC45" s="18"/>
      <c r="AD45" s="18"/>
      <c r="AE45" s="18"/>
    </row>
    <row r="46" spans="2:31" x14ac:dyDescent="0.25">
      <c r="B46" s="7" t="s">
        <v>36</v>
      </c>
      <c r="C46" s="3">
        <v>0</v>
      </c>
      <c r="D46" s="3">
        <v>0</v>
      </c>
      <c r="E46" s="3"/>
      <c r="F46" s="22">
        <v>305044577.56999999</v>
      </c>
      <c r="G46" s="22">
        <v>1389206159.54</v>
      </c>
      <c r="H46" s="22">
        <v>1576515163.1499999</v>
      </c>
      <c r="I46" s="33">
        <v>1306867051.0899999</v>
      </c>
      <c r="J46" s="30">
        <v>992594570.77000022</v>
      </c>
      <c r="K46" s="30">
        <v>2266348016.5299993</v>
      </c>
      <c r="L46" s="30">
        <v>3303337025.8800006</v>
      </c>
      <c r="M46" s="30">
        <v>2685136242.9000001</v>
      </c>
      <c r="N46" s="30">
        <v>3321216729.8900003</v>
      </c>
      <c r="P46" s="18"/>
      <c r="Q46" s="18"/>
      <c r="R46" s="18"/>
      <c r="S46" s="18"/>
      <c r="T46" s="18"/>
      <c r="U46" s="18"/>
      <c r="V46" s="18"/>
      <c r="W46" s="18"/>
      <c r="Z46" s="18"/>
      <c r="AA46" s="18"/>
      <c r="AB46" s="18"/>
      <c r="AC46" s="18"/>
      <c r="AD46" s="18"/>
      <c r="AE46" s="18"/>
    </row>
    <row r="47" spans="2:31" x14ac:dyDescent="0.25">
      <c r="B47" s="7" t="s">
        <v>37</v>
      </c>
      <c r="C47" s="22">
        <v>2773828334.0500002</v>
      </c>
      <c r="D47" s="22">
        <v>3050608209.1299996</v>
      </c>
      <c r="E47" s="22">
        <v>3205113258.6900001</v>
      </c>
      <c r="F47" s="22">
        <v>3461856706.4400005</v>
      </c>
      <c r="G47" s="32">
        <v>3876720884.4699998</v>
      </c>
      <c r="H47" s="22">
        <v>3687358003.9399996</v>
      </c>
      <c r="I47" s="30">
        <v>3539975630.9200001</v>
      </c>
      <c r="J47" s="30">
        <v>3097647871.8200002</v>
      </c>
      <c r="K47" s="30">
        <v>4030488416.2600007</v>
      </c>
      <c r="L47" s="30">
        <v>5129964500.6199999</v>
      </c>
      <c r="M47" s="30">
        <v>7383883231.4400005</v>
      </c>
      <c r="N47" s="30">
        <v>7414468511.4200001</v>
      </c>
      <c r="P47" s="18"/>
      <c r="Q47" s="18"/>
      <c r="R47" s="18"/>
      <c r="S47" s="18"/>
      <c r="T47" s="18"/>
      <c r="U47" s="18"/>
      <c r="V47" s="18"/>
      <c r="W47" s="18"/>
      <c r="Z47" s="18"/>
      <c r="AA47" s="18"/>
      <c r="AB47" s="18"/>
      <c r="AC47" s="18"/>
      <c r="AD47" s="18"/>
      <c r="AE47" s="18"/>
    </row>
    <row r="48" spans="2:31" x14ac:dyDescent="0.25">
      <c r="B48" s="6" t="s">
        <v>38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4">
        <v>953352997.15000021</v>
      </c>
      <c r="I48" s="29">
        <v>1352232204.27</v>
      </c>
      <c r="J48" s="29">
        <v>1137432553.8499999</v>
      </c>
      <c r="K48" s="29">
        <f>SUM(K49)</f>
        <v>1394456228.6800003</v>
      </c>
      <c r="L48" s="29">
        <f>SUM(L49)</f>
        <v>1692265336.72</v>
      </c>
      <c r="M48" s="29">
        <v>3122669048.9099998</v>
      </c>
      <c r="N48" s="29">
        <v>3525430624.4200006</v>
      </c>
      <c r="P48" s="18"/>
      <c r="Q48" s="18"/>
      <c r="R48" s="18"/>
      <c r="S48" s="18"/>
      <c r="T48" s="18"/>
      <c r="U48" s="18"/>
      <c r="V48" s="18"/>
      <c r="W48" s="18"/>
      <c r="Z48" s="18"/>
      <c r="AA48" s="18"/>
      <c r="AB48" s="18"/>
      <c r="AC48" s="18"/>
      <c r="AD48" s="18"/>
      <c r="AE48" s="18"/>
    </row>
    <row r="49" spans="2:31" x14ac:dyDescent="0.25">
      <c r="B49" s="7" t="s">
        <v>39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22">
        <v>953352997.15000021</v>
      </c>
      <c r="I49" s="30">
        <v>1352232204.27</v>
      </c>
      <c r="J49" s="30">
        <v>1137432553.8499999</v>
      </c>
      <c r="K49" s="30">
        <v>1394456228.6800003</v>
      </c>
      <c r="L49" s="30">
        <v>1692265336.72</v>
      </c>
      <c r="M49" s="30">
        <v>3122669048.9099998</v>
      </c>
      <c r="N49" s="30">
        <v>3525430624.4200006</v>
      </c>
      <c r="P49" s="18"/>
      <c r="Q49" s="18"/>
      <c r="R49" s="18"/>
      <c r="S49" s="18"/>
      <c r="T49" s="18"/>
      <c r="U49" s="18"/>
      <c r="V49" s="18"/>
      <c r="W49" s="18"/>
      <c r="Z49" s="18"/>
      <c r="AA49" s="18"/>
      <c r="AB49" s="18"/>
      <c r="AC49" s="18"/>
      <c r="AD49" s="18"/>
      <c r="AE49" s="18"/>
    </row>
    <row r="50" spans="2:31" x14ac:dyDescent="0.25">
      <c r="B50" s="6" t="s">
        <v>40</v>
      </c>
      <c r="C50" s="24">
        <v>442208577.59000003</v>
      </c>
      <c r="D50" s="24">
        <v>513707001.69000006</v>
      </c>
      <c r="E50" s="24">
        <v>539181537.25999999</v>
      </c>
      <c r="F50" s="24">
        <v>546581460.00999999</v>
      </c>
      <c r="G50" s="24">
        <v>585810587.15999997</v>
      </c>
      <c r="H50" s="23">
        <v>0</v>
      </c>
      <c r="I50" s="29">
        <v>568182065.24000001</v>
      </c>
      <c r="J50" s="29">
        <v>712456564.05999994</v>
      </c>
      <c r="K50" s="29">
        <f>SUM(K51:K52)</f>
        <v>708137336.88</v>
      </c>
      <c r="L50" s="29">
        <f>SUM(L51:L52)</f>
        <v>664411737.55000019</v>
      </c>
      <c r="M50" s="29">
        <v>624507130.20000005</v>
      </c>
      <c r="N50" s="29">
        <v>687454947.11000013</v>
      </c>
      <c r="P50" s="18"/>
      <c r="Q50" s="18"/>
      <c r="R50" s="18"/>
      <c r="S50" s="18"/>
      <c r="T50" s="18"/>
      <c r="U50" s="18"/>
      <c r="V50" s="18"/>
      <c r="W50" s="18"/>
      <c r="Z50" s="18"/>
      <c r="AA50" s="18"/>
      <c r="AB50" s="18"/>
      <c r="AC50" s="18"/>
      <c r="AD50" s="18"/>
      <c r="AE50" s="18"/>
    </row>
    <row r="51" spans="2:31" x14ac:dyDescent="0.25">
      <c r="B51" s="7" t="s">
        <v>41</v>
      </c>
      <c r="C51" s="22">
        <v>418190719.01000005</v>
      </c>
      <c r="D51" s="22">
        <v>513707001.69000006</v>
      </c>
      <c r="E51" s="22">
        <v>539181537.25999999</v>
      </c>
      <c r="F51" s="22">
        <v>546581460.00999999</v>
      </c>
      <c r="G51" s="22">
        <v>585810587.15999997</v>
      </c>
      <c r="H51" s="3">
        <v>0</v>
      </c>
      <c r="I51" s="33">
        <v>568182065.24000001</v>
      </c>
      <c r="J51" s="30">
        <v>712456564.05999982</v>
      </c>
      <c r="K51" s="30">
        <v>708137336.88</v>
      </c>
      <c r="L51" s="30">
        <v>664411737.55000019</v>
      </c>
      <c r="M51" s="30">
        <v>624507130.20000005</v>
      </c>
      <c r="N51" s="30">
        <v>687454947.11000013</v>
      </c>
      <c r="P51" s="18"/>
      <c r="Q51" s="18"/>
      <c r="R51" s="18"/>
      <c r="S51" s="18"/>
      <c r="T51" s="18"/>
      <c r="U51" s="18"/>
      <c r="V51" s="18"/>
      <c r="W51" s="18"/>
      <c r="Z51" s="18"/>
      <c r="AA51" s="18"/>
      <c r="AB51" s="18"/>
      <c r="AC51" s="18"/>
      <c r="AD51" s="18"/>
      <c r="AE51" s="18"/>
    </row>
    <row r="52" spans="2:31" x14ac:dyDescent="0.25">
      <c r="B52" s="7" t="s">
        <v>42</v>
      </c>
      <c r="C52" s="22">
        <v>24017858.580000002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3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P52" s="18"/>
      <c r="Q52" s="18"/>
      <c r="R52" s="18"/>
      <c r="S52" s="18"/>
      <c r="T52" s="18"/>
      <c r="U52" s="18"/>
      <c r="V52" s="18"/>
      <c r="W52" s="18"/>
      <c r="Z52" s="18"/>
      <c r="AA52" s="18"/>
      <c r="AB52" s="18"/>
      <c r="AC52" s="18"/>
      <c r="AD52" s="18"/>
      <c r="AE52" s="18"/>
    </row>
    <row r="53" spans="2:31" x14ac:dyDescent="0.25">
      <c r="B53" s="6" t="s">
        <v>43</v>
      </c>
      <c r="C53" s="24">
        <v>129817629.96999998</v>
      </c>
      <c r="D53" s="24">
        <v>136375248.78999996</v>
      </c>
      <c r="E53" s="24">
        <v>128791605.43000001</v>
      </c>
      <c r="F53" s="24">
        <v>129987453.41000003</v>
      </c>
      <c r="G53" s="24">
        <v>162521435.67000002</v>
      </c>
      <c r="H53" s="24">
        <v>148243342.66</v>
      </c>
      <c r="I53" s="29">
        <v>146897770.33999997</v>
      </c>
      <c r="J53" s="29">
        <v>155520729.95999998</v>
      </c>
      <c r="K53" s="29">
        <f>SUM(K54:K55)</f>
        <v>165226781.67999995</v>
      </c>
      <c r="L53" s="29">
        <f>SUM(L54:L55)</f>
        <v>153217015.94999999</v>
      </c>
      <c r="M53" s="29">
        <v>179501309.52000001</v>
      </c>
      <c r="N53" s="29">
        <v>189922160.73000002</v>
      </c>
      <c r="O53" s="1"/>
      <c r="P53" s="18"/>
      <c r="Q53" s="18"/>
      <c r="R53" s="18"/>
      <c r="S53" s="18"/>
      <c r="T53" s="18"/>
      <c r="U53" s="18"/>
      <c r="V53" s="18"/>
      <c r="W53" s="18"/>
      <c r="Z53" s="18"/>
      <c r="AA53" s="18"/>
      <c r="AB53" s="18"/>
      <c r="AC53" s="18"/>
      <c r="AD53" s="18"/>
    </row>
    <row r="54" spans="2:31" x14ac:dyDescent="0.25">
      <c r="B54" s="10" t="s">
        <v>44</v>
      </c>
      <c r="C54" s="23">
        <v>0</v>
      </c>
      <c r="D54" s="23">
        <v>0</v>
      </c>
      <c r="E54" s="23">
        <v>0</v>
      </c>
      <c r="F54" s="22">
        <v>1087616.48</v>
      </c>
      <c r="G54" s="23">
        <v>0</v>
      </c>
      <c r="H54" s="23">
        <v>0</v>
      </c>
      <c r="I54" s="29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1"/>
      <c r="P54" s="18"/>
      <c r="Q54" s="18"/>
      <c r="R54" s="18"/>
      <c r="S54" s="18"/>
      <c r="T54" s="18"/>
      <c r="U54" s="18"/>
      <c r="V54" s="18"/>
      <c r="W54" s="18"/>
      <c r="Z54" s="18"/>
      <c r="AA54" s="18"/>
      <c r="AB54" s="18"/>
      <c r="AC54" s="18"/>
      <c r="AD54" s="18"/>
    </row>
    <row r="55" spans="2:31" x14ac:dyDescent="0.25">
      <c r="B55" s="10" t="s">
        <v>45</v>
      </c>
      <c r="C55" s="22">
        <v>129817629.96999998</v>
      </c>
      <c r="D55" s="22">
        <v>136375248.78999996</v>
      </c>
      <c r="E55" s="22">
        <v>128791605.43000001</v>
      </c>
      <c r="F55" s="22">
        <v>128899836.92999999</v>
      </c>
      <c r="G55" s="32">
        <v>162521435.67000002</v>
      </c>
      <c r="H55" s="22">
        <v>148243342.66</v>
      </c>
      <c r="I55" s="33">
        <v>146897770.33999997</v>
      </c>
      <c r="J55" s="33">
        <v>155520729.96000001</v>
      </c>
      <c r="K55" s="33">
        <v>165226781.67999995</v>
      </c>
      <c r="L55" s="33">
        <v>153217015.94999999</v>
      </c>
      <c r="M55" s="33">
        <v>179501309.52000001</v>
      </c>
      <c r="N55" s="33">
        <v>189922160.73000002</v>
      </c>
      <c r="O55" s="1"/>
      <c r="P55" s="18"/>
      <c r="Q55" s="18"/>
      <c r="R55" s="18"/>
      <c r="S55" s="18"/>
      <c r="T55" s="18"/>
      <c r="U55" s="18"/>
      <c r="V55" s="18"/>
      <c r="W55" s="18"/>
      <c r="Z55" s="18"/>
      <c r="AA55" s="18"/>
      <c r="AB55" s="18"/>
      <c r="AC55" s="18"/>
      <c r="AD55" s="18"/>
    </row>
    <row r="56" spans="2:31" x14ac:dyDescent="0.25">
      <c r="B56" s="4" t="s">
        <v>46</v>
      </c>
      <c r="C56" s="26">
        <v>220922647.90000001</v>
      </c>
      <c r="D56" s="26">
        <v>231558119.58999997</v>
      </c>
      <c r="E56" s="26">
        <v>254243862.50999999</v>
      </c>
      <c r="F56" s="26">
        <v>280441834.91000003</v>
      </c>
      <c r="G56" s="26">
        <v>308934157</v>
      </c>
      <c r="H56" s="26">
        <v>313504291.44000006</v>
      </c>
      <c r="I56" s="28">
        <v>308792378.33000004</v>
      </c>
      <c r="J56" s="28">
        <v>293976241.99000001</v>
      </c>
      <c r="K56" s="28">
        <v>398403666.90999985</v>
      </c>
      <c r="L56" s="28">
        <v>908551240.49999988</v>
      </c>
      <c r="M56" s="28">
        <v>887165471.21999991</v>
      </c>
      <c r="N56" s="28">
        <v>1160722301.99</v>
      </c>
      <c r="O56" s="1"/>
      <c r="P56" s="18"/>
      <c r="Q56" s="18"/>
      <c r="R56" s="18"/>
      <c r="S56" s="18"/>
      <c r="T56" s="18"/>
      <c r="U56" s="18"/>
      <c r="V56" s="18"/>
      <c r="W56" s="18"/>
      <c r="Z56" s="18"/>
      <c r="AA56" s="18"/>
      <c r="AB56" s="18"/>
      <c r="AC56" s="18"/>
      <c r="AD56" s="18"/>
    </row>
    <row r="57" spans="2:31" x14ac:dyDescent="0.25">
      <c r="B57" s="6" t="s">
        <v>100</v>
      </c>
      <c r="C57" s="23">
        <v>0</v>
      </c>
      <c r="D57" s="24">
        <v>231558119.58999997</v>
      </c>
      <c r="E57" s="23">
        <v>0</v>
      </c>
      <c r="F57" s="29">
        <v>0</v>
      </c>
      <c r="G57" s="24">
        <v>5109685.66</v>
      </c>
      <c r="H57" s="24">
        <v>11649939.560000001</v>
      </c>
      <c r="I57" s="29">
        <v>13665406.580000002</v>
      </c>
      <c r="J57" s="29">
        <v>16271360.329999998</v>
      </c>
      <c r="K57" s="29">
        <f>SUM(K58:K59)</f>
        <v>28586974.280000001</v>
      </c>
      <c r="L57" s="29">
        <f>SUM(L58:L59)</f>
        <v>65110389.879999995</v>
      </c>
      <c r="M57" s="29">
        <v>58695998.560000002</v>
      </c>
      <c r="N57" s="29">
        <v>61433422.570000008</v>
      </c>
      <c r="O57" s="1"/>
      <c r="P57" s="18"/>
      <c r="Q57" s="18"/>
      <c r="R57" s="18"/>
      <c r="S57" s="18"/>
      <c r="T57" s="18"/>
      <c r="U57" s="18"/>
      <c r="V57" s="18"/>
      <c r="W57" s="18"/>
      <c r="Z57" s="18"/>
      <c r="AA57" s="18"/>
      <c r="AB57" s="18"/>
      <c r="AC57" s="18"/>
      <c r="AD57" s="18"/>
    </row>
    <row r="58" spans="2:31" x14ac:dyDescent="0.25">
      <c r="B58" s="7" t="s">
        <v>101</v>
      </c>
      <c r="C58" s="23">
        <v>0</v>
      </c>
      <c r="D58" s="22">
        <v>231558119.58999997</v>
      </c>
      <c r="E58" s="3">
        <v>0</v>
      </c>
      <c r="F58" s="30">
        <v>0</v>
      </c>
      <c r="G58" s="22">
        <v>5109685.66</v>
      </c>
      <c r="H58" s="22">
        <v>11649939.560000001</v>
      </c>
      <c r="I58" s="30">
        <v>13665406.580000002</v>
      </c>
      <c r="J58" s="30">
        <v>16271360.329999996</v>
      </c>
      <c r="K58" s="30">
        <v>24375379.040000003</v>
      </c>
      <c r="L58" s="30">
        <v>33813962.979999997</v>
      </c>
      <c r="M58" s="30">
        <v>57813998.560000002</v>
      </c>
      <c r="N58" s="30">
        <v>52807093.880000003</v>
      </c>
      <c r="O58" s="1"/>
      <c r="P58" s="18"/>
      <c r="Q58" s="18"/>
      <c r="R58" s="18"/>
      <c r="S58" s="18"/>
      <c r="T58" s="18"/>
      <c r="U58" s="18"/>
      <c r="V58" s="18"/>
      <c r="W58" s="18"/>
      <c r="Z58" s="18"/>
      <c r="AA58" s="18"/>
      <c r="AB58" s="18"/>
      <c r="AC58" s="18"/>
      <c r="AD58" s="18"/>
    </row>
    <row r="59" spans="2:31" x14ac:dyDescent="0.25">
      <c r="B59" s="7" t="s">
        <v>47</v>
      </c>
      <c r="C59" s="3">
        <v>0</v>
      </c>
      <c r="D59" s="3">
        <v>0</v>
      </c>
      <c r="E59" s="3">
        <v>0</v>
      </c>
      <c r="F59" s="30">
        <v>0</v>
      </c>
      <c r="G59" s="3">
        <v>0</v>
      </c>
      <c r="H59" s="3">
        <v>0</v>
      </c>
      <c r="I59" s="30">
        <v>0</v>
      </c>
      <c r="J59" s="30">
        <v>0</v>
      </c>
      <c r="K59" s="30">
        <v>4211595.2399999993</v>
      </c>
      <c r="L59" s="30">
        <v>31296426.899999999</v>
      </c>
      <c r="M59" s="30">
        <v>882000</v>
      </c>
      <c r="N59" s="30">
        <v>8626328.6900000013</v>
      </c>
      <c r="P59" s="18"/>
      <c r="Q59" s="18"/>
      <c r="R59" s="18"/>
      <c r="S59" s="18"/>
      <c r="T59" s="18"/>
      <c r="U59" s="18"/>
      <c r="V59" s="18"/>
      <c r="W59" s="18"/>
      <c r="Z59" s="18"/>
      <c r="AA59" s="18"/>
      <c r="AB59" s="18"/>
      <c r="AC59" s="18"/>
      <c r="AD59" s="18"/>
    </row>
    <row r="60" spans="2:31" x14ac:dyDescent="0.25">
      <c r="B60" s="6" t="s">
        <v>92</v>
      </c>
      <c r="C60" s="24">
        <v>220922647.90000001</v>
      </c>
      <c r="D60" s="23">
        <v>0</v>
      </c>
      <c r="E60" s="24">
        <v>254243862.50999999</v>
      </c>
      <c r="F60" s="24">
        <v>280441834.91000003</v>
      </c>
      <c r="G60" s="24">
        <v>303824471.33999997</v>
      </c>
      <c r="H60" s="24">
        <v>301854351.88</v>
      </c>
      <c r="I60" s="29">
        <v>295126971.75</v>
      </c>
      <c r="J60" s="29">
        <v>277704881.66000003</v>
      </c>
      <c r="K60" s="29">
        <f>SUM(K61:K68)</f>
        <v>369816692.62999988</v>
      </c>
      <c r="L60" s="29">
        <f>SUM(L61:L68)</f>
        <v>632889815.49999988</v>
      </c>
      <c r="M60" s="29">
        <v>554572407.03999996</v>
      </c>
      <c r="N60" s="29">
        <v>589888852.0999999</v>
      </c>
      <c r="P60" s="18"/>
      <c r="Q60" s="18"/>
      <c r="R60" s="18"/>
      <c r="S60" s="18"/>
      <c r="T60" s="18"/>
      <c r="U60" s="18"/>
      <c r="V60" s="18"/>
      <c r="W60" s="18"/>
      <c r="Z60" s="18"/>
      <c r="AA60" s="18"/>
      <c r="AB60" s="18"/>
      <c r="AC60" s="18"/>
    </row>
    <row r="61" spans="2:31" x14ac:dyDescent="0.25">
      <c r="B61" s="7" t="s">
        <v>48</v>
      </c>
      <c r="C61" s="22">
        <v>220922647.90000001</v>
      </c>
      <c r="D61" s="3">
        <v>0</v>
      </c>
      <c r="E61" s="22">
        <v>254243862.50999999</v>
      </c>
      <c r="F61" s="22">
        <v>280441834.91000003</v>
      </c>
      <c r="G61" s="22">
        <v>303824471.33999997</v>
      </c>
      <c r="H61" s="22">
        <v>301854351.88</v>
      </c>
      <c r="I61" s="30">
        <v>295126971.75</v>
      </c>
      <c r="J61" s="30">
        <v>277704881.65999997</v>
      </c>
      <c r="K61" s="30">
        <v>369816692.62999988</v>
      </c>
      <c r="L61" s="30">
        <v>201882243.68999997</v>
      </c>
      <c r="M61" s="30">
        <v>0</v>
      </c>
      <c r="N61" s="30">
        <v>0</v>
      </c>
      <c r="P61" s="18"/>
      <c r="Q61" s="18"/>
      <c r="R61" s="18"/>
      <c r="S61" s="18"/>
      <c r="T61" s="18"/>
      <c r="U61" s="18"/>
      <c r="V61" s="18"/>
      <c r="W61" s="18"/>
      <c r="Z61" s="18"/>
      <c r="AA61" s="18"/>
      <c r="AB61" s="18"/>
    </row>
    <row r="62" spans="2:31" x14ac:dyDescent="0.25">
      <c r="B62" s="7" t="s">
        <v>49</v>
      </c>
      <c r="C62" s="3">
        <v>0</v>
      </c>
      <c r="D62" s="3">
        <v>0</v>
      </c>
      <c r="E62" s="3">
        <v>0</v>
      </c>
      <c r="F62" s="30">
        <v>0</v>
      </c>
      <c r="G62" s="30">
        <v>0</v>
      </c>
      <c r="H62" s="3">
        <v>0</v>
      </c>
      <c r="I62" s="30">
        <v>0</v>
      </c>
      <c r="J62" s="30">
        <v>0</v>
      </c>
      <c r="K62" s="30">
        <v>0</v>
      </c>
      <c r="L62" s="30">
        <v>8668791.4299999997</v>
      </c>
      <c r="M62" s="30">
        <v>0</v>
      </c>
      <c r="N62" s="30">
        <v>0</v>
      </c>
      <c r="P62" s="18"/>
      <c r="Q62" s="18"/>
      <c r="R62" s="18"/>
      <c r="S62" s="18"/>
      <c r="T62" s="18"/>
      <c r="U62" s="18"/>
      <c r="V62" s="18"/>
      <c r="W62" s="18"/>
      <c r="Z62" s="18"/>
      <c r="AA62" s="18"/>
      <c r="AB62" s="18"/>
    </row>
    <row r="63" spans="2:31" x14ac:dyDescent="0.25">
      <c r="B63" s="7" t="s">
        <v>50</v>
      </c>
      <c r="C63" s="3">
        <v>0</v>
      </c>
      <c r="D63" s="3">
        <v>0</v>
      </c>
      <c r="E63" s="3">
        <v>0</v>
      </c>
      <c r="F63" s="30">
        <v>0</v>
      </c>
      <c r="G63" s="30">
        <v>0</v>
      </c>
      <c r="H63" s="3">
        <v>0</v>
      </c>
      <c r="I63" s="30">
        <v>0</v>
      </c>
      <c r="J63" s="30">
        <v>0</v>
      </c>
      <c r="K63" s="30">
        <v>0</v>
      </c>
      <c r="L63" s="30">
        <v>145823197.94999999</v>
      </c>
      <c r="M63" s="30">
        <v>235831955.63000003</v>
      </c>
      <c r="N63" s="30">
        <v>245821684.40000001</v>
      </c>
      <c r="P63" s="18"/>
      <c r="Q63" s="18"/>
      <c r="R63" s="18"/>
      <c r="S63" s="18"/>
      <c r="T63" s="18"/>
      <c r="U63" s="18"/>
      <c r="V63" s="18"/>
      <c r="W63" s="18"/>
      <c r="Z63" s="18"/>
      <c r="AA63" s="18"/>
      <c r="AB63" s="18"/>
    </row>
    <row r="64" spans="2:31" x14ac:dyDescent="0.25">
      <c r="B64" s="7" t="s">
        <v>51</v>
      </c>
      <c r="C64" s="3">
        <v>0</v>
      </c>
      <c r="D64" s="3">
        <v>0</v>
      </c>
      <c r="E64" s="3">
        <v>0</v>
      </c>
      <c r="F64" s="30">
        <v>0</v>
      </c>
      <c r="G64" s="30">
        <v>0</v>
      </c>
      <c r="H64" s="3">
        <v>0</v>
      </c>
      <c r="I64" s="30">
        <v>0</v>
      </c>
      <c r="J64" s="30">
        <v>0</v>
      </c>
      <c r="K64" s="30">
        <v>0</v>
      </c>
      <c r="L64" s="30">
        <v>141218581.50999999</v>
      </c>
      <c r="M64" s="30">
        <v>172421774.53999999</v>
      </c>
      <c r="N64" s="30">
        <v>188731428.80999994</v>
      </c>
      <c r="P64" s="18"/>
      <c r="Q64" s="18"/>
      <c r="R64" s="18"/>
      <c r="S64" s="18"/>
      <c r="T64" s="18"/>
      <c r="U64" s="18"/>
      <c r="V64" s="18"/>
      <c r="W64" s="18"/>
      <c r="Z64" s="18"/>
      <c r="AA64" s="18"/>
      <c r="AB64" s="18"/>
    </row>
    <row r="65" spans="2:30" x14ac:dyDescent="0.25">
      <c r="B65" s="7" t="s">
        <v>52</v>
      </c>
      <c r="C65" s="3">
        <v>0</v>
      </c>
      <c r="D65" s="3">
        <v>0</v>
      </c>
      <c r="E65" s="3">
        <v>0</v>
      </c>
      <c r="F65" s="30">
        <v>0</v>
      </c>
      <c r="G65" s="30">
        <v>0</v>
      </c>
      <c r="H65" s="3">
        <v>0</v>
      </c>
      <c r="I65" s="30">
        <v>0</v>
      </c>
      <c r="J65" s="30">
        <v>0</v>
      </c>
      <c r="K65" s="30">
        <v>0</v>
      </c>
      <c r="L65" s="30">
        <v>18371656.210000001</v>
      </c>
      <c r="M65" s="30">
        <v>23586059.59</v>
      </c>
      <c r="N65" s="30">
        <v>24107015.189999998</v>
      </c>
      <c r="P65" s="18"/>
      <c r="Q65" s="18"/>
      <c r="R65" s="18"/>
      <c r="S65" s="18"/>
      <c r="T65" s="18"/>
      <c r="U65" s="18"/>
      <c r="V65" s="18"/>
      <c r="W65" s="18"/>
      <c r="Z65" s="18"/>
      <c r="AA65" s="18"/>
      <c r="AB65" s="18"/>
    </row>
    <row r="66" spans="2:30" x14ac:dyDescent="0.25">
      <c r="B66" s="7" t="s">
        <v>53</v>
      </c>
      <c r="C66" s="3">
        <v>0</v>
      </c>
      <c r="D66" s="3">
        <v>0</v>
      </c>
      <c r="E66" s="3">
        <v>0</v>
      </c>
      <c r="F66" s="30">
        <v>0</v>
      </c>
      <c r="G66" s="30">
        <v>0</v>
      </c>
      <c r="H66" s="3">
        <v>0</v>
      </c>
      <c r="I66" s="30">
        <v>0</v>
      </c>
      <c r="J66" s="30">
        <v>0</v>
      </c>
      <c r="K66" s="30">
        <v>0</v>
      </c>
      <c r="L66" s="30">
        <v>22540119.530000001</v>
      </c>
      <c r="M66" s="30">
        <v>24497182.41</v>
      </c>
      <c r="N66" s="30">
        <v>25571743.149999999</v>
      </c>
      <c r="P66" s="18"/>
      <c r="Q66" s="18"/>
      <c r="R66" s="18"/>
      <c r="S66" s="18"/>
      <c r="T66" s="18"/>
      <c r="U66" s="18"/>
      <c r="V66" s="18"/>
      <c r="W66" s="18"/>
      <c r="Z66" s="18"/>
      <c r="AA66" s="18"/>
      <c r="AB66" s="18"/>
    </row>
    <row r="67" spans="2:30" x14ac:dyDescent="0.25">
      <c r="B67" s="7" t="s">
        <v>54</v>
      </c>
      <c r="C67" s="3">
        <v>0</v>
      </c>
      <c r="D67" s="3">
        <v>0</v>
      </c>
      <c r="E67" s="3">
        <v>0</v>
      </c>
      <c r="F67" s="30">
        <v>0</v>
      </c>
      <c r="G67" s="30">
        <v>0</v>
      </c>
      <c r="H67" s="3">
        <v>0</v>
      </c>
      <c r="I67" s="30">
        <v>0</v>
      </c>
      <c r="J67" s="30">
        <v>0</v>
      </c>
      <c r="K67" s="30">
        <v>0</v>
      </c>
      <c r="L67" s="30">
        <v>9548618.7700000014</v>
      </c>
      <c r="M67" s="30">
        <v>0</v>
      </c>
      <c r="N67" s="30">
        <v>0</v>
      </c>
      <c r="P67" s="18"/>
      <c r="Q67" s="18"/>
      <c r="R67" s="18"/>
      <c r="S67" s="18"/>
      <c r="T67" s="18"/>
      <c r="U67" s="18"/>
      <c r="V67" s="18"/>
      <c r="W67" s="18"/>
      <c r="Z67" s="18"/>
      <c r="AA67" s="18"/>
      <c r="AB67" s="18"/>
    </row>
    <row r="68" spans="2:30" x14ac:dyDescent="0.25">
      <c r="B68" s="7" t="s">
        <v>55</v>
      </c>
      <c r="C68" s="3">
        <v>0</v>
      </c>
      <c r="D68" s="3">
        <v>0</v>
      </c>
      <c r="E68" s="3">
        <v>0</v>
      </c>
      <c r="F68" s="30">
        <v>0</v>
      </c>
      <c r="G68" s="30">
        <v>0</v>
      </c>
      <c r="H68" s="3">
        <v>0</v>
      </c>
      <c r="I68" s="30">
        <v>0</v>
      </c>
      <c r="J68" s="30">
        <v>0</v>
      </c>
      <c r="K68" s="30">
        <v>0</v>
      </c>
      <c r="L68" s="30">
        <v>84836606.410000011</v>
      </c>
      <c r="M68" s="30">
        <v>98235434.86999999</v>
      </c>
      <c r="N68" s="30">
        <v>105656980.55</v>
      </c>
      <c r="P68" s="18"/>
      <c r="Q68" s="18"/>
      <c r="R68" s="18"/>
      <c r="S68" s="18"/>
      <c r="T68" s="18"/>
      <c r="U68" s="18"/>
      <c r="V68" s="18"/>
      <c r="W68" s="18"/>
      <c r="Z68" s="18"/>
      <c r="AA68" s="18"/>
      <c r="AB68" s="18"/>
    </row>
    <row r="69" spans="2:30" x14ac:dyDescent="0.25">
      <c r="B69" s="6" t="s">
        <v>102</v>
      </c>
      <c r="C69" s="23"/>
      <c r="D69" s="23"/>
      <c r="E69" s="23"/>
      <c r="F69" s="23"/>
      <c r="G69" s="23"/>
      <c r="H69" s="23"/>
      <c r="I69" s="23"/>
      <c r="J69" s="23"/>
      <c r="K69" s="23"/>
      <c r="L69" s="29"/>
      <c r="M69" s="29">
        <v>273897065.62</v>
      </c>
      <c r="N69" s="29">
        <v>509400027.31999999</v>
      </c>
      <c r="P69" s="18"/>
      <c r="Q69" s="18"/>
      <c r="R69" s="18"/>
      <c r="S69" s="18"/>
      <c r="T69" s="18"/>
      <c r="U69" s="18"/>
      <c r="V69" s="18"/>
      <c r="W69" s="18"/>
      <c r="Z69" s="18"/>
      <c r="AA69" s="18"/>
      <c r="AB69" s="18"/>
    </row>
    <row r="70" spans="2:30" x14ac:dyDescent="0.25">
      <c r="B70" s="7" t="s">
        <v>103</v>
      </c>
      <c r="C70" s="3"/>
      <c r="D70" s="3"/>
      <c r="E70" s="3"/>
      <c r="F70" s="3"/>
      <c r="G70" s="3"/>
      <c r="H70" s="3"/>
      <c r="I70" s="3"/>
      <c r="J70" s="3"/>
      <c r="K70" s="3"/>
      <c r="L70" s="30"/>
      <c r="M70" s="30">
        <v>264162209.69</v>
      </c>
      <c r="N70" s="30">
        <v>280372963.34999996</v>
      </c>
      <c r="P70" s="18"/>
      <c r="Q70" s="18"/>
      <c r="R70" s="18"/>
      <c r="S70" s="18"/>
      <c r="T70" s="18"/>
      <c r="U70" s="18"/>
      <c r="V70" s="18"/>
      <c r="W70" s="18"/>
      <c r="Z70" s="18"/>
      <c r="AA70" s="18"/>
      <c r="AB70" s="18"/>
    </row>
    <row r="71" spans="2:30" x14ac:dyDescent="0.25">
      <c r="B71" s="7" t="s">
        <v>104</v>
      </c>
      <c r="C71" s="3"/>
      <c r="D71" s="3"/>
      <c r="E71" s="3"/>
      <c r="F71" s="3"/>
      <c r="G71" s="3"/>
      <c r="H71" s="3"/>
      <c r="I71" s="3"/>
      <c r="J71" s="3"/>
      <c r="K71" s="3"/>
      <c r="L71" s="30"/>
      <c r="M71" s="30">
        <v>9734855.9300000016</v>
      </c>
      <c r="N71" s="30">
        <v>227287035.97000003</v>
      </c>
      <c r="P71" s="18"/>
      <c r="Q71" s="18"/>
      <c r="R71" s="18"/>
      <c r="S71" s="18"/>
      <c r="T71" s="18"/>
      <c r="U71" s="18"/>
      <c r="V71" s="18"/>
      <c r="W71" s="18"/>
      <c r="Z71" s="18"/>
      <c r="AA71" s="18"/>
      <c r="AB71" s="18"/>
    </row>
    <row r="72" spans="2:30" x14ac:dyDescent="0.25">
      <c r="B72" s="7" t="s">
        <v>108</v>
      </c>
      <c r="C72" s="3"/>
      <c r="D72" s="3"/>
      <c r="E72" s="3"/>
      <c r="F72" s="3"/>
      <c r="G72" s="3"/>
      <c r="H72" s="3"/>
      <c r="I72" s="3"/>
      <c r="J72" s="3"/>
      <c r="K72" s="3"/>
      <c r="L72" s="30"/>
      <c r="M72" s="30"/>
      <c r="N72" s="30">
        <v>1740028</v>
      </c>
      <c r="P72" s="18"/>
      <c r="Q72" s="18"/>
      <c r="R72" s="18"/>
      <c r="S72" s="18"/>
      <c r="T72" s="18"/>
      <c r="U72" s="18"/>
      <c r="V72" s="18"/>
      <c r="W72" s="18"/>
      <c r="Z72" s="18"/>
      <c r="AA72" s="18"/>
      <c r="AB72" s="18"/>
    </row>
    <row r="73" spans="2:30" x14ac:dyDescent="0.25">
      <c r="B73" s="4" t="s">
        <v>56</v>
      </c>
      <c r="C73" s="27">
        <v>0</v>
      </c>
      <c r="D73" s="26">
        <v>1073944280.1900003</v>
      </c>
      <c r="E73" s="26">
        <v>25382130315.799999</v>
      </c>
      <c r="F73" s="26">
        <v>31829852231.409996</v>
      </c>
      <c r="G73" s="26">
        <v>35504810189.689995</v>
      </c>
      <c r="H73" s="26">
        <v>42895648145.75</v>
      </c>
      <c r="I73" s="28">
        <v>53636699500.289993</v>
      </c>
      <c r="J73" s="28">
        <v>63519008793.689995</v>
      </c>
      <c r="K73" s="28">
        <v>72348651261.23999</v>
      </c>
      <c r="L73" s="28">
        <v>89919263794.190002</v>
      </c>
      <c r="M73" s="28">
        <v>96933415025.410004</v>
      </c>
      <c r="N73" s="28">
        <v>107395167560.32001</v>
      </c>
      <c r="P73" s="18"/>
      <c r="Q73" s="18"/>
      <c r="R73" s="18"/>
      <c r="S73" s="18"/>
      <c r="T73" s="18"/>
      <c r="U73" s="18"/>
      <c r="V73" s="18"/>
      <c r="W73" s="18"/>
      <c r="Z73" s="18"/>
      <c r="AA73" s="18"/>
      <c r="AB73" s="18"/>
    </row>
    <row r="74" spans="2:30" x14ac:dyDescent="0.25">
      <c r="B74" s="6" t="s">
        <v>57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24">
        <v>86180177.600000009</v>
      </c>
      <c r="I74" s="29">
        <v>109065980.34</v>
      </c>
      <c r="J74" s="29">
        <v>148432487.43000001</v>
      </c>
      <c r="K74" s="29">
        <v>142818957.38999999</v>
      </c>
      <c r="L74" s="29">
        <v>170117930.66</v>
      </c>
      <c r="M74" s="29">
        <v>174855506.42999998</v>
      </c>
      <c r="N74" s="29">
        <v>205309983.36999997</v>
      </c>
      <c r="P74" s="18"/>
      <c r="Q74" s="18"/>
      <c r="R74" s="18"/>
      <c r="S74" s="18"/>
      <c r="T74" s="18"/>
      <c r="U74" s="18"/>
      <c r="V74" s="18"/>
      <c r="W74" s="18"/>
      <c r="Z74" s="18"/>
      <c r="AA74" s="18"/>
      <c r="AB74" s="18"/>
    </row>
    <row r="75" spans="2:30" x14ac:dyDescent="0.25">
      <c r="B75" s="7" t="s">
        <v>58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22">
        <v>78954119</v>
      </c>
      <c r="I75" s="30">
        <v>90423745.049999997</v>
      </c>
      <c r="J75" s="30">
        <v>127788224.47</v>
      </c>
      <c r="K75" s="30">
        <v>120858930.88999999</v>
      </c>
      <c r="L75" s="30">
        <v>144893963.91999999</v>
      </c>
      <c r="M75" s="30">
        <v>173318006.68999997</v>
      </c>
      <c r="N75" s="30">
        <v>205159983.36999997</v>
      </c>
      <c r="P75" s="19"/>
      <c r="Q75" s="19"/>
      <c r="R75" s="18"/>
      <c r="S75" s="18"/>
      <c r="T75" s="18"/>
      <c r="U75" s="18"/>
      <c r="V75" s="18"/>
      <c r="W75" s="18"/>
      <c r="Z75" s="18"/>
      <c r="AA75" s="18"/>
      <c r="AB75" s="18"/>
      <c r="AC75" s="19"/>
      <c r="AD75" s="19"/>
    </row>
    <row r="76" spans="2:30" x14ac:dyDescent="0.25">
      <c r="B76" s="7" t="s">
        <v>59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22">
        <v>7226058.5999999987</v>
      </c>
      <c r="I76" s="30">
        <v>18642235.290000003</v>
      </c>
      <c r="J76" s="30">
        <v>20644262.959999997</v>
      </c>
      <c r="K76" s="30">
        <v>21960026.500000007</v>
      </c>
      <c r="L76" s="30">
        <v>25223966.740000006</v>
      </c>
      <c r="M76" s="30">
        <v>1537499.74</v>
      </c>
      <c r="N76" s="30">
        <v>150000</v>
      </c>
      <c r="P76" s="19"/>
      <c r="Q76" s="19"/>
      <c r="R76" s="18"/>
      <c r="S76" s="18"/>
      <c r="T76" s="18"/>
      <c r="U76" s="18"/>
      <c r="V76" s="18"/>
      <c r="W76" s="18"/>
      <c r="Z76" s="18"/>
      <c r="AA76" s="18"/>
      <c r="AB76" s="18"/>
      <c r="AC76" s="19"/>
      <c r="AD76" s="19"/>
    </row>
    <row r="77" spans="2:30" x14ac:dyDescent="0.25">
      <c r="B77" s="6" t="s">
        <v>60</v>
      </c>
      <c r="C77" s="23">
        <v>0</v>
      </c>
      <c r="D77" s="23">
        <v>0</v>
      </c>
      <c r="E77" s="24">
        <v>24062217027.66</v>
      </c>
      <c r="F77" s="24">
        <v>30487216007.189995</v>
      </c>
      <c r="G77" s="24">
        <v>34088502281.470005</v>
      </c>
      <c r="H77" s="24">
        <v>40805659750.169998</v>
      </c>
      <c r="I77" s="29">
        <v>51839821744.069992</v>
      </c>
      <c r="J77" s="29">
        <v>61594497229.429993</v>
      </c>
      <c r="K77" s="29">
        <v>69992434298.62999</v>
      </c>
      <c r="L77" s="29">
        <v>77550602834.389999</v>
      </c>
      <c r="M77" s="29">
        <v>84099756637.019989</v>
      </c>
      <c r="N77" s="29">
        <v>93035635282.869995</v>
      </c>
      <c r="P77" s="19"/>
      <c r="Q77" s="19"/>
      <c r="R77" s="18"/>
      <c r="S77" s="18"/>
      <c r="T77" s="18"/>
      <c r="U77" s="18"/>
      <c r="V77" s="18"/>
      <c r="W77" s="18"/>
      <c r="Z77" s="18"/>
      <c r="AA77" s="18"/>
      <c r="AB77" s="18"/>
      <c r="AC77" s="19"/>
      <c r="AD77" s="19"/>
    </row>
    <row r="78" spans="2:30" x14ac:dyDescent="0.25">
      <c r="B78" s="7" t="s">
        <v>61</v>
      </c>
      <c r="C78" s="3">
        <v>0</v>
      </c>
      <c r="D78" s="3">
        <v>0</v>
      </c>
      <c r="E78" s="22">
        <v>406697373.19999999</v>
      </c>
      <c r="F78" s="22">
        <v>473418441.05000001</v>
      </c>
      <c r="G78" s="22">
        <v>498912817.12</v>
      </c>
      <c r="H78" s="22">
        <v>521787362.51999998</v>
      </c>
      <c r="I78" s="30">
        <v>399728259.44999999</v>
      </c>
      <c r="J78" s="30">
        <v>491338051.89000005</v>
      </c>
      <c r="K78" s="30">
        <v>599852408.6400001</v>
      </c>
      <c r="L78" s="30">
        <v>2351069842.5600004</v>
      </c>
      <c r="M78" s="30">
        <v>3567292064.5000005</v>
      </c>
      <c r="N78" s="30">
        <v>4634067011.2799997</v>
      </c>
      <c r="P78" s="19"/>
      <c r="Q78" s="19"/>
      <c r="R78" s="18"/>
      <c r="S78" s="18"/>
      <c r="T78" s="18"/>
      <c r="U78" s="18"/>
      <c r="V78" s="18"/>
      <c r="W78" s="18"/>
      <c r="Z78" s="18"/>
      <c r="AA78" s="18"/>
      <c r="AB78" s="18"/>
      <c r="AC78" s="19"/>
      <c r="AD78" s="19"/>
    </row>
    <row r="79" spans="2:30" x14ac:dyDescent="0.25">
      <c r="B79" s="7" t="s">
        <v>62</v>
      </c>
      <c r="C79" s="3">
        <v>0</v>
      </c>
      <c r="D79" s="3">
        <v>0</v>
      </c>
      <c r="E79" s="22">
        <v>2827250715.4399996</v>
      </c>
      <c r="F79" s="22">
        <v>2937925962.0200005</v>
      </c>
      <c r="G79" s="22">
        <v>4468273954.0799999</v>
      </c>
      <c r="H79" s="22">
        <v>6990408159.1999989</v>
      </c>
      <c r="I79" s="30">
        <v>7098202946.5699997</v>
      </c>
      <c r="J79" s="30">
        <v>7977681643.0200005</v>
      </c>
      <c r="K79" s="30">
        <v>8709847630.1800003</v>
      </c>
      <c r="L79" s="30">
        <v>8805125482.9599991</v>
      </c>
      <c r="M79" s="30">
        <v>11014655893.399998</v>
      </c>
      <c r="N79" s="30">
        <v>10783303844.009998</v>
      </c>
      <c r="P79" s="19"/>
      <c r="Q79" s="19"/>
      <c r="R79" s="18"/>
      <c r="S79" s="18"/>
      <c r="T79" s="18"/>
      <c r="U79" s="18"/>
      <c r="V79" s="18"/>
      <c r="W79" s="18"/>
      <c r="Z79" s="18"/>
      <c r="AA79" s="18"/>
      <c r="AB79" s="18"/>
      <c r="AC79" s="19"/>
      <c r="AD79" s="19"/>
    </row>
    <row r="80" spans="2:30" x14ac:dyDescent="0.25">
      <c r="B80" s="7" t="s">
        <v>63</v>
      </c>
      <c r="C80" s="3">
        <v>0</v>
      </c>
      <c r="D80" s="3">
        <v>0</v>
      </c>
      <c r="E80" s="22">
        <v>103745914.64</v>
      </c>
      <c r="F80" s="22">
        <v>157422922</v>
      </c>
      <c r="G80" s="22">
        <v>277119275.74000001</v>
      </c>
      <c r="H80" s="22">
        <v>143329525.88999999</v>
      </c>
      <c r="I80" s="30">
        <v>1282568306.5999999</v>
      </c>
      <c r="J80" s="30">
        <v>3330474535.4300013</v>
      </c>
      <c r="K80" s="30">
        <v>5248587457.3400002</v>
      </c>
      <c r="L80" s="30">
        <v>4888951272.5099993</v>
      </c>
      <c r="M80" s="30">
        <v>2229579296.3900003</v>
      </c>
      <c r="N80" s="30">
        <v>2683293147.5500002</v>
      </c>
      <c r="P80" s="19"/>
      <c r="Q80" s="19"/>
      <c r="R80" s="18"/>
      <c r="S80" s="18"/>
      <c r="T80" s="18"/>
      <c r="U80" s="18"/>
      <c r="V80" s="18"/>
      <c r="W80" s="18"/>
      <c r="Z80" s="18"/>
      <c r="AA80" s="18"/>
      <c r="AB80" s="18"/>
      <c r="AC80" s="19"/>
      <c r="AD80" s="19"/>
    </row>
    <row r="81" spans="2:32" x14ac:dyDescent="0.25">
      <c r="B81" s="7" t="s">
        <v>64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0">
        <v>302294894.00000012</v>
      </c>
      <c r="M81" s="30">
        <v>190792262.47999999</v>
      </c>
      <c r="N81" s="30">
        <v>2217347280.4800005</v>
      </c>
      <c r="P81" s="19"/>
      <c r="Q81" s="19"/>
      <c r="R81" s="18"/>
      <c r="S81" s="18"/>
      <c r="T81" s="18"/>
      <c r="U81" s="18"/>
      <c r="V81" s="18"/>
      <c r="W81" s="18"/>
      <c r="Z81" s="18"/>
      <c r="AA81" s="18"/>
      <c r="AB81" s="18"/>
    </row>
    <row r="82" spans="2:32" x14ac:dyDescent="0.25">
      <c r="B82" s="7" t="s">
        <v>65</v>
      </c>
      <c r="C82" s="3">
        <v>0</v>
      </c>
      <c r="D82" s="3">
        <v>0</v>
      </c>
      <c r="E82" s="22">
        <v>20724523024.380001</v>
      </c>
      <c r="F82" s="22">
        <v>26918448682.119999</v>
      </c>
      <c r="G82" s="22">
        <v>28844196234.529999</v>
      </c>
      <c r="H82" s="22">
        <v>33150134702.559998</v>
      </c>
      <c r="I82" s="30">
        <v>43059322231.449997</v>
      </c>
      <c r="J82" s="30">
        <v>49795002999.089996</v>
      </c>
      <c r="K82" s="30">
        <v>55434146802.469986</v>
      </c>
      <c r="L82" s="30">
        <v>61203161342.360001</v>
      </c>
      <c r="M82" s="30">
        <v>67097437120.25</v>
      </c>
      <c r="N82" s="30">
        <v>72717623999.550003</v>
      </c>
      <c r="P82" s="19"/>
      <c r="Q82" s="19"/>
      <c r="R82" s="18"/>
      <c r="S82" s="18"/>
      <c r="T82" s="18"/>
      <c r="U82" s="18"/>
      <c r="V82" s="18"/>
      <c r="W82" s="18"/>
      <c r="Z82" s="18"/>
      <c r="AA82" s="18"/>
      <c r="AB82" s="18"/>
      <c r="AC82" s="19"/>
      <c r="AD82" s="19"/>
      <c r="AE82" s="19"/>
      <c r="AF82" s="19"/>
    </row>
    <row r="83" spans="2:32" x14ac:dyDescent="0.25">
      <c r="B83" s="6" t="s">
        <v>66</v>
      </c>
      <c r="C83" s="24">
        <v>283967040.63999993</v>
      </c>
      <c r="D83" s="24">
        <v>321501790.41000003</v>
      </c>
      <c r="E83" s="24">
        <v>321274433.27000004</v>
      </c>
      <c r="F83" s="24">
        <v>324856169.69</v>
      </c>
      <c r="G83" s="24">
        <v>347031670.38999999</v>
      </c>
      <c r="H83" s="24">
        <v>425502903.97000003</v>
      </c>
      <c r="I83" s="29">
        <v>403822148.29000008</v>
      </c>
      <c r="J83" s="29">
        <v>462545661.45000005</v>
      </c>
      <c r="K83" s="29">
        <v>531083443.69999993</v>
      </c>
      <c r="L83" s="29">
        <v>626270372.8900001</v>
      </c>
      <c r="M83" s="29">
        <v>652931054.58999979</v>
      </c>
      <c r="N83" s="29">
        <v>659214117.06000006</v>
      </c>
      <c r="P83" s="19"/>
      <c r="Q83" s="19"/>
      <c r="R83" s="18"/>
      <c r="S83" s="18"/>
      <c r="T83" s="18"/>
      <c r="U83" s="18"/>
      <c r="V83" s="18"/>
      <c r="W83" s="18"/>
      <c r="Z83" s="18"/>
      <c r="AA83" s="18"/>
      <c r="AB83" s="18"/>
      <c r="AC83" s="19"/>
      <c r="AD83" s="19"/>
      <c r="AE83" s="19"/>
      <c r="AF83" s="19"/>
    </row>
    <row r="84" spans="2:32" x14ac:dyDescent="0.25">
      <c r="B84" s="7" t="s">
        <v>67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64">
        <v>0</v>
      </c>
      <c r="P84" s="19"/>
      <c r="Q84" s="19"/>
      <c r="R84" s="18"/>
      <c r="S84" s="18"/>
      <c r="T84" s="18"/>
      <c r="U84" s="18"/>
      <c r="V84" s="18"/>
      <c r="W84" s="18"/>
      <c r="Z84" s="18"/>
      <c r="AA84" s="18"/>
      <c r="AB84" s="18"/>
      <c r="AC84" s="19"/>
      <c r="AD84" s="19"/>
      <c r="AE84" s="19"/>
      <c r="AF84" s="19"/>
    </row>
    <row r="85" spans="2:32" x14ac:dyDescent="0.25">
      <c r="B85" s="7" t="s">
        <v>68</v>
      </c>
      <c r="C85" s="22">
        <v>198131355.43000001</v>
      </c>
      <c r="D85" s="22">
        <v>198909224.81999999</v>
      </c>
      <c r="E85" s="22">
        <v>197459414.11000001</v>
      </c>
      <c r="F85" s="22">
        <v>201452483.51000005</v>
      </c>
      <c r="G85" s="22">
        <v>210114150.78000003</v>
      </c>
      <c r="H85" s="22">
        <v>425502903.97000003</v>
      </c>
      <c r="I85" s="30">
        <v>403822148.29000008</v>
      </c>
      <c r="J85" s="30">
        <v>462545661.44999999</v>
      </c>
      <c r="K85" s="30">
        <v>531083443.69999993</v>
      </c>
      <c r="L85" s="30">
        <v>626270372.8900001</v>
      </c>
      <c r="M85" s="30">
        <v>652931054.58999979</v>
      </c>
      <c r="N85" s="30">
        <v>659214117.06000006</v>
      </c>
      <c r="P85" s="19"/>
      <c r="Q85" s="19"/>
      <c r="R85" s="18"/>
      <c r="S85" s="18"/>
      <c r="T85" s="18"/>
      <c r="U85" s="18"/>
      <c r="V85" s="18"/>
      <c r="W85" s="18"/>
      <c r="Z85" s="18"/>
      <c r="AA85" s="18"/>
      <c r="AB85" s="18"/>
      <c r="AC85" s="19"/>
      <c r="AD85" s="19"/>
      <c r="AE85" s="19"/>
      <c r="AF85" s="19"/>
    </row>
    <row r="86" spans="2:32" x14ac:dyDescent="0.25">
      <c r="B86" s="7" t="s">
        <v>69</v>
      </c>
      <c r="C86" s="3">
        <v>0</v>
      </c>
      <c r="D86" s="3">
        <v>0</v>
      </c>
      <c r="E86" s="3"/>
      <c r="F86" s="3">
        <v>0</v>
      </c>
      <c r="G86" s="3">
        <v>0</v>
      </c>
      <c r="H86" s="3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P86" s="19"/>
      <c r="Q86" s="19"/>
      <c r="R86" s="18"/>
      <c r="S86" s="18"/>
      <c r="T86" s="18"/>
      <c r="U86" s="18"/>
      <c r="V86" s="18"/>
      <c r="W86" s="18"/>
      <c r="Z86" s="18"/>
      <c r="AA86" s="18"/>
      <c r="AB86" s="18"/>
      <c r="AC86" s="19"/>
      <c r="AD86" s="19"/>
      <c r="AE86" s="19"/>
      <c r="AF86" s="19"/>
    </row>
    <row r="87" spans="2:32" x14ac:dyDescent="0.25">
      <c r="B87" s="7" t="s">
        <v>70</v>
      </c>
      <c r="C87" s="22">
        <v>85835685.210000008</v>
      </c>
      <c r="D87" s="22">
        <v>122592565.58999999</v>
      </c>
      <c r="E87" s="22">
        <v>123815019.16000001</v>
      </c>
      <c r="F87" s="22">
        <v>123403686.17999999</v>
      </c>
      <c r="G87" s="22">
        <v>136917519.60999998</v>
      </c>
      <c r="H87" s="3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R87" s="18"/>
      <c r="S87" s="18"/>
      <c r="T87" s="18"/>
      <c r="U87" s="18"/>
      <c r="V87" s="18"/>
      <c r="W87" s="18"/>
      <c r="Z87" s="18"/>
      <c r="AA87" s="18"/>
      <c r="AB87" s="18"/>
      <c r="AC87" s="19"/>
      <c r="AD87" s="19"/>
      <c r="AE87" s="19"/>
      <c r="AF87" s="19"/>
    </row>
    <row r="88" spans="2:32" x14ac:dyDescent="0.25">
      <c r="B88" s="6" t="s">
        <v>71</v>
      </c>
      <c r="C88" s="24">
        <v>50000</v>
      </c>
      <c r="D88" s="23">
        <v>0</v>
      </c>
      <c r="E88" s="24">
        <v>1534832.5799999998</v>
      </c>
      <c r="F88" s="24">
        <v>61840</v>
      </c>
      <c r="G88" s="24">
        <v>893115.00000000012</v>
      </c>
      <c r="H88" s="24">
        <v>1038615.0000000001</v>
      </c>
      <c r="I88" s="23">
        <v>0.11945</v>
      </c>
      <c r="J88" s="29">
        <v>1019649.8099999999</v>
      </c>
      <c r="K88" s="29">
        <v>1412629.17</v>
      </c>
      <c r="L88" s="29">
        <v>5078570214.6399994</v>
      </c>
      <c r="M88" s="29">
        <v>5460877417.8300009</v>
      </c>
      <c r="N88" s="29">
        <v>5812099264.4699993</v>
      </c>
      <c r="R88" s="18"/>
      <c r="S88" s="18"/>
      <c r="T88" s="18"/>
      <c r="U88" s="18"/>
      <c r="V88" s="18"/>
      <c r="W88" s="18"/>
      <c r="Z88" s="18"/>
      <c r="AA88" s="18"/>
      <c r="AB88" s="18"/>
    </row>
    <row r="89" spans="2:32" x14ac:dyDescent="0.25">
      <c r="B89" s="7" t="s">
        <v>72</v>
      </c>
      <c r="C89" s="3">
        <v>0</v>
      </c>
      <c r="D89" s="3">
        <v>0</v>
      </c>
      <c r="E89" s="3">
        <v>0</v>
      </c>
      <c r="F89" s="30">
        <v>0</v>
      </c>
      <c r="G89" s="30">
        <v>0</v>
      </c>
      <c r="H89" s="22">
        <v>843519</v>
      </c>
      <c r="I89" s="30">
        <v>0</v>
      </c>
      <c r="J89" s="30">
        <v>0</v>
      </c>
      <c r="K89" s="30">
        <v>0</v>
      </c>
      <c r="L89" s="30">
        <v>5078458567.6399994</v>
      </c>
      <c r="M89" s="30">
        <v>5460587334.420001</v>
      </c>
      <c r="N89" s="30">
        <v>5812099264.4699993</v>
      </c>
      <c r="O89" s="18"/>
      <c r="R89" s="18"/>
      <c r="S89" s="18"/>
      <c r="T89" s="18"/>
      <c r="U89" s="18"/>
      <c r="V89" s="18"/>
      <c r="W89" s="18"/>
      <c r="Z89" s="18"/>
      <c r="AA89" s="18"/>
      <c r="AB89" s="18"/>
    </row>
    <row r="90" spans="2:32" x14ac:dyDescent="0.25">
      <c r="B90" s="7" t="s">
        <v>73</v>
      </c>
      <c r="C90" s="3">
        <v>0</v>
      </c>
      <c r="D90" s="3">
        <v>0</v>
      </c>
      <c r="E90" s="3">
        <v>0</v>
      </c>
      <c r="F90" s="30">
        <v>0</v>
      </c>
      <c r="G90" s="30">
        <v>0</v>
      </c>
      <c r="H90" s="22">
        <v>843519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18"/>
      <c r="R90" s="18"/>
      <c r="S90" s="18"/>
      <c r="T90" s="18"/>
      <c r="U90" s="18"/>
      <c r="V90" s="18"/>
      <c r="W90" s="18"/>
      <c r="Z90" s="18"/>
      <c r="AA90" s="18"/>
      <c r="AB90" s="18"/>
    </row>
    <row r="91" spans="2:32" x14ac:dyDescent="0.25">
      <c r="B91" s="7" t="s">
        <v>74</v>
      </c>
      <c r="C91" s="3">
        <v>0</v>
      </c>
      <c r="D91" s="3">
        <v>0</v>
      </c>
      <c r="E91" s="3">
        <v>0</v>
      </c>
      <c r="F91" s="30">
        <v>0</v>
      </c>
      <c r="G91" s="30">
        <v>0</v>
      </c>
      <c r="H91" s="3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R91" s="18"/>
      <c r="S91" s="18"/>
      <c r="T91" s="18"/>
      <c r="U91" s="18"/>
      <c r="V91" s="18"/>
      <c r="W91" s="18"/>
      <c r="Z91" s="18"/>
      <c r="AA91" s="18"/>
      <c r="AB91" s="18"/>
    </row>
    <row r="92" spans="2:32" x14ac:dyDescent="0.25">
      <c r="B92" s="7" t="s">
        <v>75</v>
      </c>
      <c r="C92" s="3">
        <v>0</v>
      </c>
      <c r="D92" s="3">
        <v>0</v>
      </c>
      <c r="E92" s="3">
        <v>0</v>
      </c>
      <c r="F92" s="30">
        <v>0</v>
      </c>
      <c r="G92" s="30">
        <v>0</v>
      </c>
      <c r="H92" s="22">
        <v>195096</v>
      </c>
      <c r="I92" s="30">
        <v>119450</v>
      </c>
      <c r="J92" s="30">
        <v>458855.32</v>
      </c>
      <c r="K92" s="30">
        <v>0</v>
      </c>
      <c r="L92" s="30">
        <v>0</v>
      </c>
      <c r="M92" s="30">
        <v>0</v>
      </c>
      <c r="N92" s="30">
        <v>0</v>
      </c>
      <c r="O92" s="18"/>
      <c r="R92" s="18"/>
      <c r="S92" s="18"/>
      <c r="T92" s="18"/>
      <c r="U92" s="18"/>
      <c r="V92" s="18"/>
      <c r="W92" s="18"/>
      <c r="Z92" s="18"/>
      <c r="AA92" s="18"/>
      <c r="AB92" s="18"/>
    </row>
    <row r="93" spans="2:32" x14ac:dyDescent="0.25">
      <c r="B93" s="7" t="s">
        <v>76</v>
      </c>
      <c r="C93" s="3">
        <v>0</v>
      </c>
      <c r="D93" s="3">
        <v>0</v>
      </c>
      <c r="E93" s="3">
        <v>0</v>
      </c>
      <c r="F93" s="30">
        <v>0</v>
      </c>
      <c r="G93" s="22">
        <v>893115.00000000012</v>
      </c>
      <c r="H93" s="3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2"/>
      <c r="P93" s="2"/>
      <c r="Q93" s="2"/>
      <c r="R93" s="18"/>
      <c r="S93" s="18"/>
      <c r="T93" s="18"/>
      <c r="U93" s="18"/>
      <c r="V93" s="18"/>
      <c r="W93" s="18"/>
      <c r="Z93" s="18"/>
      <c r="AA93" s="18"/>
      <c r="AB93" s="18"/>
    </row>
    <row r="94" spans="2:32" x14ac:dyDescent="0.25">
      <c r="B94" s="7" t="s">
        <v>77</v>
      </c>
      <c r="C94" s="22">
        <v>50000</v>
      </c>
      <c r="D94" s="3">
        <v>0</v>
      </c>
      <c r="E94" s="22">
        <v>1534832.5799999998</v>
      </c>
      <c r="F94" s="22">
        <v>61840</v>
      </c>
      <c r="G94" s="30">
        <v>0</v>
      </c>
      <c r="H94" s="3">
        <v>0</v>
      </c>
      <c r="I94" s="30">
        <v>0</v>
      </c>
      <c r="J94" s="30">
        <v>560794.49</v>
      </c>
      <c r="K94" s="30">
        <v>1412629.17</v>
      </c>
      <c r="L94" s="30">
        <v>111647</v>
      </c>
      <c r="M94" s="30">
        <v>290083.41000000003</v>
      </c>
      <c r="N94" s="30">
        <v>0</v>
      </c>
      <c r="O94" s="2"/>
      <c r="P94" s="2"/>
      <c r="Q94" s="2"/>
      <c r="R94" s="18"/>
      <c r="S94" s="18"/>
      <c r="T94" s="18"/>
      <c r="U94" s="18"/>
      <c r="V94" s="18"/>
      <c r="W94" s="18"/>
      <c r="Z94" s="18"/>
      <c r="AA94" s="18"/>
      <c r="AB94" s="18"/>
    </row>
    <row r="95" spans="2:32" x14ac:dyDescent="0.25">
      <c r="B95" s="6" t="s">
        <v>78</v>
      </c>
      <c r="C95" s="24">
        <v>716380074.56000006</v>
      </c>
      <c r="D95" s="24">
        <v>752442489.78000009</v>
      </c>
      <c r="E95" s="24">
        <v>997104022.28999996</v>
      </c>
      <c r="F95" s="24">
        <v>1017718214.53</v>
      </c>
      <c r="G95" s="24">
        <v>1068383122.83</v>
      </c>
      <c r="H95" s="24">
        <v>1577266699.01</v>
      </c>
      <c r="I95" s="29">
        <v>1283870177.5900002</v>
      </c>
      <c r="J95" s="29">
        <v>1312513765.5700004</v>
      </c>
      <c r="K95" s="29">
        <v>1680901932.3500001</v>
      </c>
      <c r="L95" s="29">
        <v>2924588765.5200005</v>
      </c>
      <c r="M95" s="29">
        <v>2485274286.9000001</v>
      </c>
      <c r="N95" s="29">
        <v>2428969892.3800001</v>
      </c>
      <c r="O95" s="2"/>
      <c r="P95" s="2"/>
      <c r="Q95" s="2"/>
      <c r="R95" s="18"/>
      <c r="S95" s="18"/>
      <c r="T95" s="18"/>
      <c r="U95" s="18"/>
      <c r="V95" s="18"/>
      <c r="W95" s="18"/>
      <c r="Z95" s="18"/>
      <c r="AA95" s="18"/>
      <c r="AB95" s="18"/>
    </row>
    <row r="96" spans="2:32" x14ac:dyDescent="0.25">
      <c r="B96" s="7" t="s">
        <v>79</v>
      </c>
      <c r="C96" s="34">
        <v>0</v>
      </c>
      <c r="D96" s="34">
        <v>0</v>
      </c>
      <c r="E96" s="34">
        <v>0</v>
      </c>
      <c r="F96" s="33">
        <v>0</v>
      </c>
      <c r="G96" s="33">
        <v>0</v>
      </c>
      <c r="H96" s="34">
        <v>0</v>
      </c>
      <c r="I96" s="33">
        <v>0</v>
      </c>
      <c r="J96" s="33">
        <v>0</v>
      </c>
      <c r="K96" s="33">
        <v>223272</v>
      </c>
      <c r="L96" s="33">
        <v>0</v>
      </c>
      <c r="M96" s="33">
        <v>0</v>
      </c>
      <c r="N96" s="33">
        <v>0</v>
      </c>
      <c r="R96" s="18"/>
      <c r="S96" s="18"/>
      <c r="T96" s="18"/>
      <c r="U96" s="18"/>
      <c r="V96" s="18"/>
      <c r="W96" s="18"/>
      <c r="Z96" s="18"/>
      <c r="AA96" s="18"/>
      <c r="AB96" s="18"/>
    </row>
    <row r="97" spans="2:28" x14ac:dyDescent="0.25">
      <c r="B97" s="7" t="s">
        <v>80</v>
      </c>
      <c r="C97" s="34">
        <v>0</v>
      </c>
      <c r="D97" s="34">
        <v>0</v>
      </c>
      <c r="E97" s="32">
        <v>79061156.670000002</v>
      </c>
      <c r="F97" s="32">
        <v>100356101.62</v>
      </c>
      <c r="G97" s="32">
        <v>157388049.25999999</v>
      </c>
      <c r="H97" s="32">
        <v>218128242.26000005</v>
      </c>
      <c r="I97" s="33">
        <v>144372887.31999999</v>
      </c>
      <c r="J97" s="33">
        <v>183362986.84</v>
      </c>
      <c r="K97" s="33">
        <v>203085422.96999997</v>
      </c>
      <c r="L97" s="33">
        <v>233945071.13</v>
      </c>
      <c r="M97" s="33">
        <v>264782745.02000004</v>
      </c>
      <c r="N97" s="33">
        <v>355384305.63999999</v>
      </c>
      <c r="R97" s="18"/>
      <c r="S97" s="18"/>
      <c r="T97" s="18"/>
      <c r="U97" s="18"/>
      <c r="V97" s="18"/>
      <c r="W97" s="18"/>
      <c r="Z97" s="18"/>
      <c r="AA97" s="18"/>
      <c r="AB97" s="18"/>
    </row>
    <row r="98" spans="2:28" x14ac:dyDescent="0.25">
      <c r="B98" s="7" t="s">
        <v>81</v>
      </c>
      <c r="C98" s="22">
        <v>692654721.8599999</v>
      </c>
      <c r="D98" s="22">
        <v>700453620.40999997</v>
      </c>
      <c r="E98" s="22">
        <v>813329577.42999983</v>
      </c>
      <c r="F98" s="3">
        <v>0</v>
      </c>
      <c r="G98" s="22">
        <v>796258639.80999994</v>
      </c>
      <c r="H98" s="22">
        <v>939544763.6500001</v>
      </c>
      <c r="I98" s="33">
        <v>866675342.19000006</v>
      </c>
      <c r="J98" s="33">
        <v>985923359.40999985</v>
      </c>
      <c r="K98" s="33">
        <v>1306195397.1100001</v>
      </c>
      <c r="L98" s="33">
        <v>1779307741.1900003</v>
      </c>
      <c r="M98" s="33">
        <v>2175737120.9400001</v>
      </c>
      <c r="N98" s="33">
        <v>2073585586.7400002</v>
      </c>
      <c r="R98" s="18"/>
      <c r="S98" s="18"/>
      <c r="T98" s="18"/>
      <c r="U98" s="18"/>
      <c r="V98" s="18"/>
      <c r="W98" s="18"/>
      <c r="Z98" s="18"/>
      <c r="AA98" s="18"/>
      <c r="AB98" s="18"/>
    </row>
    <row r="99" spans="2:28" x14ac:dyDescent="0.25">
      <c r="B99" s="10" t="s">
        <v>82</v>
      </c>
      <c r="C99" s="22">
        <v>980000</v>
      </c>
      <c r="D99" s="22">
        <v>100000</v>
      </c>
      <c r="E99" s="22">
        <v>51016867.49000001</v>
      </c>
      <c r="F99" s="22">
        <v>96544848.719999999</v>
      </c>
      <c r="G99" s="22">
        <v>61654244.269999996</v>
      </c>
      <c r="H99" s="22">
        <v>356691682.96999997</v>
      </c>
      <c r="I99" s="33">
        <v>198538521.46000001</v>
      </c>
      <c r="J99" s="33">
        <v>143227419.31999999</v>
      </c>
      <c r="K99" s="33">
        <v>171397840.27000001</v>
      </c>
      <c r="L99" s="33">
        <v>911335953.20000017</v>
      </c>
      <c r="M99" s="33">
        <v>44754420.940000005</v>
      </c>
      <c r="N99" s="33">
        <v>0</v>
      </c>
      <c r="R99" s="18"/>
      <c r="S99" s="18"/>
      <c r="T99" s="18"/>
      <c r="U99" s="18"/>
      <c r="V99" s="18"/>
      <c r="W99" s="18"/>
      <c r="Z99" s="18"/>
      <c r="AA99" s="18"/>
      <c r="AB99" s="18"/>
    </row>
    <row r="100" spans="2:28" x14ac:dyDescent="0.25">
      <c r="B100" s="7" t="s">
        <v>83</v>
      </c>
      <c r="C100" s="22">
        <v>22745352.700000003</v>
      </c>
      <c r="D100" s="22">
        <v>51888869.370000005</v>
      </c>
      <c r="E100" s="22">
        <v>53696420.700000003</v>
      </c>
      <c r="F100" s="22">
        <v>59902837.829999991</v>
      </c>
      <c r="G100" s="22">
        <v>53082189.489999995</v>
      </c>
      <c r="H100" s="22">
        <v>62902010.130000003</v>
      </c>
      <c r="I100" s="33">
        <v>74283426.620000005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R100" s="18"/>
      <c r="S100" s="18"/>
      <c r="T100" s="18"/>
      <c r="U100" s="18"/>
      <c r="V100" s="18"/>
      <c r="W100" s="18"/>
      <c r="Z100" s="18"/>
      <c r="AA100" s="18"/>
      <c r="AB100" s="18"/>
    </row>
    <row r="101" spans="2:28" x14ac:dyDescent="0.25">
      <c r="B101" s="6" t="s">
        <v>84</v>
      </c>
      <c r="C101" s="34">
        <v>0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29">
        <v>3569113676.0899997</v>
      </c>
      <c r="M101" s="29">
        <v>4059720122.6399994</v>
      </c>
      <c r="N101" s="29">
        <v>5253939020.1699991</v>
      </c>
      <c r="R101" s="18"/>
      <c r="S101" s="18"/>
      <c r="T101" s="18"/>
      <c r="U101" s="18"/>
      <c r="V101" s="18"/>
      <c r="W101" s="18"/>
      <c r="Z101" s="18"/>
      <c r="AA101" s="18"/>
      <c r="AB101" s="18"/>
    </row>
    <row r="102" spans="2:28" x14ac:dyDescent="0.25">
      <c r="B102" s="7" t="s">
        <v>85</v>
      </c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3">
        <v>3568925399.8099995</v>
      </c>
      <c r="M102" s="33">
        <v>4059593973.4399996</v>
      </c>
      <c r="N102" s="33">
        <v>5253939020.1699991</v>
      </c>
      <c r="R102" s="18"/>
      <c r="S102" s="18"/>
      <c r="T102" s="18"/>
      <c r="U102" s="18"/>
      <c r="V102" s="18"/>
      <c r="W102" s="18"/>
      <c r="Z102" s="18"/>
      <c r="AA102" s="18"/>
      <c r="AB102" s="18"/>
    </row>
    <row r="103" spans="2:28" x14ac:dyDescent="0.25">
      <c r="B103" s="7" t="s">
        <v>86</v>
      </c>
      <c r="C103" s="34">
        <v>0</v>
      </c>
      <c r="D103" s="34">
        <v>0</v>
      </c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3">
        <v>188276.28</v>
      </c>
      <c r="M103" s="33">
        <v>126149.2</v>
      </c>
      <c r="N103" s="33">
        <v>0</v>
      </c>
      <c r="R103" s="18"/>
      <c r="S103" s="18"/>
      <c r="T103" s="18"/>
      <c r="U103" s="18"/>
      <c r="V103" s="18"/>
      <c r="W103" s="18"/>
      <c r="Z103" s="18"/>
      <c r="AA103" s="18"/>
      <c r="AB103" s="18"/>
    </row>
    <row r="104" spans="2:28" x14ac:dyDescent="0.25">
      <c r="B104" s="4" t="s">
        <v>87</v>
      </c>
      <c r="C104" s="27">
        <v>0</v>
      </c>
      <c r="D104" s="27">
        <v>0</v>
      </c>
      <c r="E104" s="27">
        <v>0</v>
      </c>
      <c r="F104" s="28">
        <v>0</v>
      </c>
      <c r="G104" s="28">
        <v>0</v>
      </c>
      <c r="H104" s="28">
        <v>0</v>
      </c>
      <c r="I104" s="28">
        <v>0</v>
      </c>
      <c r="J104" s="28">
        <v>0</v>
      </c>
      <c r="K104" s="28">
        <v>0</v>
      </c>
      <c r="L104" s="28">
        <v>0</v>
      </c>
      <c r="M104" s="28">
        <v>0</v>
      </c>
      <c r="N104" s="28">
        <v>0</v>
      </c>
      <c r="R104" s="18"/>
      <c r="S104" s="18"/>
      <c r="T104" s="18"/>
      <c r="U104" s="18"/>
      <c r="V104" s="18"/>
      <c r="W104" s="18"/>
      <c r="Z104" s="18"/>
      <c r="AA104" s="18"/>
      <c r="AB104" s="18"/>
    </row>
    <row r="105" spans="2:28" x14ac:dyDescent="0.25">
      <c r="B105" s="6" t="s">
        <v>88</v>
      </c>
      <c r="C105" s="23">
        <v>0</v>
      </c>
      <c r="D105" s="23">
        <v>0</v>
      </c>
      <c r="E105" s="23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R105" s="18"/>
      <c r="S105" s="18"/>
      <c r="T105" s="18"/>
      <c r="U105" s="18"/>
      <c r="V105" s="18"/>
      <c r="W105" s="18"/>
      <c r="Z105" s="18"/>
      <c r="AA105" s="18"/>
      <c r="AB105" s="18"/>
    </row>
    <row r="106" spans="2:28" x14ac:dyDescent="0.25">
      <c r="B106" s="7" t="s">
        <v>89</v>
      </c>
      <c r="C106" s="23">
        <v>0</v>
      </c>
      <c r="D106" s="23">
        <v>0</v>
      </c>
      <c r="E106" s="23">
        <v>0</v>
      </c>
      <c r="F106" s="29">
        <v>0</v>
      </c>
      <c r="G106" s="29">
        <v>0</v>
      </c>
      <c r="H106" s="29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R106" s="18"/>
      <c r="S106" s="18"/>
      <c r="T106" s="18"/>
      <c r="U106" s="18"/>
      <c r="V106" s="18"/>
      <c r="W106" s="18"/>
      <c r="Z106" s="18"/>
      <c r="AA106" s="18"/>
      <c r="AB106" s="18"/>
    </row>
    <row r="107" spans="2:28" x14ac:dyDescent="0.25">
      <c r="B107" s="14" t="s">
        <v>90</v>
      </c>
      <c r="C107" s="35">
        <f>+C104+C73+C56+C28+C13+C10</f>
        <v>9102032629.0500011</v>
      </c>
      <c r="D107" s="35">
        <f>+D104+D73+D56+D28+D13+D10</f>
        <v>11303847046.510002</v>
      </c>
      <c r="E107" s="35">
        <f>+E104+E73+E56+E28+E13+E10</f>
        <v>37012767742.029999</v>
      </c>
      <c r="F107" s="36">
        <f>+F104+F73+F56+F28+F13+F10</f>
        <v>45216849609.93</v>
      </c>
      <c r="G107" s="36">
        <f>+G104+G73+G56+G28+G13+G10</f>
        <v>54571225010.18</v>
      </c>
      <c r="H107" s="36">
        <f>+H104+H73+H56+H28+H13+H10</f>
        <v>69114213414.949997</v>
      </c>
      <c r="I107" s="37">
        <f>+I104+I73+I56+I28+I13+I10</f>
        <v>77181493515.719986</v>
      </c>
      <c r="J107" s="37">
        <f>+J104+J73+J56+J28+J13+J10</f>
        <v>88415869541.959991</v>
      </c>
      <c r="K107" s="37">
        <f>+K104+K73+K56+K28+K13+K10</f>
        <v>104232603228.21001</v>
      </c>
      <c r="L107" s="37">
        <f>+L104+L73+L56+L28+L13+L10</f>
        <v>124378843775.96001</v>
      </c>
      <c r="M107" s="37">
        <f>+M104+M73+M56+M28+M13+M10</f>
        <v>133093936922.99001</v>
      </c>
      <c r="N107" s="37">
        <f>+N104+N73+N56+N28+N13+N10</f>
        <v>145231851660.46002</v>
      </c>
      <c r="O107" s="2"/>
      <c r="P107" s="2"/>
      <c r="Q107" s="2"/>
      <c r="R107" s="18"/>
      <c r="S107" s="18"/>
      <c r="T107" s="18"/>
      <c r="U107" s="18"/>
      <c r="V107" s="18"/>
      <c r="W107" s="18"/>
      <c r="Z107" s="18"/>
      <c r="AA107" s="18"/>
      <c r="AB107" s="18"/>
    </row>
    <row r="108" spans="2:28" x14ac:dyDescent="0.25">
      <c r="B108" s="7"/>
      <c r="C108" s="38"/>
      <c r="D108" s="38"/>
      <c r="E108" s="38"/>
      <c r="F108" s="38"/>
      <c r="G108" s="38"/>
      <c r="H108" s="38"/>
      <c r="I108" s="3"/>
      <c r="J108" s="3"/>
      <c r="K108" s="3"/>
      <c r="L108" s="3"/>
      <c r="M108" s="3"/>
      <c r="N108" s="3"/>
      <c r="R108" s="18"/>
      <c r="S108" s="18"/>
      <c r="T108" s="18"/>
      <c r="U108" s="18"/>
      <c r="V108" s="18"/>
      <c r="W108" s="18"/>
      <c r="Z108" s="18"/>
      <c r="AA108" s="18"/>
      <c r="AB108" s="18"/>
    </row>
    <row r="109" spans="2:28" x14ac:dyDescent="0.25">
      <c r="B109" s="14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"/>
      <c r="P109" s="2"/>
      <c r="Q109" s="2"/>
      <c r="R109" s="18"/>
      <c r="S109" s="18"/>
      <c r="T109" s="18"/>
      <c r="U109" s="18"/>
      <c r="V109" s="18"/>
      <c r="W109" s="18"/>
      <c r="Z109" s="18"/>
      <c r="AA109" s="18"/>
      <c r="AB109" s="18"/>
    </row>
    <row r="110" spans="2:28" ht="15.75" customHeight="1" x14ac:dyDescent="0.25">
      <c r="B110" s="8" t="s">
        <v>6</v>
      </c>
      <c r="C110" s="40">
        <v>0</v>
      </c>
      <c r="D110" s="40">
        <v>0</v>
      </c>
      <c r="E110" s="41">
        <v>27468564.789999999</v>
      </c>
      <c r="F110" s="41">
        <v>355415890.78000003</v>
      </c>
      <c r="G110" s="41">
        <v>201718039.33000001</v>
      </c>
      <c r="H110" s="41">
        <v>18681432.52</v>
      </c>
      <c r="I110" s="28">
        <v>16570996.49</v>
      </c>
      <c r="J110" s="28">
        <v>4038536.4499999997</v>
      </c>
      <c r="K110" s="28">
        <v>0</v>
      </c>
      <c r="L110" s="28">
        <v>0</v>
      </c>
      <c r="M110" s="28">
        <v>0</v>
      </c>
      <c r="N110" s="28">
        <v>1499200.02</v>
      </c>
    </row>
    <row r="111" spans="2:28" x14ac:dyDescent="0.25">
      <c r="B111" s="9" t="s">
        <v>7</v>
      </c>
      <c r="C111" s="42">
        <v>0</v>
      </c>
      <c r="D111" s="42">
        <v>0</v>
      </c>
      <c r="E111" s="43">
        <v>27468564.789999999</v>
      </c>
      <c r="F111" s="43">
        <v>355415890.78000003</v>
      </c>
      <c r="G111" s="43">
        <v>201718039.33000001</v>
      </c>
      <c r="H111" s="43">
        <v>18681432.52</v>
      </c>
      <c r="I111" s="29">
        <v>16570996.49</v>
      </c>
      <c r="J111" s="29">
        <v>4038536.4499999997</v>
      </c>
      <c r="K111" s="29">
        <v>0</v>
      </c>
      <c r="L111" s="29">
        <v>0</v>
      </c>
      <c r="M111" s="29">
        <v>0</v>
      </c>
      <c r="N111" s="29">
        <v>1499200.02</v>
      </c>
    </row>
    <row r="112" spans="2:28" x14ac:dyDescent="0.25">
      <c r="B112" s="20" t="s">
        <v>8</v>
      </c>
      <c r="C112" s="44">
        <v>0</v>
      </c>
      <c r="D112" s="44">
        <v>0</v>
      </c>
      <c r="E112" s="45">
        <v>27468564.789999999</v>
      </c>
      <c r="F112" s="45">
        <v>355415890.78000003</v>
      </c>
      <c r="G112" s="45">
        <v>201718039.33000001</v>
      </c>
      <c r="H112" s="45">
        <v>18681432.52</v>
      </c>
      <c r="I112" s="33">
        <v>16570996.49</v>
      </c>
      <c r="J112" s="33">
        <v>4038536.4499999997</v>
      </c>
      <c r="K112" s="33">
        <v>0</v>
      </c>
      <c r="L112" s="33">
        <v>0</v>
      </c>
      <c r="M112" s="33">
        <v>0</v>
      </c>
      <c r="N112" s="33">
        <v>1499200.02</v>
      </c>
    </row>
    <row r="113" spans="2:14" x14ac:dyDescent="0.25">
      <c r="B113" s="8" t="s">
        <v>91</v>
      </c>
      <c r="C113" s="41">
        <v>25000000</v>
      </c>
      <c r="D113" s="40">
        <v>0</v>
      </c>
      <c r="E113" s="40">
        <v>0</v>
      </c>
      <c r="F113" s="41">
        <v>4546255</v>
      </c>
      <c r="G113" s="41">
        <v>2447627.17</v>
      </c>
      <c r="H113" s="41">
        <v>490073.5</v>
      </c>
      <c r="I113" s="28">
        <v>455400</v>
      </c>
      <c r="J113" s="28">
        <v>936100</v>
      </c>
      <c r="K113" s="28">
        <v>0</v>
      </c>
      <c r="L113" s="28">
        <v>0</v>
      </c>
      <c r="M113" s="28">
        <v>0</v>
      </c>
      <c r="N113" s="28">
        <v>0</v>
      </c>
    </row>
    <row r="114" spans="2:14" x14ac:dyDescent="0.25">
      <c r="B114" s="9" t="s">
        <v>24</v>
      </c>
      <c r="C114" s="42">
        <v>0</v>
      </c>
      <c r="D114" s="42">
        <v>0</v>
      </c>
      <c r="E114" s="42">
        <v>0</v>
      </c>
      <c r="F114" s="43">
        <v>4546255</v>
      </c>
      <c r="G114" s="43">
        <v>2447627.17</v>
      </c>
      <c r="H114" s="43">
        <v>490073.5</v>
      </c>
      <c r="I114" s="29">
        <v>455400</v>
      </c>
      <c r="J114" s="29">
        <v>936100</v>
      </c>
      <c r="K114" s="29"/>
      <c r="L114" s="29"/>
      <c r="M114" s="29"/>
      <c r="N114" s="29">
        <v>0</v>
      </c>
    </row>
    <row r="115" spans="2:14" x14ac:dyDescent="0.25">
      <c r="B115" s="20" t="s">
        <v>25</v>
      </c>
      <c r="C115" s="44">
        <v>0</v>
      </c>
      <c r="D115" s="44">
        <v>0</v>
      </c>
      <c r="E115" s="44">
        <v>0</v>
      </c>
      <c r="F115" s="45">
        <v>4546255</v>
      </c>
      <c r="G115" s="45">
        <v>2447627.17</v>
      </c>
      <c r="H115" s="45">
        <v>490073.5</v>
      </c>
      <c r="I115" s="33">
        <v>455400</v>
      </c>
      <c r="J115" s="33">
        <v>936100</v>
      </c>
      <c r="K115" s="33">
        <v>0</v>
      </c>
      <c r="L115" s="33">
        <v>0</v>
      </c>
      <c r="M115" s="33">
        <v>0</v>
      </c>
      <c r="N115" s="33">
        <v>0</v>
      </c>
    </row>
    <row r="116" spans="2:14" x14ac:dyDescent="0.25">
      <c r="B116" s="9" t="s">
        <v>35</v>
      </c>
      <c r="C116" s="43">
        <v>25000000</v>
      </c>
      <c r="D116" s="42">
        <v>0</v>
      </c>
      <c r="E116" s="42">
        <v>0</v>
      </c>
      <c r="F116" s="42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</row>
    <row r="117" spans="2:14" x14ac:dyDescent="0.25">
      <c r="B117" s="20" t="s">
        <v>36</v>
      </c>
      <c r="C117" s="45">
        <v>25000000</v>
      </c>
      <c r="D117" s="44">
        <v>0</v>
      </c>
      <c r="E117" s="44">
        <v>0</v>
      </c>
      <c r="F117" s="44">
        <v>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7">
        <v>0</v>
      </c>
      <c r="M117" s="47">
        <v>0</v>
      </c>
      <c r="N117" s="47">
        <v>0</v>
      </c>
    </row>
    <row r="118" spans="2:14" x14ac:dyDescent="0.25">
      <c r="B118" s="8" t="s">
        <v>46</v>
      </c>
      <c r="C118" s="41">
        <v>60000</v>
      </c>
      <c r="D118" s="41">
        <v>23978.89</v>
      </c>
      <c r="E118" s="40">
        <v>0</v>
      </c>
      <c r="F118" s="40">
        <v>0</v>
      </c>
      <c r="G118" s="41">
        <v>583566.13</v>
      </c>
      <c r="H118" s="41">
        <v>22302</v>
      </c>
      <c r="I118" s="28">
        <v>104662.81</v>
      </c>
      <c r="J118" s="28">
        <v>0</v>
      </c>
      <c r="K118" s="28">
        <v>0</v>
      </c>
      <c r="L118" s="28">
        <v>0</v>
      </c>
      <c r="M118" s="28">
        <v>0</v>
      </c>
      <c r="N118" s="28">
        <v>0</v>
      </c>
    </row>
    <row r="119" spans="2:14" x14ac:dyDescent="0.25">
      <c r="B119" s="9" t="s">
        <v>92</v>
      </c>
      <c r="C119" s="43">
        <v>60000</v>
      </c>
      <c r="D119" s="43">
        <v>23978.89</v>
      </c>
      <c r="E119" s="42">
        <v>0</v>
      </c>
      <c r="F119" s="42">
        <v>0</v>
      </c>
      <c r="G119" s="43">
        <v>583566.13</v>
      </c>
      <c r="H119" s="43">
        <v>22302</v>
      </c>
      <c r="I119" s="33">
        <v>104662.81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</row>
    <row r="120" spans="2:14" x14ac:dyDescent="0.25">
      <c r="B120" s="11" t="s">
        <v>48</v>
      </c>
      <c r="C120" s="22">
        <v>60000</v>
      </c>
      <c r="D120" s="22">
        <v>23978.89</v>
      </c>
      <c r="E120" s="3">
        <v>0</v>
      </c>
      <c r="F120" s="3">
        <v>0</v>
      </c>
      <c r="G120" s="22">
        <v>583566.13</v>
      </c>
      <c r="H120" s="22">
        <v>22302</v>
      </c>
      <c r="I120" s="33">
        <v>104662.81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</row>
    <row r="121" spans="2:14" x14ac:dyDescent="0.25">
      <c r="B121" s="8" t="s">
        <v>56</v>
      </c>
      <c r="C121" s="40">
        <v>0</v>
      </c>
      <c r="D121" s="40">
        <v>0</v>
      </c>
      <c r="E121" s="40">
        <v>0</v>
      </c>
      <c r="F121" s="40">
        <v>0</v>
      </c>
      <c r="G121" s="41">
        <v>27445</v>
      </c>
      <c r="H121" s="48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</row>
    <row r="122" spans="2:14" x14ac:dyDescent="0.25">
      <c r="B122" s="9" t="s">
        <v>60</v>
      </c>
      <c r="C122" s="3">
        <v>0</v>
      </c>
      <c r="D122" s="3">
        <v>0</v>
      </c>
      <c r="E122" s="3">
        <v>0</v>
      </c>
      <c r="F122" s="3">
        <v>0</v>
      </c>
      <c r="G122" s="22">
        <v>27445</v>
      </c>
      <c r="H122" s="25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</row>
    <row r="123" spans="2:14" x14ac:dyDescent="0.25">
      <c r="B123" s="11" t="s">
        <v>62</v>
      </c>
      <c r="C123" s="3">
        <v>0</v>
      </c>
      <c r="D123" s="3">
        <v>0</v>
      </c>
      <c r="E123" s="3">
        <v>0</v>
      </c>
      <c r="F123" s="3">
        <v>0</v>
      </c>
      <c r="G123" s="22">
        <v>27445</v>
      </c>
      <c r="H123" s="25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3">
        <v>0</v>
      </c>
    </row>
    <row r="124" spans="2:14" x14ac:dyDescent="0.25">
      <c r="B124" s="14" t="s">
        <v>93</v>
      </c>
      <c r="C124" s="49">
        <f>+C110+C113+C118+C121</f>
        <v>25060000</v>
      </c>
      <c r="D124" s="36">
        <f t="shared" ref="D124:M124" si="0">+D110+D113+D118+D121</f>
        <v>23978.89</v>
      </c>
      <c r="E124" s="49">
        <f t="shared" si="0"/>
        <v>27468564.789999999</v>
      </c>
      <c r="F124" s="49">
        <f t="shared" si="0"/>
        <v>359962145.78000003</v>
      </c>
      <c r="G124" s="49">
        <f t="shared" si="0"/>
        <v>204776677.63</v>
      </c>
      <c r="H124" s="49">
        <f t="shared" si="0"/>
        <v>19193808.02</v>
      </c>
      <c r="I124" s="37">
        <f t="shared" si="0"/>
        <v>17131059.300000001</v>
      </c>
      <c r="J124" s="37">
        <f t="shared" si="0"/>
        <v>4974636.4499999993</v>
      </c>
      <c r="K124" s="37">
        <f t="shared" si="0"/>
        <v>0</v>
      </c>
      <c r="L124" s="37">
        <f t="shared" si="0"/>
        <v>0</v>
      </c>
      <c r="M124" s="37">
        <f t="shared" si="0"/>
        <v>0</v>
      </c>
      <c r="N124" s="37">
        <f t="shared" ref="N124" si="1">+N110+N113+N118+N121</f>
        <v>1499200.02</v>
      </c>
    </row>
    <row r="125" spans="2:14" x14ac:dyDescent="0.25">
      <c r="B125" s="7"/>
      <c r="C125" s="38"/>
      <c r="D125" s="38"/>
      <c r="E125" s="38"/>
      <c r="F125" s="38"/>
      <c r="G125" s="38"/>
      <c r="H125" s="38"/>
      <c r="I125" s="28"/>
      <c r="J125" s="28"/>
      <c r="K125" s="28"/>
      <c r="L125" s="28"/>
      <c r="M125" s="28"/>
      <c r="N125" s="28"/>
    </row>
    <row r="126" spans="2:14" x14ac:dyDescent="0.25">
      <c r="B126" s="14" t="s">
        <v>94</v>
      </c>
      <c r="C126" s="35">
        <f>+C124+C107</f>
        <v>9127092629.0500011</v>
      </c>
      <c r="D126" s="35">
        <f t="shared" ref="D126:M126" si="2">+D124+D107</f>
        <v>11303871025.400002</v>
      </c>
      <c r="E126" s="35">
        <f t="shared" si="2"/>
        <v>37040236306.82</v>
      </c>
      <c r="F126" s="35">
        <f t="shared" si="2"/>
        <v>45576811755.709999</v>
      </c>
      <c r="G126" s="35">
        <f t="shared" si="2"/>
        <v>54776001687.809998</v>
      </c>
      <c r="H126" s="35">
        <f t="shared" si="2"/>
        <v>69133407222.970001</v>
      </c>
      <c r="I126" s="37">
        <f t="shared" si="2"/>
        <v>77198624575.019989</v>
      </c>
      <c r="J126" s="37">
        <f t="shared" si="2"/>
        <v>88420844178.409988</v>
      </c>
      <c r="K126" s="37">
        <f t="shared" si="2"/>
        <v>104232603228.21001</v>
      </c>
      <c r="L126" s="37">
        <f t="shared" si="2"/>
        <v>124378843775.96001</v>
      </c>
      <c r="M126" s="37">
        <f t="shared" si="2"/>
        <v>133093936922.99001</v>
      </c>
      <c r="N126" s="37">
        <f t="shared" ref="N126" si="3">+N124+N107</f>
        <v>145233350860.48001</v>
      </c>
    </row>
    <row r="127" spans="2:14" ht="30" x14ac:dyDescent="0.25">
      <c r="B127" s="13" t="s">
        <v>95</v>
      </c>
      <c r="C127" s="13"/>
      <c r="D127" s="13"/>
      <c r="E127" s="13"/>
      <c r="F127" s="13"/>
      <c r="G127" s="13"/>
      <c r="H127" s="13"/>
      <c r="I127" s="12"/>
      <c r="J127" s="2"/>
    </row>
    <row r="128" spans="2:14" x14ac:dyDescent="0.25">
      <c r="J128" s="2"/>
      <c r="K128" s="2"/>
      <c r="L128" s="2"/>
    </row>
    <row r="129" spans="10:12" x14ac:dyDescent="0.25">
      <c r="J129" s="2"/>
    </row>
    <row r="130" spans="10:12" x14ac:dyDescent="0.25">
      <c r="K130" s="2"/>
      <c r="L130" s="2"/>
    </row>
    <row r="131" spans="10:12" x14ac:dyDescent="0.25">
      <c r="K131" s="2"/>
      <c r="L131" s="2"/>
    </row>
    <row r="132" spans="10:12" x14ac:dyDescent="0.25">
      <c r="K132" s="2"/>
      <c r="L132" s="2"/>
    </row>
    <row r="133" spans="10:12" x14ac:dyDescent="0.25">
      <c r="K133" s="2"/>
      <c r="L133" s="2"/>
    </row>
  </sheetData>
  <mergeCells count="18">
    <mergeCell ref="B5:L5"/>
    <mergeCell ref="K8:K9"/>
    <mergeCell ref="N8:N9"/>
    <mergeCell ref="M8:M9"/>
    <mergeCell ref="B4:L4"/>
    <mergeCell ref="B3:L3"/>
    <mergeCell ref="B2:L2"/>
    <mergeCell ref="L8:L9"/>
    <mergeCell ref="J8:J9"/>
    <mergeCell ref="H8:H9"/>
    <mergeCell ref="B6:I6"/>
    <mergeCell ref="B8:B9"/>
    <mergeCell ref="C8:C9"/>
    <mergeCell ref="I8:I9"/>
    <mergeCell ref="D8:D9"/>
    <mergeCell ref="E8:E9"/>
    <mergeCell ref="F8:F9"/>
    <mergeCell ref="G8:G9"/>
  </mergeCells>
  <pageMargins left="0.25" right="0.25" top="0.75" bottom="0.75" header="0.3" footer="0.3"/>
  <pageSetup scale="24" fitToHeight="0" orientation="landscape" r:id="rId1"/>
  <ignoredErrors>
    <ignoredError sqref="K6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32E121-FB41-46BE-8AC0-03C3388EC1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273C5B-38AF-46BE-8330-F9F67073F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9A92DE-5420-4D38-8C27-C48A7A20999E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09100588-ee89-45b2-81d6-a67d223ce91b"/>
    <ds:schemaRef ds:uri="f7c7372e-77c9-4c4a-9e9a-3e04be05905d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2014-2025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2016-09-20T19:38:26Z</dcterms:created>
  <dcterms:modified xsi:type="dcterms:W3CDTF">2026-03-10T18:47:22Z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2022-04-04T17:47:18Z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3bc92b0e-cfa7-4dd3-bb1f-02ce1d0c52d1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