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Descentralizadas/"/>
    </mc:Choice>
  </mc:AlternateContent>
  <xr:revisionPtr revIDLastSave="449" documentId="13_ncr:1_{258EA70B-4D82-43AA-B1A1-2A5279BE666B}" xr6:coauthVersionLast="47" xr6:coauthVersionMax="47" xr10:uidLastSave="{24D28AD7-7F80-416F-828C-4C1F856BAF12}"/>
  <bookViews>
    <workbookView xWindow="-120" yWindow="-120" windowWidth="29040" windowHeight="15720" xr2:uid="{00000000-000D-0000-FFFF-FFFF00000000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2" l="1"/>
  <c r="M56" i="2"/>
  <c r="N69" i="2" l="1"/>
  <c r="M69" i="2"/>
  <c r="L69" i="2"/>
  <c r="K69" i="2"/>
  <c r="L46" i="2"/>
  <c r="J46" i="2"/>
  <c r="J56" i="2" s="1"/>
  <c r="K46" i="2"/>
  <c r="K38" i="2"/>
  <c r="K31" i="2"/>
  <c r="K26" i="2"/>
  <c r="L38" i="2"/>
  <c r="L31" i="2"/>
  <c r="L26" i="2"/>
  <c r="J63" i="2"/>
  <c r="J69" i="2" s="1"/>
  <c r="I66" i="2"/>
  <c r="I63" i="2"/>
  <c r="L56" i="2" l="1"/>
  <c r="L71" i="2" s="1"/>
  <c r="K56" i="2"/>
  <c r="K71" i="2" s="1"/>
  <c r="J71" i="2"/>
  <c r="M71" i="2"/>
  <c r="N71" i="2"/>
  <c r="D66" i="2" l="1"/>
  <c r="E66" i="2"/>
  <c r="F66" i="2"/>
  <c r="G66" i="2"/>
  <c r="H66" i="2"/>
  <c r="D63" i="2"/>
  <c r="E63" i="2"/>
  <c r="F63" i="2"/>
  <c r="G63" i="2"/>
  <c r="H63" i="2"/>
  <c r="D59" i="2"/>
  <c r="E59" i="2"/>
  <c r="F59" i="2"/>
  <c r="G59" i="2"/>
  <c r="H59" i="2"/>
  <c r="I59" i="2"/>
  <c r="I69" i="2" s="1"/>
  <c r="C59" i="2"/>
  <c r="I38" i="2"/>
  <c r="D46" i="2"/>
  <c r="E46" i="2"/>
  <c r="F46" i="2"/>
  <c r="G46" i="2"/>
  <c r="H46" i="2"/>
  <c r="I46" i="2"/>
  <c r="D38" i="2"/>
  <c r="E38" i="2"/>
  <c r="F38" i="2"/>
  <c r="G38" i="2"/>
  <c r="H38" i="2"/>
  <c r="D31" i="2"/>
  <c r="E31" i="2"/>
  <c r="F31" i="2"/>
  <c r="G31" i="2"/>
  <c r="H31" i="2"/>
  <c r="I31" i="2"/>
  <c r="D26" i="2"/>
  <c r="E26" i="2"/>
  <c r="F26" i="2"/>
  <c r="G26" i="2"/>
  <c r="G56" i="2" s="1"/>
  <c r="H26" i="2"/>
  <c r="H56" i="2" s="1"/>
  <c r="I26" i="2"/>
  <c r="C46" i="2"/>
  <c r="C63" i="2"/>
  <c r="C66" i="2"/>
  <c r="C38" i="2"/>
  <c r="C31" i="2"/>
  <c r="C26" i="2"/>
  <c r="C56" i="2" s="1"/>
  <c r="F56" i="2" l="1"/>
  <c r="E56" i="2"/>
  <c r="D56" i="2"/>
  <c r="I56" i="2"/>
  <c r="I71" i="2" s="1"/>
  <c r="H69" i="2"/>
  <c r="H71" i="2"/>
  <c r="G69" i="2"/>
  <c r="G71" i="2" s="1"/>
  <c r="F69" i="2"/>
  <c r="E69" i="2"/>
  <c r="D69" i="2"/>
  <c r="C69" i="2"/>
  <c r="E71" i="2" l="1"/>
  <c r="D71" i="2"/>
  <c r="C71" i="2"/>
  <c r="F71" i="2"/>
</calcChain>
</file>

<file path=xl/sharedStrings.xml><?xml version="1.0" encoding="utf-8"?>
<sst xmlns="http://schemas.openxmlformats.org/spreadsheetml/2006/main" count="67" uniqueCount="50">
  <si>
    <t>MINISTERIO DE HACIENDA</t>
  </si>
  <si>
    <t>DIRECCIÓN GENERAL DE PRESUPUESTO</t>
  </si>
  <si>
    <t>EJECUCIÓN PRESUPUESTARIA DE ORGANISMOS AUTÓNOMOS Y DESCENTRALIZADOS NO FINANCIEROS</t>
  </si>
  <si>
    <t xml:space="preserve">CLASIFICACIÓN POR FUENTE DE FINANCIAMIENTO Y ORGANISMO FINANCIADOR  </t>
  </si>
  <si>
    <t>En millones de RD$</t>
  </si>
  <si>
    <t>DETALLE</t>
  </si>
  <si>
    <t>10 - FONDO GENERAL</t>
  </si>
  <si>
    <t>100 - TESORO NACIONAL</t>
  </si>
  <si>
    <t>101 - CONTRAPARTIDA</t>
  </si>
  <si>
    <t>104 - RECURSOS DE LAS APROPIACIONES DEL 5%  SR. PRESIDENTE</t>
  </si>
  <si>
    <t>105 - RECURSOS DE LAS APROPIACIONES DEL 1%  SR. PRESIDENTE</t>
  </si>
  <si>
    <t>110 - APOYO PRESUESTARIO RECURSOS EXTERNOS (PETROCARIBE)</t>
  </si>
  <si>
    <t>121 - SALDOS DISPONIBLES DE PERIODOS ANTERIORES</t>
  </si>
  <si>
    <t>122 - SALDOS DISPONIBLES DE PERIODOS ANTERIORES DEL FONDO DE NECESIDADES PÚBLICAS (5%)</t>
  </si>
  <si>
    <t>124 - DEVOLUCIÓN FONDO CONTINGENCIA PARA SEGURIDAD SOCIAL</t>
  </si>
  <si>
    <t>125 - RECURSOS PARA ATENDER CALAMIDADES Y EMERGENCIAS POR FENOMENOS NATURALES</t>
  </si>
  <si>
    <t>126 - SALDOS DE RECURSOS PARA EMERGENCIAS Y CALAMIDADES DISPONIBLES DE AÑOS ANTERIORES</t>
  </si>
  <si>
    <t>20 - FONDOS CON DESTINO ESPECÍFICO</t>
  </si>
  <si>
    <t>112 - RECAUDACIONES DIRECTAS DE LAS INSTITUCIONES</t>
  </si>
  <si>
    <t>30 - FONDOS PROPIOS</t>
  </si>
  <si>
    <t>102 - FONDOS PROPIOS</t>
  </si>
  <si>
    <t>50 - CRÉDITO INTERNO</t>
  </si>
  <si>
    <t>001 - BANCO DE RESERVAS DE LA REPÚBLICA DOMINICANA (BANRESERVAS)</t>
  </si>
  <si>
    <t>006 - SALDOS DISPONIBLES DE AÑOS ANTERIORES POR CREDITO INTERNOS PARA EMERGENCIAS Y CALAMIDADES</t>
  </si>
  <si>
    <t>109 - APOYO PRESUPUESTARIO CREDITO INTERNO (EMISION DE BONOS)</t>
  </si>
  <si>
    <t>60 - CRÉDITO EXTERNO</t>
  </si>
  <si>
    <t>300 - BANCO INTERAMERICANO DE DESARROLLO (BID)</t>
  </si>
  <si>
    <t>311 - FONDO MONETARIO INTERNACIONAL (FMI)</t>
  </si>
  <si>
    <t>397 - SALDOS DE RECURSOS EXTERNOS DISPONIBLES DE PERIODOS ANTERIORES</t>
  </si>
  <si>
    <t>399 - OTROS ORGANISMOS MULTILATERALES</t>
  </si>
  <si>
    <t>426 - BONOS GLOBALES EXTERNOS</t>
  </si>
  <si>
    <t>70 - DONACIÓN EXTERNA</t>
  </si>
  <si>
    <t>203 - AGENCIA DE COOPERACIÓN INTERNACIONAL DEL JAPÓN (JICA)</t>
  </si>
  <si>
    <t>355 - CENTRO DE ESTUDIOS Y SOLIDARIDAD CON AMÉRICA LATINA  CESAL</t>
  </si>
  <si>
    <t>608 - FRANCIA</t>
  </si>
  <si>
    <t>629 - EMIRATOS ÁRABES UNIDOS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</si>
  <si>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</si>
  <si>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</si>
  <si>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</si>
  <si>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</si>
  <si>
    <t>128 - RECURSOS PERCIBIDOS POR OPERACIONES DEL AÑO ANTERIOR</t>
  </si>
  <si>
    <t>350 - BANCO CENTROAMERICANO DE INTEGRACION ECONOMICA (BCIE)</t>
  </si>
  <si>
    <t>630 - ARABIA SAUDITA</t>
  </si>
  <si>
    <t>354 - BANCO INTERNACIONAL DE RECONSTRUCCIÓN Y FOMENTO (BIRF)</t>
  </si>
  <si>
    <t>214 - INSTITUTO DE CRÉDITO OFICIAL (ICO)</t>
  </si>
  <si>
    <t>PERIODO 2014-2025</t>
  </si>
  <si>
    <t>40 - TRANSFERENCIAS</t>
  </si>
  <si>
    <t>120 - TRANSFERENCIAS DE INSTITUCIONES DEL SECTOR PRIVADO</t>
  </si>
  <si>
    <t>343 - UNION EUROPEA</t>
  </si>
  <si>
    <t>704 - GLOBAL SUPPORT AND DEVELOPMENT (GSD)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</si>
</sst>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#,##0.0,,_);_(* \(#,##0.000000\);_(* &quot;-&quot;??_);_(@_)"/>
    <numFmt numFmtId="167" formatCode="_(* #,##0.0_);_(* \(#,##0.0\);_(* &quot;-&quot;??_);_(@_)"/>
    <numFmt numFmtId="168" formatCode="#,##0.0,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/>
    <xf numFmtId="0" fontId="0" fillId="2" borderId="0" xfId="0" applyFill="1"/>
    <xf numFmtId="49" fontId="6" fillId="0" borderId="1" xfId="0" applyNumberFormat="1" applyFont="1" applyBorder="1" applyAlignment="1">
      <alignment horizontal="left" wrapText="1" readingOrder="1"/>
    </xf>
    <xf numFmtId="43" fontId="3" fillId="0" borderId="0" xfId="1" applyFont="1" applyBorder="1" applyAlignment="1">
      <alignment horizontal="center" vertical="center"/>
    </xf>
    <xf numFmtId="43" fontId="0" fillId="2" borderId="0" xfId="1" applyFont="1" applyFill="1"/>
    <xf numFmtId="164" fontId="0" fillId="2" borderId="0" xfId="0" applyNumberFormat="1" applyFill="1"/>
    <xf numFmtId="0" fontId="3" fillId="2" borderId="3" xfId="0" applyFont="1" applyFill="1" applyBorder="1" applyAlignment="1">
      <alignment horizontal="left" vertical="center"/>
    </xf>
    <xf numFmtId="167" fontId="3" fillId="2" borderId="0" xfId="1" applyNumberFormat="1" applyFont="1" applyFill="1"/>
    <xf numFmtId="167" fontId="3" fillId="2" borderId="0" xfId="0" applyNumberFormat="1" applyFont="1" applyFill="1"/>
    <xf numFmtId="164" fontId="3" fillId="2" borderId="0" xfId="0" applyNumberFormat="1" applyFont="1" applyFill="1"/>
    <xf numFmtId="0" fontId="3" fillId="0" borderId="0" xfId="0" applyFont="1"/>
    <xf numFmtId="167" fontId="0" fillId="0" borderId="0" xfId="0" applyNumberFormat="1" applyAlignment="1">
      <alignment horizontal="left"/>
    </xf>
    <xf numFmtId="166" fontId="0" fillId="0" borderId="0" xfId="1" applyNumberFormat="1" applyFont="1" applyBorder="1" applyAlignment="1">
      <alignment horizontal="right"/>
    </xf>
    <xf numFmtId="167" fontId="0" fillId="2" borderId="0" xfId="1" applyNumberFormat="1" applyFont="1" applyFill="1"/>
    <xf numFmtId="167" fontId="0" fillId="2" borderId="0" xfId="0" applyNumberFormat="1" applyFill="1"/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7" fontId="1" fillId="2" borderId="0" xfId="1" applyNumberFormat="1" applyFont="1" applyFill="1"/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167" fontId="0" fillId="2" borderId="0" xfId="1" applyNumberFormat="1" applyFont="1" applyFill="1" applyAlignment="1">
      <alignment horizontal="left"/>
    </xf>
    <xf numFmtId="167" fontId="0" fillId="2" borderId="0" xfId="0" applyNumberFormat="1" applyFill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43" fontId="9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/>
    <xf numFmtId="43" fontId="0" fillId="0" borderId="0" xfId="1" applyFont="1"/>
    <xf numFmtId="43" fontId="0" fillId="0" borderId="0" xfId="0" applyNumberFormat="1"/>
    <xf numFmtId="43" fontId="0" fillId="0" borderId="4" xfId="0" applyNumberFormat="1" applyBorder="1"/>
    <xf numFmtId="167" fontId="0" fillId="0" borderId="0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168" fontId="0" fillId="0" borderId="0" xfId="1" applyNumberFormat="1" applyFont="1" applyBorder="1" applyAlignment="1">
      <alignment horizontal="right"/>
    </xf>
    <xf numFmtId="168" fontId="1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168" fontId="3" fillId="2" borderId="3" xfId="1" applyNumberFormat="1" applyFont="1" applyFill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3" fillId="0" borderId="3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8" fontId="2" fillId="5" borderId="2" xfId="1" applyNumberFormat="1" applyFont="1" applyFill="1" applyBorder="1" applyAlignment="1">
      <alignment horizontal="right" wrapText="1"/>
    </xf>
    <xf numFmtId="43" fontId="3" fillId="0" borderId="3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2" fillId="5" borderId="2" xfId="1" applyFont="1" applyFill="1" applyBorder="1" applyAlignment="1">
      <alignment horizontal="right" wrapText="1"/>
    </xf>
    <xf numFmtId="43" fontId="0" fillId="0" borderId="0" xfId="1" applyFont="1" applyAlignment="1">
      <alignment horizontal="right"/>
    </xf>
    <xf numFmtId="43" fontId="0" fillId="2" borderId="0" xfId="1" applyFont="1" applyFill="1" applyBorder="1" applyAlignment="1">
      <alignment horizontal="right"/>
    </xf>
    <xf numFmtId="168" fontId="0" fillId="2" borderId="0" xfId="1" applyNumberFormat="1" applyFont="1" applyFill="1" applyBorder="1" applyAlignment="1">
      <alignment horizontal="right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5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</cellXfs>
  <cellStyles count="5">
    <cellStyle name="Comma" xfId="1" builtinId="3"/>
    <cellStyle name="Millares 3" xfId="3" xr:uid="{00000000-0005-0000-0000-000001000000}"/>
    <cellStyle name="Millares 3 2" xfId="4" xr:uid="{00000000-0005-0000-0000-000002000000}"/>
    <cellStyle name="Millares 4" xfId="2" xr:uid="{00000000-0005-0000-0000-000003000000}"/>
    <cellStyle name="Normal" xfId="0" builtinId="0"/>
  </cellStyles>
  <dxfs count="1">
    <dxf>
      <numFmt numFmtId="168" formatCode="#,##0.0,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142875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D9C909C-128D-40C7-A282-34D3E5A0C9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64947</xdr:colOff>
      <xdr:row>0</xdr:row>
      <xdr:rowOff>112060</xdr:rowOff>
    </xdr:from>
    <xdr:to>
      <xdr:col>1</xdr:col>
      <xdr:colOff>2135638</xdr:colOff>
      <xdr:row>4</xdr:row>
      <xdr:rowOff>120762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961892A5-B6A3-4257-B57B-5E0DF842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565" y="112060"/>
          <a:ext cx="2070691" cy="1028437"/>
        </a:xfrm>
        <a:prstGeom prst="rect">
          <a:avLst/>
        </a:prstGeom>
      </xdr:spPr>
    </xdr:pic>
    <xdr:clientData/>
  </xdr:twoCellAnchor>
  <xdr:twoCellAnchor editAs="oneCell">
    <xdr:from>
      <xdr:col>8</xdr:col>
      <xdr:colOff>974912</xdr:colOff>
      <xdr:row>0</xdr:row>
      <xdr:rowOff>0</xdr:rowOff>
    </xdr:from>
    <xdr:to>
      <xdr:col>10</xdr:col>
      <xdr:colOff>905403</xdr:colOff>
      <xdr:row>4</xdr:row>
      <xdr:rowOff>56029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BC207-BABB-4536-8367-1D80AE3A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82383" y="0"/>
          <a:ext cx="1913932" cy="107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80"/>
  <sheetViews>
    <sheetView showGridLines="0" tabSelected="1" topLeftCell="A5" zoomScale="85" zoomScaleNormal="85" workbookViewId="0">
      <selection activeCell="B8" sqref="B8:B9"/>
    </sheetView>
  </sheetViews>
  <sheetFormatPr defaultColWidth="11.42578125" defaultRowHeight="15" x14ac:dyDescent="0.25"/>
  <cols>
    <col min="1" max="1" width="6.28515625" customWidth="1"/>
    <col min="2" max="2" width="91" bestFit="1" customWidth="1"/>
    <col min="3" max="4" width="13.85546875" style="31" customWidth="1"/>
    <col min="5" max="9" width="16.42578125" style="31" customWidth="1"/>
    <col min="10" max="10" width="13.28515625" style="3" customWidth="1"/>
    <col min="11" max="13" width="17.85546875" style="3" bestFit="1" customWidth="1"/>
    <col min="14" max="14" width="18.7109375" style="3" customWidth="1"/>
    <col min="15" max="15" width="17.85546875" style="3" bestFit="1" customWidth="1"/>
    <col min="16" max="16" width="18.85546875" style="3" bestFit="1" customWidth="1"/>
    <col min="17" max="23" width="11.42578125" style="3"/>
    <col min="28" max="35" width="11.42578125" style="3"/>
  </cols>
  <sheetData>
    <row r="1" spans="2:35" x14ac:dyDescent="0.25">
      <c r="C1" s="1"/>
      <c r="D1" s="1"/>
      <c r="E1" s="1"/>
      <c r="F1" s="1"/>
      <c r="G1" s="1"/>
      <c r="H1" s="1"/>
      <c r="I1" s="2"/>
    </row>
    <row r="2" spans="2:35" ht="28.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35" ht="2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35" ht="15.75" customHeight="1" x14ac:dyDescent="0.25"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2:35" ht="15.75" customHeight="1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2:35" ht="15.75" customHeight="1" x14ac:dyDescent="0.25">
      <c r="B6" s="53"/>
      <c r="C6" s="53"/>
      <c r="D6" s="53"/>
      <c r="E6" s="53"/>
      <c r="F6" s="53"/>
      <c r="G6" s="53"/>
      <c r="H6" s="53"/>
      <c r="I6" s="53"/>
    </row>
    <row r="7" spans="2:35" x14ac:dyDescent="0.25">
      <c r="B7" s="4" t="s">
        <v>45</v>
      </c>
      <c r="C7" s="5"/>
      <c r="D7" s="5"/>
      <c r="E7" s="5"/>
      <c r="F7" s="5"/>
      <c r="G7" s="5"/>
      <c r="H7" s="5"/>
      <c r="N7" s="3" t="s">
        <v>4</v>
      </c>
    </row>
    <row r="8" spans="2:35" x14ac:dyDescent="0.25">
      <c r="B8" s="56" t="s">
        <v>5</v>
      </c>
      <c r="C8" s="51">
        <v>2014</v>
      </c>
      <c r="D8" s="51">
        <v>2015</v>
      </c>
      <c r="E8" s="51">
        <v>2016</v>
      </c>
      <c r="F8" s="51">
        <v>2017</v>
      </c>
      <c r="G8" s="51">
        <v>2018</v>
      </c>
      <c r="H8" s="51">
        <v>2019</v>
      </c>
      <c r="I8" s="51">
        <v>2020</v>
      </c>
      <c r="J8" s="51">
        <v>2021</v>
      </c>
      <c r="K8" s="51">
        <v>2022</v>
      </c>
      <c r="L8" s="51">
        <v>2023</v>
      </c>
      <c r="M8" s="51">
        <v>2024</v>
      </c>
      <c r="N8" s="51">
        <v>2025</v>
      </c>
    </row>
    <row r="9" spans="2:35" x14ac:dyDescent="0.25">
      <c r="B9" s="5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AB9" s="7"/>
      <c r="AC9" s="7"/>
      <c r="AD9" s="7"/>
      <c r="AE9" s="7"/>
      <c r="AI9"/>
    </row>
    <row r="10" spans="2:35" s="12" customFormat="1" x14ac:dyDescent="0.25">
      <c r="B10" s="8" t="s">
        <v>6</v>
      </c>
      <c r="C10" s="40">
        <v>6298726860.4900007</v>
      </c>
      <c r="D10" s="40">
        <v>7598877792.4199991</v>
      </c>
      <c r="E10" s="40">
        <v>32548080141.049999</v>
      </c>
      <c r="F10" s="40">
        <v>39322410241.030006</v>
      </c>
      <c r="G10" s="40">
        <v>45662471715.719994</v>
      </c>
      <c r="H10" s="40">
        <v>53870255300.390015</v>
      </c>
      <c r="I10" s="40">
        <v>63210960063.75</v>
      </c>
      <c r="J10" s="40">
        <v>76450927081.110031</v>
      </c>
      <c r="K10" s="40">
        <v>88448407504.580002</v>
      </c>
      <c r="L10" s="40">
        <v>107724687828.25999</v>
      </c>
      <c r="M10" s="40">
        <v>111863992607.75002</v>
      </c>
      <c r="N10" s="40">
        <v>120203172257.28996</v>
      </c>
      <c r="O10" s="15"/>
      <c r="P10" s="9"/>
      <c r="Q10" s="10"/>
      <c r="R10" s="10"/>
      <c r="S10" s="10"/>
      <c r="T10" s="10"/>
      <c r="U10" s="11"/>
      <c r="V10" s="11"/>
      <c r="W10" s="11"/>
      <c r="X10"/>
      <c r="Y10"/>
      <c r="Z10"/>
      <c r="AA10"/>
      <c r="AB10" s="11"/>
      <c r="AC10" s="11"/>
      <c r="AD10" s="11"/>
      <c r="AE10" s="11"/>
      <c r="AF10" s="11"/>
      <c r="AG10" s="11"/>
      <c r="AH10" s="11"/>
      <c r="AI10" s="11"/>
    </row>
    <row r="11" spans="2:35" x14ac:dyDescent="0.25">
      <c r="B11" s="13" t="s">
        <v>7</v>
      </c>
      <c r="C11" s="41">
        <v>6298726860.4900007</v>
      </c>
      <c r="D11" s="41">
        <v>6902750890.7999992</v>
      </c>
      <c r="E11" s="41">
        <v>31868446145.540001</v>
      </c>
      <c r="F11" s="41">
        <v>38817355832.710007</v>
      </c>
      <c r="G11" s="41">
        <v>44788596317.979996</v>
      </c>
      <c r="H11" s="41">
        <v>51754267572.660011</v>
      </c>
      <c r="I11" s="41">
        <v>60361046603.080002</v>
      </c>
      <c r="J11" s="41">
        <v>71094164665.500031</v>
      </c>
      <c r="K11" s="41">
        <v>82820519835.529999</v>
      </c>
      <c r="L11" s="41">
        <v>100774441505.55998</v>
      </c>
      <c r="M11" s="41">
        <v>103702128933.76001</v>
      </c>
      <c r="N11" s="41">
        <v>109737436604.63997</v>
      </c>
      <c r="O11" s="15"/>
      <c r="P11" s="15"/>
      <c r="Q11" s="16"/>
      <c r="R11" s="16"/>
      <c r="S11" s="16"/>
      <c r="T11" s="16"/>
      <c r="U11" s="7"/>
      <c r="V11" s="7"/>
      <c r="W11" s="7"/>
      <c r="AB11" s="7"/>
      <c r="AC11" s="7"/>
      <c r="AD11" s="7"/>
      <c r="AE11" s="7"/>
      <c r="AF11" s="7"/>
      <c r="AG11" s="7"/>
      <c r="AH11" s="7"/>
      <c r="AI11" s="7"/>
    </row>
    <row r="12" spans="2:35" x14ac:dyDescent="0.25">
      <c r="B12" s="13" t="s">
        <v>8</v>
      </c>
      <c r="C12" s="34">
        <v>0</v>
      </c>
      <c r="D12" s="34">
        <v>0</v>
      </c>
      <c r="E12" s="34">
        <v>0</v>
      </c>
      <c r="F12" s="34">
        <v>0</v>
      </c>
      <c r="G12" s="37">
        <v>194578788.17999998</v>
      </c>
      <c r="H12" s="37">
        <v>1203103709.54</v>
      </c>
      <c r="I12" s="37">
        <v>1488773567.3600001</v>
      </c>
      <c r="J12" s="37">
        <v>2147694112.77</v>
      </c>
      <c r="K12" s="37">
        <v>79819370.239999995</v>
      </c>
      <c r="L12" s="37">
        <v>172330304.35000002</v>
      </c>
      <c r="M12" s="37">
        <v>48753980.769999996</v>
      </c>
      <c r="N12" s="37">
        <v>81412769.449999988</v>
      </c>
      <c r="O12" s="15"/>
      <c r="P12" s="15"/>
      <c r="Q12" s="16"/>
      <c r="R12" s="16"/>
      <c r="S12" s="16"/>
      <c r="T12" s="16"/>
      <c r="U12" s="7"/>
      <c r="V12" s="7"/>
      <c r="W12" s="7"/>
      <c r="AB12" s="7"/>
      <c r="AC12" s="7"/>
      <c r="AD12" s="7"/>
      <c r="AE12" s="7"/>
      <c r="AF12" s="7"/>
      <c r="AG12" s="7"/>
      <c r="AH12" s="7"/>
      <c r="AI12" s="7"/>
    </row>
    <row r="13" spans="2:35" x14ac:dyDescent="0.25">
      <c r="B13" s="13" t="s">
        <v>9</v>
      </c>
      <c r="C13" s="34">
        <v>0</v>
      </c>
      <c r="D13" s="37">
        <v>659357951.71999991</v>
      </c>
      <c r="E13" s="37">
        <v>353330740.04000002</v>
      </c>
      <c r="F13" s="37">
        <v>298679174.13999999</v>
      </c>
      <c r="G13" s="37">
        <v>218769082.63000003</v>
      </c>
      <c r="H13" s="37">
        <v>69288597.930000007</v>
      </c>
      <c r="I13" s="37">
        <v>10365000</v>
      </c>
      <c r="J13" s="34">
        <v>0</v>
      </c>
      <c r="K13" s="37">
        <v>66041566.330000006</v>
      </c>
      <c r="L13" s="37">
        <v>5958090</v>
      </c>
      <c r="M13" s="37">
        <v>29560521.690000005</v>
      </c>
      <c r="N13" s="37">
        <v>49784298.689999998</v>
      </c>
      <c r="O13" s="15"/>
      <c r="P13" s="15"/>
      <c r="Q13" s="16"/>
      <c r="R13" s="16"/>
      <c r="S13" s="16"/>
      <c r="T13" s="16"/>
      <c r="U13" s="7"/>
      <c r="V13" s="7"/>
      <c r="W13" s="7"/>
      <c r="AB13" s="7"/>
      <c r="AC13" s="7"/>
      <c r="AD13" s="7"/>
      <c r="AE13" s="7"/>
      <c r="AF13" s="7"/>
      <c r="AG13" s="7"/>
      <c r="AH13" s="7"/>
      <c r="AI13" s="7"/>
    </row>
    <row r="14" spans="2:35" x14ac:dyDescent="0.25">
      <c r="B14" s="13" t="s">
        <v>10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15"/>
      <c r="P14" s="15"/>
      <c r="Q14" s="16"/>
      <c r="R14" s="16"/>
      <c r="S14" s="16"/>
      <c r="T14" s="16"/>
      <c r="U14" s="7"/>
      <c r="V14" s="7"/>
      <c r="W14" s="7"/>
      <c r="AB14" s="7"/>
      <c r="AC14" s="7"/>
      <c r="AD14" s="7"/>
      <c r="AE14" s="7"/>
      <c r="AF14" s="7"/>
      <c r="AG14" s="7"/>
      <c r="AH14" s="7"/>
      <c r="AI14" s="7"/>
    </row>
    <row r="15" spans="2:35" x14ac:dyDescent="0.25">
      <c r="B15" s="13" t="s">
        <v>11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19"/>
      <c r="P15" s="15"/>
      <c r="Q15" s="16"/>
      <c r="R15" s="16"/>
      <c r="S15" s="16"/>
      <c r="T15" s="16"/>
      <c r="U15" s="7"/>
      <c r="V15" s="7"/>
      <c r="W15" s="7"/>
      <c r="AB15" s="7"/>
      <c r="AC15" s="7"/>
      <c r="AD15" s="7"/>
      <c r="AE15" s="7"/>
      <c r="AF15" s="7"/>
      <c r="AG15" s="7"/>
      <c r="AH15" s="7"/>
      <c r="AI15" s="7"/>
    </row>
    <row r="16" spans="2:35" x14ac:dyDescent="0.25">
      <c r="B16" s="13" t="s">
        <v>12</v>
      </c>
      <c r="C16" s="34">
        <v>0</v>
      </c>
      <c r="D16" s="37">
        <v>36768949.900000006</v>
      </c>
      <c r="E16" s="37">
        <v>148792965.61999997</v>
      </c>
      <c r="F16" s="37">
        <v>156303470.70000002</v>
      </c>
      <c r="G16" s="37">
        <v>351654495.70999998</v>
      </c>
      <c r="H16" s="37">
        <v>790774943.72000015</v>
      </c>
      <c r="I16" s="37">
        <v>667172931.09000003</v>
      </c>
      <c r="J16" s="37">
        <v>3160919935.4399986</v>
      </c>
      <c r="K16" s="37">
        <v>5331683078.04</v>
      </c>
      <c r="L16" s="37">
        <v>6547529065.5200005</v>
      </c>
      <c r="M16" s="37">
        <v>5232019322.8600016</v>
      </c>
      <c r="N16" s="37">
        <v>5086113294.8999987</v>
      </c>
      <c r="O16" s="19"/>
      <c r="P16" s="15"/>
      <c r="Q16" s="16"/>
      <c r="R16" s="16"/>
      <c r="S16" s="16"/>
      <c r="T16" s="16"/>
      <c r="U16" s="7"/>
      <c r="V16" s="7"/>
      <c r="W16" s="7"/>
      <c r="AB16" s="7"/>
      <c r="AC16" s="7"/>
      <c r="AD16" s="7"/>
      <c r="AE16" s="7"/>
      <c r="AF16" s="7"/>
      <c r="AG16" s="7"/>
      <c r="AH16" s="7"/>
      <c r="AI16" s="7"/>
    </row>
    <row r="17" spans="2:35" x14ac:dyDescent="0.25">
      <c r="B17" s="13" t="s">
        <v>13</v>
      </c>
      <c r="C17" s="34">
        <v>0</v>
      </c>
      <c r="D17" s="34">
        <v>0</v>
      </c>
      <c r="E17" s="37">
        <v>177510289.85000002</v>
      </c>
      <c r="F17" s="37">
        <v>50071763.480000004</v>
      </c>
      <c r="G17" s="37">
        <v>108873031.21999998</v>
      </c>
      <c r="H17" s="37">
        <v>52820476.539999999</v>
      </c>
      <c r="I17" s="37">
        <v>47075962.219999999</v>
      </c>
      <c r="J17" s="37">
        <v>48148367.399999999</v>
      </c>
      <c r="K17" s="39">
        <v>0</v>
      </c>
      <c r="L17" s="39">
        <v>0</v>
      </c>
      <c r="M17" s="39">
        <v>0</v>
      </c>
      <c r="N17" s="39">
        <v>0</v>
      </c>
      <c r="O17" s="16"/>
      <c r="P17" s="15"/>
      <c r="Q17" s="16"/>
      <c r="R17" s="16"/>
      <c r="S17" s="16"/>
      <c r="T17" s="16"/>
      <c r="U17" s="7"/>
      <c r="V17" s="7"/>
      <c r="W17" s="7"/>
      <c r="AB17" s="7"/>
      <c r="AC17" s="7"/>
      <c r="AD17" s="7"/>
      <c r="AE17" s="7"/>
      <c r="AF17" s="7"/>
      <c r="AG17" s="7"/>
      <c r="AH17" s="7"/>
      <c r="AI17" s="7"/>
    </row>
    <row r="18" spans="2:35" x14ac:dyDescent="0.25">
      <c r="B18" s="13" t="s">
        <v>14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7">
        <v>636526000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16"/>
      <c r="P18" s="15"/>
      <c r="Q18" s="16"/>
      <c r="R18" s="16"/>
      <c r="S18" s="16"/>
      <c r="T18" s="16"/>
      <c r="U18" s="7"/>
      <c r="V18" s="7"/>
      <c r="W18" s="7"/>
      <c r="AB18" s="7"/>
      <c r="AC18" s="7"/>
      <c r="AD18" s="7"/>
      <c r="AE18" s="7"/>
      <c r="AF18" s="7"/>
      <c r="AG18" s="7"/>
      <c r="AH18" s="7"/>
      <c r="AI18" s="7"/>
    </row>
    <row r="19" spans="2:35" s="12" customFormat="1" x14ac:dyDescent="0.25">
      <c r="B19" s="13" t="s">
        <v>15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7">
        <v>150343654.44</v>
      </c>
      <c r="L19" s="34">
        <v>0</v>
      </c>
      <c r="M19" s="34">
        <v>0</v>
      </c>
      <c r="N19" s="34">
        <v>0</v>
      </c>
      <c r="O19" s="22"/>
      <c r="P19" s="9"/>
      <c r="Q19" s="10"/>
      <c r="R19" s="10"/>
      <c r="S19" s="10"/>
      <c r="T19" s="10"/>
      <c r="U19" s="11"/>
      <c r="V19" s="11"/>
      <c r="W19" s="11"/>
      <c r="X19"/>
      <c r="Y19"/>
      <c r="Z19"/>
      <c r="AA19"/>
      <c r="AB19" s="11"/>
      <c r="AC19" s="11"/>
      <c r="AD19" s="11"/>
      <c r="AE19" s="11"/>
      <c r="AF19" s="11"/>
      <c r="AG19" s="11"/>
      <c r="AH19" s="11"/>
      <c r="AI19" s="11"/>
    </row>
    <row r="20" spans="2:35" x14ac:dyDescent="0.25">
      <c r="B20" s="13" t="s">
        <v>16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7">
        <v>224428862.82999998</v>
      </c>
      <c r="M20" s="37">
        <v>3195394.9400000004</v>
      </c>
      <c r="N20" s="39">
        <v>0</v>
      </c>
      <c r="P20" s="15"/>
      <c r="Q20" s="16"/>
      <c r="R20" s="16"/>
      <c r="S20" s="16"/>
      <c r="T20" s="16"/>
      <c r="U20" s="7"/>
      <c r="V20" s="7"/>
      <c r="W20" s="7"/>
      <c r="AB20" s="7"/>
      <c r="AC20" s="7"/>
      <c r="AD20" s="7"/>
      <c r="AE20" s="7"/>
      <c r="AF20" s="7"/>
      <c r="AG20" s="7"/>
      <c r="AH20" s="7"/>
      <c r="AI20" s="7"/>
    </row>
    <row r="21" spans="2:35" x14ac:dyDescent="0.25">
      <c r="B21" s="13" t="s">
        <v>40</v>
      </c>
      <c r="C21" s="34"/>
      <c r="D21" s="34"/>
      <c r="E21" s="34"/>
      <c r="F21" s="34"/>
      <c r="G21" s="34"/>
      <c r="H21" s="34"/>
      <c r="I21" s="34"/>
      <c r="J21" s="34"/>
      <c r="K21" s="34"/>
      <c r="L21" s="37"/>
      <c r="M21" s="37">
        <v>2848334453.7299995</v>
      </c>
      <c r="N21" s="37">
        <v>5248425289.6099997</v>
      </c>
      <c r="P21" s="15"/>
      <c r="Q21" s="16"/>
      <c r="R21" s="16"/>
      <c r="S21" s="16"/>
      <c r="T21" s="16"/>
      <c r="U21" s="7"/>
      <c r="V21" s="7"/>
      <c r="W21" s="7"/>
      <c r="AB21" s="7"/>
      <c r="AC21" s="7"/>
      <c r="AD21" s="7"/>
      <c r="AE21" s="7"/>
      <c r="AF21" s="7"/>
      <c r="AG21" s="7"/>
      <c r="AH21" s="7"/>
      <c r="AI21" s="7"/>
    </row>
    <row r="22" spans="2:35" x14ac:dyDescent="0.25">
      <c r="B22" s="17" t="s">
        <v>17</v>
      </c>
      <c r="C22" s="42">
        <v>277835217.62000006</v>
      </c>
      <c r="D22" s="42">
        <v>289514966.46999997</v>
      </c>
      <c r="E22" s="42">
        <v>306647518.25999993</v>
      </c>
      <c r="F22" s="42">
        <v>302269480.18999994</v>
      </c>
      <c r="G22" s="42">
        <v>288850923.83000004</v>
      </c>
      <c r="H22" s="42">
        <v>380630514.71000004</v>
      </c>
      <c r="I22" s="42">
        <v>412958939.20999992</v>
      </c>
      <c r="J22" s="42">
        <v>399047341.87</v>
      </c>
      <c r="K22" s="42">
        <v>416430346.93000001</v>
      </c>
      <c r="L22" s="42">
        <v>1025183956.41</v>
      </c>
      <c r="M22" s="42">
        <v>1577717252.2700005</v>
      </c>
      <c r="N22" s="42">
        <v>2243865295.1199999</v>
      </c>
      <c r="P22" s="15"/>
      <c r="Q22" s="16"/>
      <c r="R22" s="16"/>
      <c r="S22" s="16"/>
      <c r="T22" s="16"/>
      <c r="U22" s="7"/>
      <c r="V22" s="7"/>
      <c r="W22" s="7"/>
      <c r="AB22" s="7"/>
      <c r="AC22" s="7"/>
      <c r="AD22" s="7"/>
      <c r="AE22" s="7"/>
      <c r="AF22" s="7"/>
      <c r="AG22" s="7"/>
      <c r="AH22" s="7"/>
      <c r="AI22" s="7"/>
    </row>
    <row r="23" spans="2:35" x14ac:dyDescent="0.25">
      <c r="B23" s="13" t="s">
        <v>7</v>
      </c>
      <c r="C23" s="37">
        <v>277835217.62000006</v>
      </c>
      <c r="D23" s="37">
        <v>289514966.46999997</v>
      </c>
      <c r="E23" s="37">
        <v>286822887.11999995</v>
      </c>
      <c r="F23" s="37">
        <v>285883756.60999995</v>
      </c>
      <c r="G23" s="37">
        <v>281849422.29000002</v>
      </c>
      <c r="H23" s="37">
        <v>311257654.86000001</v>
      </c>
      <c r="I23" s="37">
        <v>308519399.47999996</v>
      </c>
      <c r="J23" s="37">
        <v>317679213.29000008</v>
      </c>
      <c r="K23" s="37">
        <v>234557989.47999999</v>
      </c>
      <c r="L23" s="37">
        <v>965538892.25</v>
      </c>
      <c r="M23" s="37">
        <v>103702128933.76001</v>
      </c>
      <c r="N23" s="37">
        <v>1781188043.9899998</v>
      </c>
      <c r="P23" s="15"/>
      <c r="Q23" s="16"/>
      <c r="R23" s="16"/>
      <c r="S23" s="16"/>
      <c r="T23" s="16"/>
      <c r="U23" s="7"/>
      <c r="V23" s="7"/>
      <c r="W23" s="7"/>
      <c r="AB23" s="7"/>
      <c r="AC23" s="7"/>
      <c r="AD23" s="7"/>
      <c r="AE23" s="7"/>
      <c r="AF23" s="7"/>
      <c r="AG23" s="7"/>
      <c r="AH23" s="7"/>
      <c r="AI23" s="7"/>
    </row>
    <row r="24" spans="2:35" s="12" customFormat="1" x14ac:dyDescent="0.25">
      <c r="B24" s="13" t="s">
        <v>18</v>
      </c>
      <c r="C24" s="34">
        <v>0</v>
      </c>
      <c r="D24" s="34">
        <v>0</v>
      </c>
      <c r="E24" s="37">
        <v>19824631.140000001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"/>
      <c r="P24" s="9"/>
      <c r="Q24" s="10"/>
      <c r="R24" s="10"/>
      <c r="S24" s="10"/>
      <c r="T24" s="10"/>
      <c r="U24" s="11"/>
      <c r="V24" s="11"/>
      <c r="W24" s="11"/>
      <c r="X24"/>
      <c r="Y24"/>
      <c r="Z24"/>
      <c r="AA24"/>
      <c r="AB24" s="11"/>
      <c r="AC24" s="11"/>
      <c r="AD24" s="11"/>
      <c r="AE24" s="11"/>
      <c r="AF24" s="11"/>
      <c r="AG24" s="11"/>
      <c r="AH24" s="11"/>
      <c r="AI24" s="11"/>
    </row>
    <row r="25" spans="2:35" x14ac:dyDescent="0.25">
      <c r="B25" s="13" t="s">
        <v>12</v>
      </c>
      <c r="C25" s="34">
        <v>0</v>
      </c>
      <c r="D25" s="34">
        <v>0</v>
      </c>
      <c r="E25" s="48">
        <v>0</v>
      </c>
      <c r="F25" s="37">
        <v>16385723.579999996</v>
      </c>
      <c r="G25" s="37">
        <v>7001501.54</v>
      </c>
      <c r="H25" s="37">
        <v>69372859.849999994</v>
      </c>
      <c r="I25" s="37">
        <v>104439539.72999999</v>
      </c>
      <c r="J25" s="37">
        <v>81368128.580000013</v>
      </c>
      <c r="K25" s="37">
        <v>181872357.45000002</v>
      </c>
      <c r="L25" s="37">
        <v>59645064.159999996</v>
      </c>
      <c r="M25" s="37">
        <v>5232019322.8600016</v>
      </c>
      <c r="N25" s="37">
        <v>462677251.13000005</v>
      </c>
      <c r="P25" s="15"/>
      <c r="Q25" s="16"/>
      <c r="R25" s="16"/>
      <c r="S25" s="16"/>
      <c r="T25" s="16"/>
      <c r="U25" s="7"/>
      <c r="V25" s="7"/>
      <c r="W25" s="7"/>
      <c r="AB25" s="7"/>
      <c r="AC25" s="7"/>
      <c r="AD25" s="7"/>
      <c r="AE25" s="7"/>
      <c r="AF25" s="7"/>
      <c r="AG25" s="7"/>
      <c r="AH25" s="7"/>
      <c r="AI25" s="7"/>
    </row>
    <row r="26" spans="2:35" x14ac:dyDescent="0.25">
      <c r="B26" s="17" t="s">
        <v>19</v>
      </c>
      <c r="C26" s="42">
        <f>C27+C28</f>
        <v>3525867666.1400003</v>
      </c>
      <c r="D26" s="42">
        <f t="shared" ref="D26:I26" si="0">D27+D28</f>
        <v>3928985766.6700001</v>
      </c>
      <c r="E26" s="42">
        <f t="shared" si="0"/>
        <v>4157756736.5599995</v>
      </c>
      <c r="F26" s="42">
        <f t="shared" si="0"/>
        <v>4635434467.9299994</v>
      </c>
      <c r="G26" s="42">
        <f t="shared" si="0"/>
        <v>7196983127.5400009</v>
      </c>
      <c r="H26" s="42">
        <f t="shared" si="0"/>
        <v>9966717714.9799995</v>
      </c>
      <c r="I26" s="42">
        <f t="shared" si="0"/>
        <v>9154727711.1099987</v>
      </c>
      <c r="J26" s="42">
        <v>8867692171.0400009</v>
      </c>
      <c r="K26" s="42">
        <f>SUM(K27:K28)</f>
        <v>12052814531.24</v>
      </c>
      <c r="L26" s="42">
        <f>SUM(L27:L28)</f>
        <v>14561838747.099998</v>
      </c>
      <c r="M26" s="42">
        <v>16249923618.07</v>
      </c>
      <c r="N26" s="42">
        <v>17916499953.409992</v>
      </c>
      <c r="P26" s="15"/>
      <c r="Q26" s="16"/>
      <c r="R26" s="16"/>
      <c r="S26" s="16"/>
      <c r="T26" s="16"/>
      <c r="U26" s="7"/>
      <c r="V26" s="7"/>
      <c r="W26" s="7"/>
      <c r="AB26" s="7"/>
      <c r="AC26" s="7"/>
      <c r="AD26" s="7"/>
      <c r="AE26" s="7"/>
      <c r="AF26" s="7"/>
      <c r="AG26" s="7"/>
      <c r="AH26" s="7"/>
      <c r="AI26" s="7"/>
    </row>
    <row r="27" spans="2:35" x14ac:dyDescent="0.25">
      <c r="B27" s="13" t="s">
        <v>20</v>
      </c>
      <c r="C27" s="38">
        <v>3525867666.1400003</v>
      </c>
      <c r="D27" s="38">
        <v>3914665524.5700002</v>
      </c>
      <c r="E27" s="38">
        <v>4141394288.8699994</v>
      </c>
      <c r="F27" s="38">
        <v>4634975942.6499996</v>
      </c>
      <c r="G27" s="38">
        <v>7143888516.460001</v>
      </c>
      <c r="H27" s="38">
        <v>9764439207.789999</v>
      </c>
      <c r="I27" s="38">
        <v>8894215750.8699989</v>
      </c>
      <c r="J27" s="38">
        <v>8706629540.1299992</v>
      </c>
      <c r="K27" s="38">
        <v>11837518819.860001</v>
      </c>
      <c r="L27" s="38">
        <v>13576968037.209999</v>
      </c>
      <c r="M27" s="38">
        <v>16027001787.190001</v>
      </c>
      <c r="N27" s="38">
        <v>17601138812.039993</v>
      </c>
      <c r="P27" s="15"/>
      <c r="Q27" s="16"/>
      <c r="R27" s="16"/>
      <c r="S27" s="16"/>
      <c r="T27" s="16"/>
      <c r="U27" s="7"/>
      <c r="V27" s="7"/>
      <c r="W27" s="7"/>
      <c r="AB27" s="7"/>
      <c r="AC27" s="7"/>
      <c r="AD27" s="7"/>
      <c r="AE27" s="7"/>
      <c r="AF27" s="7"/>
      <c r="AG27" s="7"/>
      <c r="AH27" s="7"/>
      <c r="AI27" s="7"/>
    </row>
    <row r="28" spans="2:35" x14ac:dyDescent="0.25">
      <c r="B28" s="13" t="s">
        <v>12</v>
      </c>
      <c r="C28" s="34">
        <v>0</v>
      </c>
      <c r="D28" s="37">
        <v>14320242.099999998</v>
      </c>
      <c r="E28" s="37">
        <v>16362447.689999999</v>
      </c>
      <c r="F28" s="37">
        <v>458525.27999999997</v>
      </c>
      <c r="G28" s="37">
        <v>53094611.079999991</v>
      </c>
      <c r="H28" s="37">
        <v>202278507.18999997</v>
      </c>
      <c r="I28" s="37">
        <v>260511960.24000001</v>
      </c>
      <c r="J28" s="37">
        <v>161062630.90999997</v>
      </c>
      <c r="K28" s="37">
        <v>215295711.38000003</v>
      </c>
      <c r="L28" s="37">
        <v>984870709.88999975</v>
      </c>
      <c r="M28" s="37">
        <v>222921830.88</v>
      </c>
      <c r="N28" s="37">
        <v>315361141.37000006</v>
      </c>
      <c r="P28" s="15"/>
      <c r="Q28" s="16"/>
      <c r="R28" s="16"/>
      <c r="S28" s="16"/>
      <c r="T28" s="16"/>
      <c r="U28" s="7"/>
      <c r="V28" s="7"/>
      <c r="W28" s="7"/>
      <c r="AB28" s="7"/>
      <c r="AC28" s="7"/>
      <c r="AD28" s="7"/>
      <c r="AE28" s="7"/>
      <c r="AF28" s="7"/>
      <c r="AG28" s="7"/>
      <c r="AH28" s="7"/>
      <c r="AI28" s="7"/>
    </row>
    <row r="29" spans="2:35" x14ac:dyDescent="0.25">
      <c r="B29" s="17" t="s">
        <v>46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>
        <v>200010</v>
      </c>
      <c r="P29" s="15"/>
      <c r="Q29" s="16"/>
      <c r="R29" s="16"/>
      <c r="S29" s="16"/>
      <c r="T29" s="16"/>
      <c r="U29" s="7"/>
      <c r="V29" s="7"/>
      <c r="W29" s="7"/>
      <c r="AB29" s="7"/>
      <c r="AC29" s="7"/>
      <c r="AD29" s="7"/>
      <c r="AE29" s="7"/>
      <c r="AF29" s="7"/>
      <c r="AG29" s="7"/>
      <c r="AH29" s="7"/>
      <c r="AI29" s="7"/>
    </row>
    <row r="30" spans="2:35" x14ac:dyDescent="0.25">
      <c r="B30" s="13" t="s">
        <v>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>
        <v>200010</v>
      </c>
      <c r="P30" s="15"/>
      <c r="Q30" s="16"/>
      <c r="R30" s="16"/>
      <c r="S30" s="16"/>
      <c r="T30" s="16"/>
      <c r="U30" s="7"/>
      <c r="V30" s="7"/>
      <c r="W30" s="7"/>
      <c r="AB30" s="7"/>
      <c r="AC30" s="7"/>
      <c r="AD30" s="7"/>
      <c r="AE30" s="7"/>
      <c r="AF30" s="7"/>
      <c r="AG30" s="7"/>
      <c r="AH30" s="7"/>
      <c r="AI30" s="7"/>
    </row>
    <row r="31" spans="2:35" x14ac:dyDescent="0.25">
      <c r="B31" s="17" t="s">
        <v>21</v>
      </c>
      <c r="C31" s="43">
        <f t="shared" ref="C31:I31" si="1">C33+C36</f>
        <v>0</v>
      </c>
      <c r="D31" s="43">
        <f t="shared" si="1"/>
        <v>0</v>
      </c>
      <c r="E31" s="43">
        <f t="shared" si="1"/>
        <v>0</v>
      </c>
      <c r="F31" s="42">
        <f t="shared" si="1"/>
        <v>0</v>
      </c>
      <c r="G31" s="42">
        <f t="shared" si="1"/>
        <v>0</v>
      </c>
      <c r="H31" s="42">
        <f t="shared" si="1"/>
        <v>0</v>
      </c>
      <c r="I31" s="42">
        <f t="shared" si="1"/>
        <v>0</v>
      </c>
      <c r="J31" s="42">
        <v>13042778.100000001</v>
      </c>
      <c r="K31" s="42">
        <f>SUM(K33:K36)</f>
        <v>190351940.09</v>
      </c>
      <c r="L31" s="42">
        <f>SUM(L33:L36)</f>
        <v>587284035.08999991</v>
      </c>
      <c r="M31" s="42">
        <v>1796569176.7399998</v>
      </c>
      <c r="N31" s="42">
        <v>1548321604.8099999</v>
      </c>
      <c r="P31" s="15"/>
      <c r="Q31" s="16"/>
      <c r="R31" s="16"/>
      <c r="S31" s="16"/>
      <c r="T31" s="16"/>
      <c r="U31" s="7"/>
      <c r="V31" s="7"/>
      <c r="W31" s="7"/>
      <c r="AB31" s="7"/>
      <c r="AC31" s="7"/>
      <c r="AD31" s="7"/>
      <c r="AE31" s="7"/>
      <c r="AF31" s="7"/>
      <c r="AG31" s="7"/>
      <c r="AH31" s="7"/>
      <c r="AI31" s="7"/>
    </row>
    <row r="32" spans="2:35" x14ac:dyDescent="0.25">
      <c r="B32" s="13" t="s">
        <v>22</v>
      </c>
      <c r="C32" s="34">
        <v>0</v>
      </c>
      <c r="D32" s="34">
        <v>0</v>
      </c>
      <c r="E32" s="34">
        <v>0</v>
      </c>
      <c r="F32" s="37">
        <v>956735420.77999997</v>
      </c>
      <c r="G32" s="34">
        <v>0</v>
      </c>
      <c r="H32" s="34">
        <v>0</v>
      </c>
      <c r="I32" s="37">
        <v>237460898.42999998</v>
      </c>
      <c r="J32" s="37"/>
      <c r="K32" s="39">
        <v>0</v>
      </c>
      <c r="L32" s="39">
        <v>0</v>
      </c>
      <c r="M32" s="39">
        <v>0</v>
      </c>
      <c r="N32" s="39">
        <v>0</v>
      </c>
      <c r="P32" s="15"/>
      <c r="Q32" s="16"/>
      <c r="R32" s="16"/>
      <c r="S32" s="16"/>
      <c r="T32" s="16"/>
      <c r="U32" s="7"/>
      <c r="V32" s="7"/>
      <c r="W32" s="7"/>
      <c r="AB32" s="7"/>
      <c r="AC32" s="7"/>
      <c r="AD32" s="7"/>
      <c r="AE32" s="7"/>
      <c r="AF32" s="7"/>
      <c r="AG32" s="7"/>
      <c r="AH32" s="7"/>
      <c r="AI32" s="7"/>
    </row>
    <row r="33" spans="2:35" s="12" customFormat="1" x14ac:dyDescent="0.25">
      <c r="B33" s="13" t="s">
        <v>23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7">
        <v>461675957.97999996</v>
      </c>
      <c r="M33" s="37">
        <v>337443411.39999998</v>
      </c>
      <c r="N33" s="37">
        <v>14317295.49</v>
      </c>
      <c r="O33" s="3"/>
      <c r="P33" s="9"/>
      <c r="Q33" s="10"/>
      <c r="R33" s="10"/>
      <c r="S33" s="10"/>
      <c r="T33" s="10"/>
      <c r="U33" s="11"/>
      <c r="V33" s="11"/>
      <c r="W33" s="11"/>
      <c r="X33"/>
      <c r="Y33"/>
      <c r="Z33"/>
      <c r="AA33"/>
      <c r="AB33" s="11"/>
      <c r="AC33" s="11"/>
      <c r="AD33" s="11"/>
      <c r="AE33" s="11"/>
      <c r="AF33" s="11"/>
      <c r="AG33" s="11"/>
      <c r="AH33" s="11"/>
      <c r="AI33" s="11"/>
    </row>
    <row r="34" spans="2:35" x14ac:dyDescent="0.25">
      <c r="B34" s="13" t="s">
        <v>24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9">
        <v>0</v>
      </c>
      <c r="K34" s="37">
        <v>175091020.02000001</v>
      </c>
      <c r="L34" s="37">
        <v>125608077.11</v>
      </c>
      <c r="M34" s="37">
        <v>108728825.73999999</v>
      </c>
      <c r="N34" s="37">
        <v>1675476.5</v>
      </c>
      <c r="P34" s="15"/>
      <c r="Q34" s="16"/>
      <c r="R34" s="16"/>
      <c r="S34" s="16"/>
      <c r="T34" s="16"/>
      <c r="U34" s="7"/>
      <c r="V34" s="7"/>
      <c r="W34" s="7"/>
      <c r="AB34" s="7"/>
      <c r="AC34" s="7"/>
      <c r="AD34" s="7"/>
      <c r="AE34" s="7"/>
      <c r="AF34" s="7"/>
      <c r="AG34" s="7"/>
      <c r="AH34" s="7"/>
      <c r="AI34" s="7"/>
    </row>
    <row r="35" spans="2:35" x14ac:dyDescent="0.25">
      <c r="B35" s="13" t="s">
        <v>12</v>
      </c>
      <c r="C35" s="34">
        <v>0</v>
      </c>
      <c r="D35" s="34">
        <v>0</v>
      </c>
      <c r="E35" s="34">
        <v>0</v>
      </c>
      <c r="F35" s="34">
        <v>0</v>
      </c>
      <c r="G35" s="37">
        <v>124590082.73</v>
      </c>
      <c r="H35" s="37">
        <v>18379857.799999997</v>
      </c>
      <c r="I35" s="34">
        <v>0</v>
      </c>
      <c r="J35" s="37">
        <v>13042778.100000001</v>
      </c>
      <c r="K35" s="37">
        <v>15260920.069999998</v>
      </c>
      <c r="L35" s="37">
        <v>0</v>
      </c>
      <c r="M35" s="37">
        <v>5232019322.8600016</v>
      </c>
      <c r="N35" s="37">
        <v>933807783.56999981</v>
      </c>
      <c r="P35" s="15"/>
      <c r="Q35" s="16"/>
      <c r="R35" s="16"/>
      <c r="S35" s="16"/>
      <c r="T35" s="16"/>
      <c r="U35" s="7"/>
      <c r="V35" s="7"/>
      <c r="W35" s="7"/>
      <c r="AB35" s="7"/>
      <c r="AC35" s="7"/>
      <c r="AD35" s="7"/>
      <c r="AE35" s="7"/>
      <c r="AF35" s="7"/>
      <c r="AG35" s="7"/>
      <c r="AH35" s="7"/>
      <c r="AI35" s="7"/>
    </row>
    <row r="36" spans="2:35" x14ac:dyDescent="0.25">
      <c r="B36" s="13" t="s">
        <v>16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7">
        <v>0</v>
      </c>
      <c r="M36" s="37">
        <v>3195394.9400000004</v>
      </c>
      <c r="N36" s="39">
        <v>0</v>
      </c>
      <c r="P36" s="15"/>
      <c r="Q36" s="16"/>
      <c r="R36" s="16"/>
      <c r="S36" s="16"/>
      <c r="T36" s="16"/>
      <c r="U36" s="7"/>
      <c r="V36" s="7"/>
      <c r="W36" s="7"/>
      <c r="AB36" s="7"/>
      <c r="AC36" s="7"/>
      <c r="AD36" s="7"/>
      <c r="AE36" s="7"/>
      <c r="AF36" s="7"/>
      <c r="AG36" s="7"/>
      <c r="AH36" s="7"/>
      <c r="AI36" s="7"/>
    </row>
    <row r="37" spans="2:35" x14ac:dyDescent="0.25">
      <c r="B37" s="13" t="s">
        <v>40</v>
      </c>
      <c r="C37" s="34"/>
      <c r="D37" s="34"/>
      <c r="E37" s="34"/>
      <c r="F37" s="34"/>
      <c r="G37" s="34"/>
      <c r="H37" s="34"/>
      <c r="I37" s="34"/>
      <c r="J37" s="34"/>
      <c r="K37" s="34"/>
      <c r="L37" s="37"/>
      <c r="M37" s="37"/>
      <c r="N37" s="37">
        <v>598521049.25</v>
      </c>
      <c r="P37" s="15"/>
      <c r="Q37" s="16"/>
      <c r="R37" s="16"/>
      <c r="S37" s="16"/>
      <c r="T37" s="16"/>
      <c r="U37" s="7"/>
      <c r="V37" s="7"/>
      <c r="W37" s="7"/>
      <c r="AB37" s="7"/>
      <c r="AC37" s="7"/>
      <c r="AD37" s="7"/>
      <c r="AE37" s="7"/>
      <c r="AF37" s="7"/>
      <c r="AG37" s="7"/>
      <c r="AH37" s="7"/>
      <c r="AI37" s="7"/>
    </row>
    <row r="38" spans="2:35" x14ac:dyDescent="0.25">
      <c r="B38" s="17" t="s">
        <v>25</v>
      </c>
      <c r="C38" s="43">
        <f>SUM(C39:C45)</f>
        <v>0</v>
      </c>
      <c r="D38" s="43">
        <f t="shared" ref="D38:H38" si="2">SUM(D39:D45)</f>
        <v>0</v>
      </c>
      <c r="E38" s="43">
        <f t="shared" si="2"/>
        <v>0</v>
      </c>
      <c r="F38" s="43">
        <f t="shared" si="2"/>
        <v>0</v>
      </c>
      <c r="G38" s="42">
        <f t="shared" si="2"/>
        <v>1297949142.9299998</v>
      </c>
      <c r="H38" s="42">
        <f t="shared" si="2"/>
        <v>4868031301.4700003</v>
      </c>
      <c r="I38" s="42">
        <f>SUM(I39:I45)</f>
        <v>4150004246.2600002</v>
      </c>
      <c r="J38" s="42">
        <v>2685160169.8399997</v>
      </c>
      <c r="K38" s="42">
        <f>SUM(K39:K45)</f>
        <v>3124598905.3700004</v>
      </c>
      <c r="L38" s="42">
        <f>SUM(L39:L45)</f>
        <v>268095983.62</v>
      </c>
      <c r="M38" s="42">
        <v>1590567082.9100001</v>
      </c>
      <c r="N38" s="42">
        <v>3246890041.2599998</v>
      </c>
      <c r="P38" s="15"/>
      <c r="Q38" s="16"/>
      <c r="R38" s="16"/>
      <c r="S38" s="16"/>
      <c r="T38" s="16"/>
      <c r="U38" s="7"/>
      <c r="V38" s="7"/>
      <c r="W38" s="7"/>
      <c r="AB38" s="7"/>
      <c r="AC38" s="7"/>
      <c r="AD38" s="7"/>
      <c r="AE38" s="7"/>
      <c r="AF38" s="7"/>
      <c r="AG38" s="7"/>
      <c r="AH38" s="7"/>
      <c r="AI38" s="7"/>
    </row>
    <row r="39" spans="2:35" x14ac:dyDescent="0.25">
      <c r="B39" s="13" t="s">
        <v>26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7">
        <v>549757632.42999995</v>
      </c>
      <c r="J39" s="39">
        <v>0</v>
      </c>
      <c r="K39" s="39">
        <v>0</v>
      </c>
      <c r="L39" s="37">
        <v>219316604.94999999</v>
      </c>
      <c r="M39" s="37">
        <v>898068809.13999999</v>
      </c>
      <c r="N39" s="37">
        <v>847527349.6500001</v>
      </c>
      <c r="P39" s="15"/>
      <c r="Q39" s="16"/>
      <c r="R39" s="16"/>
      <c r="S39" s="16"/>
      <c r="T39" s="16"/>
      <c r="U39" s="7"/>
      <c r="V39" s="7"/>
      <c r="W39" s="7"/>
      <c r="AB39" s="7"/>
      <c r="AC39" s="7"/>
      <c r="AD39" s="7"/>
      <c r="AE39" s="7"/>
      <c r="AF39" s="7"/>
      <c r="AG39" s="7"/>
      <c r="AH39" s="7"/>
      <c r="AI39" s="7"/>
    </row>
    <row r="40" spans="2:35" x14ac:dyDescent="0.25">
      <c r="B40" s="13" t="s">
        <v>27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7">
        <v>1148077736.4100001</v>
      </c>
      <c r="J40" s="37">
        <v>1244515580.3399999</v>
      </c>
      <c r="K40" s="39">
        <v>0</v>
      </c>
      <c r="L40" s="39">
        <v>0</v>
      </c>
      <c r="M40" s="39">
        <v>0</v>
      </c>
      <c r="N40" s="39">
        <v>0</v>
      </c>
      <c r="P40" s="15"/>
      <c r="Q40" s="16"/>
      <c r="R40" s="16"/>
      <c r="S40" s="16"/>
      <c r="T40" s="16"/>
      <c r="U40" s="7"/>
      <c r="V40" s="7"/>
      <c r="W40" s="7"/>
      <c r="AB40" s="7"/>
      <c r="AC40" s="7"/>
      <c r="AD40" s="7"/>
      <c r="AE40" s="7"/>
      <c r="AF40" s="7"/>
      <c r="AG40" s="7"/>
      <c r="AH40" s="7"/>
      <c r="AI40" s="7"/>
    </row>
    <row r="41" spans="2:35" s="12" customFormat="1" x14ac:dyDescent="0.25">
      <c r="B41" s="13" t="s">
        <v>41</v>
      </c>
      <c r="C41" s="34">
        <v>0</v>
      </c>
      <c r="D41" s="34">
        <v>0</v>
      </c>
      <c r="E41" s="34">
        <v>0</v>
      </c>
      <c r="F41" s="34">
        <v>0</v>
      </c>
      <c r="G41" s="37">
        <v>1297949142.9299998</v>
      </c>
      <c r="H41" s="37">
        <v>4868031301.4700003</v>
      </c>
      <c r="I41" s="37">
        <v>2420733123.6900001</v>
      </c>
      <c r="J41" s="37">
        <v>971053582.45000005</v>
      </c>
      <c r="K41" s="37">
        <v>2929485003.2300005</v>
      </c>
      <c r="L41" s="37">
        <v>3823713.8</v>
      </c>
      <c r="M41" s="37">
        <v>135293811.56</v>
      </c>
      <c r="N41" s="39">
        <v>0</v>
      </c>
      <c r="O41" s="3"/>
      <c r="P41" s="9"/>
      <c r="Q41" s="9"/>
      <c r="R41" s="9"/>
      <c r="S41" s="9"/>
      <c r="T41" s="9"/>
      <c r="U41" s="11"/>
      <c r="V41" s="11"/>
      <c r="W41" s="11"/>
      <c r="X41"/>
      <c r="Y41"/>
      <c r="Z41"/>
      <c r="AA41"/>
      <c r="AB41" s="11"/>
      <c r="AC41" s="11"/>
      <c r="AD41" s="11"/>
      <c r="AE41" s="11"/>
      <c r="AF41" s="11"/>
      <c r="AG41" s="11"/>
      <c r="AH41" s="11"/>
      <c r="AI41" s="11"/>
    </row>
    <row r="42" spans="2:35" s="12" customFormat="1" x14ac:dyDescent="0.25">
      <c r="B42" s="13" t="s">
        <v>43</v>
      </c>
      <c r="C42" s="34"/>
      <c r="D42" s="34"/>
      <c r="E42" s="34"/>
      <c r="F42" s="34"/>
      <c r="G42" s="37"/>
      <c r="H42" s="37"/>
      <c r="I42" s="37"/>
      <c r="J42" s="37"/>
      <c r="K42" s="37"/>
      <c r="L42" s="37"/>
      <c r="M42" s="37"/>
      <c r="N42" s="37">
        <v>5588001.9000000004</v>
      </c>
      <c r="O42" s="3"/>
      <c r="P42" s="9"/>
      <c r="Q42" s="9"/>
      <c r="R42" s="9"/>
      <c r="S42" s="9"/>
      <c r="T42" s="9"/>
      <c r="U42" s="11"/>
      <c r="V42" s="11"/>
      <c r="W42" s="11"/>
      <c r="X42"/>
      <c r="Y42"/>
      <c r="Z42"/>
      <c r="AA42"/>
      <c r="AB42" s="11"/>
      <c r="AC42" s="11"/>
      <c r="AD42" s="11"/>
      <c r="AE42" s="11"/>
      <c r="AF42" s="11"/>
      <c r="AG42" s="11"/>
      <c r="AH42" s="11"/>
      <c r="AI42" s="11"/>
    </row>
    <row r="43" spans="2:35" s="12" customFormat="1" x14ac:dyDescent="0.25">
      <c r="B43" s="13" t="s">
        <v>28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7">
        <v>469591007.05000001</v>
      </c>
      <c r="K43" s="37">
        <v>195113902.14000002</v>
      </c>
      <c r="L43" s="37">
        <v>44955664.869999997</v>
      </c>
      <c r="M43" s="37">
        <v>557204462.21000004</v>
      </c>
      <c r="N43" s="37">
        <v>459384972.23999995</v>
      </c>
      <c r="O43" s="3"/>
      <c r="P43" s="9"/>
      <c r="Q43" s="9"/>
      <c r="R43" s="9"/>
      <c r="S43" s="9"/>
      <c r="T43" s="9"/>
      <c r="U43" s="11"/>
      <c r="V43" s="11"/>
      <c r="W43" s="11"/>
      <c r="X43"/>
      <c r="Y43"/>
      <c r="Z43"/>
      <c r="AA43"/>
      <c r="AB43" s="11"/>
      <c r="AC43" s="11"/>
      <c r="AD43" s="11"/>
      <c r="AE43" s="11"/>
      <c r="AF43" s="11"/>
      <c r="AG43" s="11"/>
      <c r="AH43" s="11"/>
      <c r="AI43" s="11"/>
    </row>
    <row r="44" spans="2:35" s="12" customFormat="1" x14ac:dyDescent="0.25">
      <c r="B44" s="13" t="s">
        <v>29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"/>
      <c r="P44" s="9"/>
      <c r="Q44" s="9"/>
      <c r="R44" s="9"/>
      <c r="S44" s="9"/>
      <c r="T44" s="9"/>
      <c r="U44" s="11"/>
      <c r="V44" s="11"/>
      <c r="W44" s="11"/>
      <c r="X44"/>
      <c r="Y44"/>
      <c r="Z44"/>
      <c r="AA44"/>
      <c r="AB44" s="11"/>
      <c r="AC44" s="11"/>
      <c r="AD44" s="11"/>
      <c r="AE44" s="11"/>
      <c r="AF44" s="11"/>
      <c r="AG44" s="11"/>
      <c r="AH44" s="11"/>
      <c r="AI44" s="11"/>
    </row>
    <row r="45" spans="2:35" x14ac:dyDescent="0.25">
      <c r="B45" s="13" t="s">
        <v>30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7">
        <v>31435753.73</v>
      </c>
      <c r="J45" s="34">
        <v>0</v>
      </c>
      <c r="K45" s="34">
        <v>0</v>
      </c>
      <c r="L45" s="34">
        <v>0</v>
      </c>
      <c r="M45" s="34">
        <v>0</v>
      </c>
      <c r="N45" s="37">
        <v>1934389717.4699998</v>
      </c>
      <c r="P45" s="15"/>
      <c r="Q45" s="16"/>
      <c r="R45" s="16"/>
      <c r="S45" s="16"/>
      <c r="T45" s="16"/>
      <c r="U45" s="7"/>
      <c r="V45" s="7"/>
      <c r="W45" s="7"/>
      <c r="AB45" s="7"/>
      <c r="AC45" s="7"/>
      <c r="AD45" s="7"/>
      <c r="AE45" s="7"/>
      <c r="AF45" s="7"/>
      <c r="AG45" s="7"/>
      <c r="AH45" s="7"/>
      <c r="AI45" s="7"/>
    </row>
    <row r="46" spans="2:35" x14ac:dyDescent="0.25">
      <c r="B46" s="17" t="s">
        <v>31</v>
      </c>
      <c r="C46" s="43">
        <f t="shared" ref="C46:I46" si="3">C47+C51+C53</f>
        <v>0</v>
      </c>
      <c r="D46" s="43">
        <f t="shared" si="3"/>
        <v>0</v>
      </c>
      <c r="E46" s="42">
        <f t="shared" si="3"/>
        <v>283346.16000000003</v>
      </c>
      <c r="F46" s="43">
        <f t="shared" si="3"/>
        <v>0</v>
      </c>
      <c r="G46" s="42">
        <f t="shared" si="3"/>
        <v>380017.43</v>
      </c>
      <c r="H46" s="42">
        <f t="shared" si="3"/>
        <v>10198725.600000001</v>
      </c>
      <c r="I46" s="42">
        <f t="shared" si="3"/>
        <v>15381656.959999999</v>
      </c>
      <c r="J46" s="45">
        <f t="shared" ref="J46:K46" si="4">J47+J51+J53</f>
        <v>0</v>
      </c>
      <c r="K46" s="45">
        <f t="shared" si="4"/>
        <v>0</v>
      </c>
      <c r="L46" s="42">
        <f>L47+L51+L53+L52</f>
        <v>1202190.3600000001</v>
      </c>
      <c r="M46" s="42">
        <v>15167185.249999998</v>
      </c>
      <c r="N46" s="42">
        <v>72902498.569999993</v>
      </c>
      <c r="P46" s="15"/>
      <c r="Q46" s="15"/>
      <c r="R46" s="16"/>
      <c r="S46" s="16"/>
      <c r="T46" s="16"/>
      <c r="U46" s="7"/>
      <c r="V46" s="7"/>
      <c r="W46" s="7"/>
      <c r="AB46" s="7"/>
      <c r="AC46" s="7"/>
      <c r="AD46" s="7"/>
      <c r="AE46" s="7"/>
      <c r="AF46" s="7"/>
      <c r="AG46" s="7"/>
      <c r="AH46" s="7"/>
      <c r="AI46" s="7"/>
    </row>
    <row r="47" spans="2:35" x14ac:dyDescent="0.25">
      <c r="B47" s="13" t="s">
        <v>32</v>
      </c>
      <c r="C47" s="34">
        <v>0</v>
      </c>
      <c r="D47" s="34">
        <v>0</v>
      </c>
      <c r="E47" s="37">
        <v>283346.16000000003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9">
        <v>0</v>
      </c>
      <c r="P47" s="16"/>
      <c r="Q47" s="16"/>
      <c r="R47" s="16"/>
      <c r="S47" s="16"/>
      <c r="T47" s="16"/>
      <c r="U47" s="7"/>
      <c r="V47" s="7"/>
      <c r="W47" s="7"/>
      <c r="AB47" s="7"/>
      <c r="AC47" s="7"/>
      <c r="AD47" s="7"/>
      <c r="AE47" s="7"/>
      <c r="AF47" s="7"/>
      <c r="AG47" s="7"/>
      <c r="AH47" s="7"/>
      <c r="AI47" s="7"/>
    </row>
    <row r="48" spans="2:35" x14ac:dyDescent="0.25">
      <c r="B48" s="13" t="s">
        <v>44</v>
      </c>
      <c r="C48" s="34"/>
      <c r="D48" s="34"/>
      <c r="E48" s="37"/>
      <c r="F48" s="34"/>
      <c r="G48" s="34"/>
      <c r="H48" s="34"/>
      <c r="I48" s="34"/>
      <c r="J48" s="34"/>
      <c r="K48" s="34"/>
      <c r="L48" s="34"/>
      <c r="M48" s="34"/>
      <c r="N48" s="37">
        <v>43876746.299999997</v>
      </c>
      <c r="P48" s="16"/>
      <c r="Q48" s="16"/>
      <c r="R48" s="16"/>
      <c r="S48" s="16"/>
      <c r="T48" s="16"/>
      <c r="U48" s="7"/>
      <c r="V48" s="7"/>
      <c r="W48" s="7"/>
      <c r="AB48" s="7"/>
      <c r="AC48" s="7"/>
      <c r="AD48" s="7"/>
      <c r="AE48" s="7"/>
      <c r="AF48" s="7"/>
      <c r="AG48" s="7"/>
      <c r="AH48" s="7"/>
      <c r="AI48" s="7"/>
    </row>
    <row r="49" spans="2:35" x14ac:dyDescent="0.25">
      <c r="B49" s="13" t="s">
        <v>26</v>
      </c>
      <c r="C49" s="34"/>
      <c r="D49" s="34"/>
      <c r="E49" s="37"/>
      <c r="F49" s="34"/>
      <c r="G49" s="34"/>
      <c r="H49" s="34"/>
      <c r="I49" s="34"/>
      <c r="J49" s="34"/>
      <c r="K49" s="34"/>
      <c r="L49" s="34"/>
      <c r="M49" s="34"/>
      <c r="N49" s="37">
        <v>6772160.04</v>
      </c>
      <c r="P49" s="16"/>
      <c r="Q49" s="16"/>
      <c r="R49" s="16"/>
      <c r="S49" s="16"/>
      <c r="T49" s="16"/>
      <c r="U49" s="7"/>
      <c r="V49" s="7"/>
      <c r="W49" s="7"/>
      <c r="AB49" s="7"/>
      <c r="AC49" s="7"/>
      <c r="AD49" s="7"/>
      <c r="AE49" s="7"/>
      <c r="AF49" s="7"/>
      <c r="AG49" s="7"/>
      <c r="AH49" s="7"/>
      <c r="AI49" s="7"/>
    </row>
    <row r="50" spans="2:35" x14ac:dyDescent="0.25">
      <c r="B50" s="13" t="s">
        <v>48</v>
      </c>
      <c r="C50" s="34"/>
      <c r="D50" s="34"/>
      <c r="E50" s="37"/>
      <c r="F50" s="34"/>
      <c r="G50" s="34"/>
      <c r="H50" s="34"/>
      <c r="I50" s="34"/>
      <c r="J50" s="34"/>
      <c r="K50" s="34"/>
      <c r="L50" s="34"/>
      <c r="M50" s="34"/>
      <c r="N50" s="37">
        <v>8494145.9499999993</v>
      </c>
      <c r="P50" s="16"/>
      <c r="Q50" s="16"/>
      <c r="R50" s="16"/>
      <c r="S50" s="16"/>
      <c r="T50" s="16"/>
      <c r="U50" s="7"/>
      <c r="V50" s="7"/>
      <c r="W50" s="7"/>
      <c r="AB50" s="7"/>
      <c r="AC50" s="7"/>
      <c r="AD50" s="7"/>
      <c r="AE50" s="7"/>
      <c r="AF50" s="7"/>
      <c r="AG50" s="7"/>
      <c r="AH50" s="7"/>
      <c r="AI50" s="7"/>
    </row>
    <row r="51" spans="2:35" ht="15" customHeight="1" x14ac:dyDescent="0.25">
      <c r="B51" s="13" t="s">
        <v>33</v>
      </c>
      <c r="C51" s="34">
        <v>0</v>
      </c>
      <c r="D51" s="34">
        <v>0</v>
      </c>
      <c r="E51" s="34">
        <v>0</v>
      </c>
      <c r="F51" s="34">
        <v>0</v>
      </c>
      <c r="G51" s="37">
        <v>380017.43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P51" s="15"/>
      <c r="Q51" s="16"/>
      <c r="R51" s="16"/>
      <c r="S51" s="16"/>
      <c r="T51" s="16"/>
      <c r="U51" s="7"/>
      <c r="V51" s="7"/>
      <c r="W51" s="7"/>
      <c r="AB51" s="7"/>
      <c r="AC51" s="7"/>
      <c r="AD51" s="7"/>
      <c r="AE51" s="7"/>
      <c r="AF51" s="7"/>
      <c r="AG51" s="7"/>
      <c r="AH51" s="7"/>
      <c r="AI51" s="7"/>
    </row>
    <row r="52" spans="2:35" x14ac:dyDescent="0.25">
      <c r="B52" s="13" t="s">
        <v>34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7">
        <v>1202190.3600000001</v>
      </c>
      <c r="M52" s="37">
        <v>3825079.09</v>
      </c>
      <c r="N52" s="37">
        <v>659456.19999999995</v>
      </c>
      <c r="P52" s="15"/>
      <c r="Q52" s="16"/>
      <c r="R52" s="16"/>
      <c r="S52" s="16"/>
      <c r="T52" s="16"/>
      <c r="U52" s="7"/>
      <c r="V52" s="7"/>
      <c r="W52" s="7"/>
      <c r="AB52" s="7"/>
      <c r="AC52" s="7"/>
      <c r="AD52" s="7"/>
      <c r="AE52" s="7"/>
      <c r="AF52" s="7"/>
      <c r="AG52" s="7"/>
      <c r="AH52" s="7"/>
      <c r="AI52" s="7"/>
    </row>
    <row r="53" spans="2:35" x14ac:dyDescent="0.25">
      <c r="B53" s="13" t="s">
        <v>35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7">
        <v>10198725.600000001</v>
      </c>
      <c r="I53" s="37">
        <v>15381656.959999999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P53" s="15"/>
      <c r="Q53" s="16"/>
      <c r="R53" s="16"/>
      <c r="S53" s="16"/>
      <c r="T53" s="16"/>
      <c r="U53" s="7"/>
      <c r="V53" s="7"/>
      <c r="W53" s="7"/>
      <c r="AB53" s="7"/>
      <c r="AC53" s="7"/>
      <c r="AD53" s="7"/>
      <c r="AE53" s="7"/>
      <c r="AF53" s="7"/>
      <c r="AG53" s="7"/>
      <c r="AH53" s="7"/>
      <c r="AI53" s="7"/>
    </row>
    <row r="54" spans="2:35" x14ac:dyDescent="0.25">
      <c r="B54" s="13" t="s">
        <v>42</v>
      </c>
      <c r="C54" s="34"/>
      <c r="D54" s="34"/>
      <c r="E54" s="34"/>
      <c r="F54" s="34"/>
      <c r="G54" s="34"/>
      <c r="H54" s="37"/>
      <c r="I54" s="37"/>
      <c r="J54" s="34"/>
      <c r="K54" s="34"/>
      <c r="L54" s="34"/>
      <c r="M54" s="37">
        <v>11342106.159999998</v>
      </c>
      <c r="N54" s="37">
        <v>3250217.82</v>
      </c>
      <c r="P54" s="15"/>
      <c r="Q54" s="16"/>
      <c r="R54" s="16"/>
      <c r="S54" s="16"/>
      <c r="T54" s="16"/>
      <c r="U54" s="7"/>
      <c r="V54" s="7"/>
      <c r="W54" s="7"/>
      <c r="AB54" s="7"/>
      <c r="AC54" s="7"/>
      <c r="AD54" s="7"/>
      <c r="AE54" s="7"/>
      <c r="AF54" s="7"/>
      <c r="AG54" s="7"/>
      <c r="AH54" s="7"/>
      <c r="AI54" s="7"/>
    </row>
    <row r="55" spans="2:35" x14ac:dyDescent="0.25">
      <c r="B55" s="13" t="s">
        <v>49</v>
      </c>
      <c r="C55" s="34"/>
      <c r="D55" s="34"/>
      <c r="E55" s="34"/>
      <c r="F55" s="34"/>
      <c r="G55" s="34"/>
      <c r="H55" s="37"/>
      <c r="I55" s="37"/>
      <c r="J55" s="34"/>
      <c r="K55" s="34"/>
      <c r="L55" s="34"/>
      <c r="M55" s="37"/>
      <c r="N55" s="37">
        <v>9849772.2600000016</v>
      </c>
      <c r="P55" s="15"/>
      <c r="Q55" s="16"/>
      <c r="R55" s="16"/>
      <c r="S55" s="16"/>
      <c r="T55" s="16"/>
      <c r="U55" s="7"/>
      <c r="V55" s="7"/>
      <c r="W55" s="7"/>
      <c r="AB55" s="7"/>
      <c r="AC55" s="7"/>
      <c r="AD55" s="7"/>
      <c r="AE55" s="7"/>
      <c r="AF55" s="7"/>
      <c r="AG55" s="7"/>
      <c r="AH55" s="7"/>
      <c r="AI55" s="7"/>
    </row>
    <row r="56" spans="2:35" x14ac:dyDescent="0.25">
      <c r="B56" s="36" t="s">
        <v>36</v>
      </c>
      <c r="C56" s="44">
        <f>C10+C22+C26+C38+C46+C31+C29</f>
        <v>10102429744.25</v>
      </c>
      <c r="D56" s="44">
        <f t="shared" ref="D56:N56" si="5">D10+D22+D26+D38+D46+D31+D29</f>
        <v>11817378525.559999</v>
      </c>
      <c r="E56" s="44">
        <f t="shared" si="5"/>
        <v>37012767742.029999</v>
      </c>
      <c r="F56" s="44">
        <f t="shared" si="5"/>
        <v>44260114189.150009</v>
      </c>
      <c r="G56" s="44">
        <f t="shared" si="5"/>
        <v>54446634927.449997</v>
      </c>
      <c r="H56" s="44">
        <f t="shared" si="5"/>
        <v>69095833557.150024</v>
      </c>
      <c r="I56" s="44">
        <f t="shared" si="5"/>
        <v>76944032617.289993</v>
      </c>
      <c r="J56" s="44">
        <f t="shared" si="5"/>
        <v>88415869541.960022</v>
      </c>
      <c r="K56" s="44">
        <f t="shared" si="5"/>
        <v>104232603228.20999</v>
      </c>
      <c r="L56" s="44">
        <f t="shared" si="5"/>
        <v>124168292740.83998</v>
      </c>
      <c r="M56" s="44">
        <f t="shared" si="5"/>
        <v>133093936922.99004</v>
      </c>
      <c r="N56" s="44">
        <f t="shared" si="5"/>
        <v>145231851660.45996</v>
      </c>
      <c r="P56" s="15"/>
      <c r="Q56" s="16"/>
      <c r="R56" s="16"/>
      <c r="S56" s="16"/>
      <c r="T56" s="16"/>
      <c r="U56" s="7"/>
      <c r="V56" s="7"/>
      <c r="W56" s="7"/>
      <c r="AB56" s="7"/>
      <c r="AC56" s="7"/>
      <c r="AD56" s="7"/>
      <c r="AE56" s="7"/>
      <c r="AF56" s="7"/>
      <c r="AG56" s="7"/>
      <c r="AH56" s="7"/>
      <c r="AI56" s="7"/>
    </row>
    <row r="57" spans="2:35" x14ac:dyDescent="0.25">
      <c r="B57" s="18"/>
      <c r="C57" s="49"/>
      <c r="D57" s="49"/>
      <c r="E57" s="49"/>
      <c r="F57" s="49"/>
      <c r="G57" s="49"/>
      <c r="H57" s="49"/>
      <c r="I57" s="49"/>
      <c r="J57" s="50"/>
      <c r="K57" s="50"/>
      <c r="L57" s="50"/>
      <c r="M57" s="50"/>
      <c r="N57" s="50"/>
      <c r="P57" s="15"/>
      <c r="Q57" s="16"/>
      <c r="R57" s="16"/>
      <c r="S57" s="16"/>
      <c r="T57" s="16"/>
      <c r="U57" s="7"/>
      <c r="V57" s="7"/>
      <c r="W57" s="7"/>
      <c r="AB57" s="7"/>
      <c r="AC57" s="7"/>
      <c r="AD57" s="7"/>
      <c r="AE57" s="7"/>
      <c r="AF57" s="7"/>
      <c r="AG57" s="7"/>
      <c r="AH57" s="7"/>
      <c r="AI57" s="7"/>
    </row>
    <row r="58" spans="2:35" x14ac:dyDescent="0.25">
      <c r="B58" s="36"/>
      <c r="C58" s="47"/>
      <c r="D58" s="47"/>
      <c r="E58" s="47"/>
      <c r="F58" s="47"/>
      <c r="G58" s="47"/>
      <c r="H58" s="47"/>
      <c r="I58" s="47"/>
      <c r="J58" s="44"/>
      <c r="K58" s="44"/>
      <c r="L58" s="44"/>
      <c r="M58" s="44"/>
      <c r="N58" s="44"/>
      <c r="P58" s="15"/>
      <c r="Q58" s="16"/>
      <c r="R58" s="16"/>
      <c r="S58" s="16"/>
      <c r="T58" s="16"/>
      <c r="U58" s="7"/>
      <c r="V58" s="7"/>
      <c r="W58" s="7"/>
      <c r="AB58" s="7"/>
      <c r="AC58" s="7"/>
      <c r="AD58" s="7"/>
      <c r="AE58" s="7"/>
      <c r="AF58" s="7"/>
      <c r="AG58" s="7"/>
      <c r="AH58" s="7"/>
      <c r="AI58" s="7"/>
    </row>
    <row r="59" spans="2:35" x14ac:dyDescent="0.25">
      <c r="B59" s="17" t="s">
        <v>6</v>
      </c>
      <c r="C59" s="42">
        <f>C60+C61+C62</f>
        <v>25000000</v>
      </c>
      <c r="D59" s="42">
        <f t="shared" ref="D59:I59" si="6">D60+D61+D62</f>
        <v>9480516.2100000009</v>
      </c>
      <c r="E59" s="42">
        <f t="shared" si="6"/>
        <v>27468564.789999995</v>
      </c>
      <c r="F59" s="42">
        <f t="shared" si="6"/>
        <v>353843426.44000006</v>
      </c>
      <c r="G59" s="42">
        <f t="shared" si="6"/>
        <v>179341389.19</v>
      </c>
      <c r="H59" s="42">
        <f t="shared" si="6"/>
        <v>8655373.5099999998</v>
      </c>
      <c r="I59" s="42">
        <f t="shared" si="6"/>
        <v>5787133.9199999999</v>
      </c>
      <c r="J59" s="42">
        <v>4872684.4499999993</v>
      </c>
      <c r="K59" s="45">
        <v>0</v>
      </c>
      <c r="L59" s="45">
        <v>0</v>
      </c>
      <c r="M59" s="45">
        <v>0</v>
      </c>
      <c r="N59" s="45"/>
      <c r="P59" s="15"/>
      <c r="Q59" s="16"/>
      <c r="R59" s="16"/>
      <c r="S59" s="16"/>
      <c r="T59" s="16"/>
      <c r="U59" s="7"/>
      <c r="V59" s="7"/>
      <c r="W59" s="7"/>
      <c r="AB59" s="7"/>
      <c r="AC59" s="7"/>
      <c r="AD59" s="7"/>
      <c r="AE59" s="7"/>
      <c r="AF59" s="7"/>
      <c r="AG59" s="7"/>
      <c r="AH59" s="7"/>
      <c r="AI59" s="7"/>
    </row>
    <row r="60" spans="2:35" x14ac:dyDescent="0.25">
      <c r="B60" s="13" t="s">
        <v>7</v>
      </c>
      <c r="C60" s="38">
        <v>25000000</v>
      </c>
      <c r="D60" s="38">
        <v>9480516.2100000009</v>
      </c>
      <c r="E60" s="38">
        <v>26333557.789999995</v>
      </c>
      <c r="F60" s="38">
        <v>341296742.59000003</v>
      </c>
      <c r="G60" s="38">
        <v>113324312.35000001</v>
      </c>
      <c r="H60" s="38">
        <v>6587564.8100000005</v>
      </c>
      <c r="I60" s="38">
        <v>4298652.46</v>
      </c>
      <c r="J60" s="34">
        <v>0</v>
      </c>
      <c r="K60" s="39">
        <v>0</v>
      </c>
      <c r="L60" s="39">
        <v>0</v>
      </c>
      <c r="M60" s="39">
        <v>0</v>
      </c>
      <c r="N60" s="39"/>
      <c r="P60" s="15"/>
      <c r="Q60" s="16"/>
      <c r="R60" s="16"/>
      <c r="S60" s="16"/>
      <c r="T60" s="16"/>
      <c r="U60" s="7"/>
      <c r="V60" s="7"/>
      <c r="W60" s="7"/>
      <c r="AB60" s="7"/>
      <c r="AC60" s="7"/>
      <c r="AD60" s="7"/>
      <c r="AE60" s="7"/>
      <c r="AF60" s="7"/>
      <c r="AG60" s="7"/>
      <c r="AH60" s="7"/>
      <c r="AI60" s="7"/>
    </row>
    <row r="61" spans="2:35" x14ac:dyDescent="0.25">
      <c r="B61" s="13" t="s">
        <v>12</v>
      </c>
      <c r="C61" s="34">
        <v>0</v>
      </c>
      <c r="D61" s="34">
        <v>0</v>
      </c>
      <c r="E61" s="37">
        <v>1135007</v>
      </c>
      <c r="F61" s="37">
        <v>3879513.8</v>
      </c>
      <c r="G61" s="37">
        <v>66017076.840000004</v>
      </c>
      <c r="H61" s="37">
        <v>2067808.6999999997</v>
      </c>
      <c r="I61" s="37">
        <v>1488481.46</v>
      </c>
      <c r="J61" s="37">
        <v>4872684.4499999993</v>
      </c>
      <c r="K61" s="39">
        <v>0</v>
      </c>
      <c r="L61" s="39">
        <v>0</v>
      </c>
      <c r="M61" s="39">
        <v>0</v>
      </c>
      <c r="N61" s="39"/>
      <c r="P61" s="15"/>
      <c r="Q61" s="16"/>
      <c r="R61" s="16"/>
      <c r="S61" s="16"/>
      <c r="T61" s="16"/>
      <c r="U61" s="7"/>
      <c r="V61" s="7"/>
      <c r="W61" s="7"/>
      <c r="AB61" s="7"/>
      <c r="AC61" s="7"/>
      <c r="AD61" s="7"/>
      <c r="AE61" s="7"/>
      <c r="AF61" s="7"/>
      <c r="AG61" s="7"/>
      <c r="AH61" s="7"/>
      <c r="AI61" s="7"/>
    </row>
    <row r="62" spans="2:35" x14ac:dyDescent="0.25">
      <c r="B62" s="13" t="s">
        <v>13</v>
      </c>
      <c r="C62" s="34">
        <v>0</v>
      </c>
      <c r="D62" s="34">
        <v>0</v>
      </c>
      <c r="E62" s="34">
        <v>0</v>
      </c>
      <c r="F62" s="37">
        <v>8667170.0500000007</v>
      </c>
      <c r="G62" s="34">
        <v>0</v>
      </c>
      <c r="H62" s="34">
        <v>0</v>
      </c>
      <c r="I62" s="34">
        <v>0</v>
      </c>
      <c r="J62" s="34">
        <v>0</v>
      </c>
      <c r="K62" s="39">
        <v>0</v>
      </c>
      <c r="L62" s="39">
        <v>0</v>
      </c>
      <c r="M62" s="39">
        <v>0</v>
      </c>
      <c r="N62" s="39"/>
      <c r="P62" s="19"/>
      <c r="Q62" s="16"/>
      <c r="R62" s="16"/>
      <c r="S62" s="16"/>
      <c r="T62" s="16"/>
      <c r="U62" s="7"/>
      <c r="V62" s="7"/>
      <c r="W62" s="7"/>
      <c r="AB62" s="7"/>
      <c r="AC62" s="7"/>
      <c r="AD62" s="7"/>
      <c r="AE62" s="7"/>
      <c r="AF62" s="7"/>
      <c r="AG62" s="7"/>
      <c r="AH62" s="7"/>
      <c r="AI62" s="7"/>
    </row>
    <row r="63" spans="2:35" x14ac:dyDescent="0.25">
      <c r="B63" s="17" t="s">
        <v>17</v>
      </c>
      <c r="C63" s="43">
        <f>C64+C65</f>
        <v>0</v>
      </c>
      <c r="D63" s="43">
        <f t="shared" ref="D63:H63" si="7">D64+D65</f>
        <v>0</v>
      </c>
      <c r="E63" s="43">
        <f t="shared" si="7"/>
        <v>0</v>
      </c>
      <c r="F63" s="42">
        <f t="shared" si="7"/>
        <v>4482727.3200000012</v>
      </c>
      <c r="G63" s="42">
        <f t="shared" si="7"/>
        <v>17671487.879999999</v>
      </c>
      <c r="H63" s="42">
        <f t="shared" si="7"/>
        <v>4972804.72</v>
      </c>
      <c r="I63" s="42">
        <f>I64+I65</f>
        <v>8571480.3599999994</v>
      </c>
      <c r="J63" s="43">
        <f t="shared" ref="J63" si="8">J64+J65</f>
        <v>0</v>
      </c>
      <c r="K63" s="45">
        <v>0</v>
      </c>
      <c r="L63" s="45">
        <v>0</v>
      </c>
      <c r="M63" s="45">
        <v>0</v>
      </c>
      <c r="N63" s="45"/>
      <c r="P63" s="19"/>
      <c r="Q63" s="16"/>
      <c r="R63" s="16"/>
      <c r="S63" s="16"/>
      <c r="T63" s="16"/>
      <c r="U63" s="7"/>
      <c r="V63" s="7"/>
      <c r="W63" s="7"/>
      <c r="AB63" s="7"/>
      <c r="AC63" s="7"/>
      <c r="AD63" s="7"/>
      <c r="AE63" s="7"/>
      <c r="AF63" s="7"/>
      <c r="AG63" s="7"/>
      <c r="AH63" s="7"/>
      <c r="AI63" s="7"/>
    </row>
    <row r="64" spans="2:35" s="20" customFormat="1" x14ac:dyDescent="0.25">
      <c r="B64" s="13" t="s">
        <v>7</v>
      </c>
      <c r="C64" s="35">
        <v>0</v>
      </c>
      <c r="D64" s="35">
        <v>0</v>
      </c>
      <c r="E64" s="35">
        <v>0</v>
      </c>
      <c r="F64" s="38">
        <v>4482727.3200000012</v>
      </c>
      <c r="G64" s="38">
        <v>10422605.1</v>
      </c>
      <c r="H64" s="38">
        <v>4482731.22</v>
      </c>
      <c r="I64" s="38">
        <v>4109171</v>
      </c>
      <c r="J64" s="35">
        <v>0</v>
      </c>
      <c r="K64" s="46">
        <v>0</v>
      </c>
      <c r="L64" s="46">
        <v>0</v>
      </c>
      <c r="M64" s="46">
        <v>0</v>
      </c>
      <c r="N64" s="46"/>
      <c r="O64" s="3"/>
      <c r="P64" s="16"/>
      <c r="Q64" s="16"/>
      <c r="R64" s="16"/>
      <c r="S64" s="16"/>
      <c r="T64" s="16"/>
      <c r="U64" s="7"/>
      <c r="V64" s="7"/>
      <c r="W64" s="7"/>
      <c r="X64"/>
      <c r="Y64"/>
      <c r="Z64"/>
      <c r="AA64"/>
      <c r="AB64" s="7"/>
      <c r="AC64" s="7"/>
      <c r="AD64" s="7"/>
      <c r="AE64" s="7"/>
      <c r="AF64" s="7"/>
      <c r="AG64" s="7"/>
      <c r="AH64" s="7"/>
      <c r="AI64" s="7"/>
    </row>
    <row r="65" spans="1:35" x14ac:dyDescent="0.25">
      <c r="B65" s="13" t="s">
        <v>12</v>
      </c>
      <c r="C65" s="34">
        <v>0</v>
      </c>
      <c r="D65" s="34">
        <v>0</v>
      </c>
      <c r="E65" s="34">
        <v>0</v>
      </c>
      <c r="F65" s="34">
        <v>0</v>
      </c>
      <c r="G65" s="37">
        <v>7248882.7800000003</v>
      </c>
      <c r="H65" s="37">
        <v>490073.5</v>
      </c>
      <c r="I65" s="37">
        <v>4462309.3600000003</v>
      </c>
      <c r="J65" s="34">
        <v>0</v>
      </c>
      <c r="K65" s="39">
        <v>0</v>
      </c>
      <c r="L65" s="39">
        <v>0</v>
      </c>
      <c r="M65" s="39">
        <v>0</v>
      </c>
      <c r="N65" s="39"/>
      <c r="P65" s="16"/>
      <c r="Q65" s="16"/>
      <c r="R65" s="16"/>
      <c r="S65" s="16"/>
      <c r="T65" s="16"/>
      <c r="U65" s="7"/>
      <c r="V65" s="7"/>
      <c r="W65" s="7"/>
      <c r="AB65" s="7"/>
      <c r="AC65" s="7"/>
      <c r="AD65" s="7"/>
      <c r="AE65" s="7"/>
      <c r="AF65" s="7"/>
      <c r="AG65" s="7"/>
      <c r="AH65" s="7"/>
      <c r="AI65" s="7"/>
    </row>
    <row r="66" spans="1:35" s="21" customFormat="1" x14ac:dyDescent="0.25">
      <c r="B66" s="17" t="s">
        <v>19</v>
      </c>
      <c r="C66" s="42">
        <f>C67+C68</f>
        <v>60000</v>
      </c>
      <c r="D66" s="42">
        <f t="shared" ref="D66:H66" si="9">D67+D68</f>
        <v>23978.89</v>
      </c>
      <c r="E66" s="43">
        <f t="shared" si="9"/>
        <v>0</v>
      </c>
      <c r="F66" s="42">
        <f t="shared" si="9"/>
        <v>1635992.0199999998</v>
      </c>
      <c r="G66" s="42">
        <f t="shared" si="9"/>
        <v>7763800.5599999987</v>
      </c>
      <c r="H66" s="42">
        <f t="shared" si="9"/>
        <v>5565629.79</v>
      </c>
      <c r="I66" s="42">
        <f>I67+I68</f>
        <v>2772445.02</v>
      </c>
      <c r="J66" s="42">
        <v>101952</v>
      </c>
      <c r="K66" s="45">
        <v>0</v>
      </c>
      <c r="L66" s="45">
        <v>0</v>
      </c>
      <c r="M66" s="45">
        <v>0</v>
      </c>
      <c r="N66" s="45"/>
      <c r="O66" s="3"/>
      <c r="P66" s="22"/>
      <c r="Q66" s="23"/>
      <c r="R66" s="23"/>
      <c r="S66" s="23"/>
      <c r="T66" s="23"/>
      <c r="U66" s="7"/>
      <c r="V66" s="7"/>
      <c r="W66" s="7"/>
      <c r="X66"/>
      <c r="Y66"/>
      <c r="Z66"/>
      <c r="AA66"/>
      <c r="AB66" s="7"/>
      <c r="AC66" s="7"/>
      <c r="AD66" s="7"/>
      <c r="AE66" s="7"/>
      <c r="AF66" s="7"/>
      <c r="AG66" s="7"/>
      <c r="AH66" s="7"/>
      <c r="AI66" s="7"/>
    </row>
    <row r="67" spans="1:35" x14ac:dyDescent="0.25">
      <c r="B67" s="13" t="s">
        <v>20</v>
      </c>
      <c r="C67" s="38">
        <v>60000</v>
      </c>
      <c r="D67" s="38">
        <v>23978.89</v>
      </c>
      <c r="E67" s="35">
        <v>0</v>
      </c>
      <c r="F67" s="38">
        <v>1635992.0199999998</v>
      </c>
      <c r="G67" s="38">
        <v>7763800.5599999987</v>
      </c>
      <c r="H67" s="38">
        <v>5543327.79</v>
      </c>
      <c r="I67" s="38">
        <v>2667782.21</v>
      </c>
      <c r="J67" s="38">
        <v>101952</v>
      </c>
      <c r="K67" s="46">
        <v>0</v>
      </c>
      <c r="L67" s="46">
        <v>0</v>
      </c>
      <c r="M67" s="46">
        <v>0</v>
      </c>
      <c r="N67" s="46"/>
    </row>
    <row r="68" spans="1:35" s="3" customFormat="1" x14ac:dyDescent="0.25">
      <c r="A68"/>
      <c r="B68" s="13" t="s">
        <v>12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7">
        <v>22302</v>
      </c>
      <c r="I68" s="37">
        <v>104662.81</v>
      </c>
      <c r="J68" s="34">
        <v>0</v>
      </c>
      <c r="K68" s="39">
        <v>0</v>
      </c>
      <c r="L68" s="39">
        <v>0</v>
      </c>
      <c r="M68" s="39">
        <v>0</v>
      </c>
      <c r="N68" s="39"/>
      <c r="X68"/>
      <c r="Y68"/>
      <c r="Z68"/>
      <c r="AA68"/>
    </row>
    <row r="69" spans="1:35" s="3" customFormat="1" x14ac:dyDescent="0.25">
      <c r="A69"/>
      <c r="B69" s="36" t="s">
        <v>37</v>
      </c>
      <c r="C69" s="44">
        <f t="shared" ref="C69:M69" si="10">C59+C63+C66</f>
        <v>25060000</v>
      </c>
      <c r="D69" s="44">
        <f t="shared" si="10"/>
        <v>9504495.1000000015</v>
      </c>
      <c r="E69" s="44">
        <f t="shared" si="10"/>
        <v>27468564.789999995</v>
      </c>
      <c r="F69" s="44">
        <f t="shared" si="10"/>
        <v>359962145.78000003</v>
      </c>
      <c r="G69" s="44">
        <f t="shared" si="10"/>
        <v>204776677.63</v>
      </c>
      <c r="H69" s="44">
        <f t="shared" si="10"/>
        <v>19193808.02</v>
      </c>
      <c r="I69" s="44">
        <f t="shared" si="10"/>
        <v>17131059.300000001</v>
      </c>
      <c r="J69" s="44">
        <f t="shared" si="10"/>
        <v>4974636.4499999993</v>
      </c>
      <c r="K69" s="47">
        <f t="shared" si="10"/>
        <v>0</v>
      </c>
      <c r="L69" s="47">
        <f t="shared" si="10"/>
        <v>0</v>
      </c>
      <c r="M69" s="47">
        <f t="shared" si="10"/>
        <v>0</v>
      </c>
      <c r="N69" s="47">
        <f t="shared" ref="N69" si="11">N59+N63+N66</f>
        <v>0</v>
      </c>
      <c r="X69"/>
      <c r="Y69"/>
      <c r="Z69"/>
      <c r="AA69"/>
    </row>
    <row r="70" spans="1:35" s="3" customFormat="1" x14ac:dyDescent="0.25">
      <c r="A70"/>
      <c r="B70" s="18"/>
      <c r="C70" s="14"/>
      <c r="D70" s="14"/>
      <c r="E70" s="14"/>
      <c r="F70" s="14"/>
      <c r="G70" s="14"/>
      <c r="H70" s="14"/>
      <c r="I70" s="14"/>
      <c r="J70" s="37"/>
      <c r="K70" s="37"/>
      <c r="L70" s="37"/>
      <c r="M70" s="37"/>
      <c r="N70" s="37"/>
      <c r="X70"/>
      <c r="Y70"/>
      <c r="Z70"/>
      <c r="AA70"/>
    </row>
    <row r="71" spans="1:35" s="3" customFormat="1" x14ac:dyDescent="0.25">
      <c r="A71"/>
      <c r="B71" s="36" t="s">
        <v>38</v>
      </c>
      <c r="C71" s="44">
        <f t="shared" ref="C71:M71" si="12">C56+C69</f>
        <v>10127489744.25</v>
      </c>
      <c r="D71" s="44">
        <f t="shared" si="12"/>
        <v>11826883020.66</v>
      </c>
      <c r="E71" s="44">
        <f t="shared" si="12"/>
        <v>37040236306.82</v>
      </c>
      <c r="F71" s="44">
        <f t="shared" si="12"/>
        <v>44620076334.930008</v>
      </c>
      <c r="G71" s="44">
        <f t="shared" si="12"/>
        <v>54651411605.079994</v>
      </c>
      <c r="H71" s="44">
        <f t="shared" si="12"/>
        <v>69115027365.170029</v>
      </c>
      <c r="I71" s="44">
        <f t="shared" si="12"/>
        <v>76961163676.589996</v>
      </c>
      <c r="J71" s="44">
        <f t="shared" si="12"/>
        <v>88420844178.410019</v>
      </c>
      <c r="K71" s="44">
        <f t="shared" si="12"/>
        <v>104232603228.20999</v>
      </c>
      <c r="L71" s="44">
        <f t="shared" si="12"/>
        <v>124168292740.83998</v>
      </c>
      <c r="M71" s="44">
        <f t="shared" si="12"/>
        <v>133093936922.99004</v>
      </c>
      <c r="N71" s="44">
        <f t="shared" ref="N71" si="13">N56+N69</f>
        <v>145231851660.45996</v>
      </c>
      <c r="X71"/>
      <c r="Y71"/>
      <c r="Z71"/>
      <c r="AA71"/>
    </row>
    <row r="72" spans="1:35" s="3" customFormat="1" x14ac:dyDescent="0.25">
      <c r="A72"/>
      <c r="B72" s="25" t="s">
        <v>39</v>
      </c>
      <c r="C72" s="2"/>
      <c r="D72" s="26"/>
      <c r="E72" s="26"/>
      <c r="F72" s="26"/>
      <c r="G72" s="26"/>
      <c r="H72" s="26"/>
      <c r="I72" s="2"/>
      <c r="X72"/>
      <c r="Y72"/>
      <c r="Z72"/>
      <c r="AA72"/>
    </row>
    <row r="73" spans="1:35" s="3" customFormat="1" x14ac:dyDescent="0.25">
      <c r="A73"/>
      <c r="B73" s="27"/>
      <c r="C73" s="28"/>
      <c r="D73" s="28"/>
      <c r="E73" s="28"/>
      <c r="F73" s="28"/>
      <c r="G73" s="28"/>
      <c r="H73" s="28"/>
      <c r="I73" s="28"/>
      <c r="X73"/>
      <c r="Y73"/>
      <c r="Z73"/>
      <c r="AA73"/>
    </row>
    <row r="74" spans="1:35" s="3" customFormat="1" x14ac:dyDescent="0.25">
      <c r="A74"/>
      <c r="B74" s="24"/>
      <c r="C74" s="29"/>
      <c r="D74" s="29"/>
      <c r="E74" s="29"/>
      <c r="F74" s="29"/>
      <c r="G74" s="29"/>
      <c r="H74" s="29"/>
      <c r="I74" s="29"/>
      <c r="X74"/>
      <c r="Y74"/>
      <c r="Z74"/>
      <c r="AA74"/>
    </row>
    <row r="75" spans="1:35" s="3" customFormat="1" x14ac:dyDescent="0.25">
      <c r="A75"/>
      <c r="B75"/>
      <c r="C75" s="30"/>
      <c r="D75" s="30"/>
      <c r="E75" s="31"/>
      <c r="F75" s="31"/>
      <c r="G75" s="31"/>
      <c r="H75" s="31"/>
      <c r="I75" s="31"/>
      <c r="X75"/>
      <c r="Y75"/>
      <c r="Z75"/>
      <c r="AA75"/>
    </row>
    <row r="76" spans="1:35" s="3" customFormat="1" x14ac:dyDescent="0.25">
      <c r="A76"/>
      <c r="B76"/>
      <c r="C76" s="30"/>
      <c r="D76" s="32"/>
      <c r="E76" s="33"/>
      <c r="F76" s="33"/>
      <c r="G76" s="33"/>
      <c r="H76" s="33"/>
      <c r="I76" s="33"/>
      <c r="X76"/>
      <c r="Y76"/>
      <c r="Z76"/>
      <c r="AA76"/>
    </row>
    <row r="77" spans="1:35" x14ac:dyDescent="0.25">
      <c r="C77" s="30"/>
      <c r="D77" s="32"/>
      <c r="E77" s="33"/>
      <c r="F77" s="33"/>
      <c r="G77" s="33"/>
      <c r="H77" s="33"/>
      <c r="I77" s="33"/>
    </row>
    <row r="78" spans="1:35" x14ac:dyDescent="0.25">
      <c r="C78" s="30"/>
      <c r="D78" s="30"/>
    </row>
    <row r="79" spans="1:35" x14ac:dyDescent="0.25">
      <c r="C79" s="30"/>
      <c r="D79" s="30"/>
    </row>
    <row r="80" spans="1:35" x14ac:dyDescent="0.25">
      <c r="C80" s="30"/>
      <c r="D80" s="30"/>
      <c r="J80" s="6"/>
    </row>
  </sheetData>
  <mergeCells count="18">
    <mergeCell ref="B5:L5"/>
    <mergeCell ref="K8:K9"/>
    <mergeCell ref="N8:N9"/>
    <mergeCell ref="M8:M9"/>
    <mergeCell ref="B4:L4"/>
    <mergeCell ref="B3:L3"/>
    <mergeCell ref="B2:L2"/>
    <mergeCell ref="L8:L9"/>
    <mergeCell ref="J8:J9"/>
    <mergeCell ref="I8:I9"/>
    <mergeCell ref="B6:I6"/>
    <mergeCell ref="E8:E9"/>
    <mergeCell ref="F8:F9"/>
    <mergeCell ref="G8:G9"/>
    <mergeCell ref="H8:H9"/>
    <mergeCell ref="B8:B9"/>
    <mergeCell ref="C8:C9"/>
    <mergeCell ref="D8:D9"/>
  </mergeCells>
  <pageMargins left="0.7" right="0.7" top="0.75" bottom="0.75" header="0.3" footer="0.3"/>
  <pageSetup orientation="portrait" horizontalDpi="4294967295" verticalDpi="4294967295" r:id="rId1"/>
  <ignoredErrors>
    <ignoredError sqref="K31:L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9C06C-19C3-48CB-948C-36BB22208B86}">
  <ds:schemaRefs>
    <ds:schemaRef ds:uri="09100588-ee89-45b2-81d6-a67d223ce91b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7c7372e-77c9-4c4a-9e9a-3e04be05905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0527C1-CD53-4C69-BA44-C82D4F98D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04B95-F043-45A6-A1DD-F68D77131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2021-04-14T17:16:00Z</dcterms:created>
  <dcterms:modified xsi:type="dcterms:W3CDTF">2026-03-10T18:36:37Z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2022-04-04T17:46:11Z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8baf0dbc-68e9-439a-ad30-924b33655abd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