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Enero/23-01-2026/"/>
    </mc:Choice>
  </mc:AlternateContent>
  <xr:revisionPtr revIDLastSave="48" documentId="8_{07AAC139-8717-4BD8-A9C5-416F694E15A8}" xr6:coauthVersionLast="47" xr6:coauthVersionMax="47" xr10:uidLastSave="{6132F435-0F4F-480D-B636-3FAA5950EC8C}"/>
  <bookViews>
    <workbookView xWindow="-120" yWindow="-120" windowWidth="29040" windowHeight="15720" tabRatio="875" xr2:uid="{00000000-000D-0000-FFFF-FFFF00000000}"/>
  </bookViews>
  <sheets>
    <sheet name="Fiscal Mes" sheetId="71" r:id="rId1"/>
    <sheet name="Económica" sheetId="3" r:id="rId2"/>
    <sheet name="Institucional" sheetId="4" r:id="rId3"/>
    <sheet name="Funcional" sheetId="130" r:id="rId4"/>
    <sheet name="Objetal" sheetId="131" r:id="rId5"/>
    <sheet name="Proyectos de Inversión" sheetId="132" r:id="rId6"/>
    <sheet name="Género" sheetId="91" r:id="rId7"/>
    <sheet name="Cambio climático" sheetId="92" r:id="rId8"/>
    <sheet name="Dinámica " sheetId="13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8"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8"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8"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8"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0" hidden="1">'Fiscal Mes'!$C$32:$D$36</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8"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8"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8"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8"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8"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8"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8"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8"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8"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8"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8"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8"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8"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8"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8"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8"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8"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8"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8"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8"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8">base-flow</definedName>
    <definedName name="Colombia___Summary_Accounts_of_the_Financial_System" localSheetId="6">[80]!base-flow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8"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8"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8"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8"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8"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8"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8"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8"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8"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8"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8"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8"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8"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8"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8"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8"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8"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8"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8"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8"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8"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8"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8"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0">#REF!</definedName>
    <definedName name="FUENTE" localSheetId="6">#REF!</definedName>
    <definedName name="FUENTE">#REF!</definedName>
    <definedName name="fuente1" localSheetId="7">#REF!</definedName>
    <definedName name="fuente1" localSheetId="0">#REF!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8"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8"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8"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8"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[117]!goafrica</definedName>
    <definedName name="goasia" localSheetId="6">[117]!goasia</definedName>
    <definedName name="goasia">[117]!goasia</definedName>
    <definedName name="GOB" localSheetId="7">#REF!</definedName>
    <definedName name="GOB" localSheetId="6">#REF!</definedName>
    <definedName name="GOB">#REF!</definedName>
    <definedName name="goeeup" localSheetId="6">[117]!goeeup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[117]!goeurope</definedName>
    <definedName name="golamerica" localSheetId="6">[117]!golamerica</definedName>
    <definedName name="golamerica">[117]!golamerica</definedName>
    <definedName name="gomeast" localSheetId="6">[117]!gomeast</definedName>
    <definedName name="gomeast">[117]!gomeast</definedName>
    <definedName name="gooecd" localSheetId="6">[117]!gooecd</definedName>
    <definedName name="gooecd">[117]!gooecd</definedName>
    <definedName name="goopec" localSheetId="6">[117]!goopec</definedName>
    <definedName name="goopec">[117]!goopec</definedName>
    <definedName name="gosummary" localSheetId="6">[117]!gosummary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8"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8"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8"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8"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8"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8"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8"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8"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8"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8"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8"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8"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8"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8"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8"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8"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8"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8"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8"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8"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8"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8"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8"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8"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8"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8"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8"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8"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8"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8"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8"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8"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8"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8"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8"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8"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8"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8"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8"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8"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8"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8"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8"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8"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8"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8"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8"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8"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8"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8"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8"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8"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8"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8"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8"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8"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8"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8"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8"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8"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8"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8"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8"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8"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8"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8"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8"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8"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8"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8"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8"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8"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8"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8"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8"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8"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8">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8"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8"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8"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8"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8"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8"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8"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8"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8"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8"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8"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8"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8"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8"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8"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8"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8"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8"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8"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8"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8"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8" hidden="1">{#N/A,#N/A,FALSE,"DEPO"}</definedName>
    <definedName name="wrn.DEPO." localSheetId="6" hidden="1">{#N/A,#N/A,FALSE,"DEPO"}</definedName>
    <definedName name="wrn.DEPO." hidden="1">{#N/A,#N/A,FALSE,"DEPO"}</definedName>
    <definedName name="wrn.EntpsPIB." localSheetId="7" hidden="1">{#N/A,#N/A,FALSE,"EntpsPIB"}</definedName>
    <definedName name="wrn.EntpsPIB." localSheetId="8"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8"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8"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8"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8"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8"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8"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8" hidden="1">{#N/A,#N/A,FALSE,"GGOVT"}</definedName>
    <definedName name="wrn.GGOVT." localSheetId="6" hidden="1">{#N/A,#N/A,FALSE,"GGOVT"}</definedName>
    <definedName name="wrn.GGOVT." hidden="1">{#N/A,#N/A,FALSE,"GGOVT"}</definedName>
    <definedName name="wrn.GGOVT2." localSheetId="7" hidden="1">{#N/A,#N/A,FALSE,"GGOVT2"}</definedName>
    <definedName name="wrn.GGOVT2." localSheetId="8"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8"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8"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8"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8"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8"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8" hidden="1">{#N/A,#N/A,FALSE,"MS"}</definedName>
    <definedName name="wrn.MS." localSheetId="6" hidden="1">{#N/A,#N/A,FALSE,"MS"}</definedName>
    <definedName name="wrn.MS." hidden="1">{#N/A,#N/A,FALSE,"MS"}</definedName>
    <definedName name="wrn.NBG." localSheetId="7" hidden="1">{#N/A,#N/A,FALSE,"NBG"}</definedName>
    <definedName name="wrn.NBG." localSheetId="8" hidden="1">{#N/A,#N/A,FALSE,"NBG"}</definedName>
    <definedName name="wrn.NBG." localSheetId="6" hidden="1">{#N/A,#N/A,FALSE,"NBG"}</definedName>
    <definedName name="wrn.NBG." hidden="1">{#N/A,#N/A,FALSE,"NBG"}</definedName>
    <definedName name="wrn.NFPS._.GDP." localSheetId="7" hidden="1">{#N/A,#N/A,FALSE,"NFPS GDP"}</definedName>
    <definedName name="wrn.NFPS._.GDP." localSheetId="8"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8"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8" hidden="1">{#N/A,#N/A,FALSE,"PCPI"}</definedName>
    <definedName name="wrn.PCPI." localSheetId="6" hidden="1">{#N/A,#N/A,FALSE,"PCPI"}</definedName>
    <definedName name="wrn.PCPI." hidden="1">{#N/A,#N/A,FALSE,"PCPI"}</definedName>
    <definedName name="wrn.PENSION." localSheetId="7" hidden="1">{#N/A,#N/A,FALSE,"PENSION"}</definedName>
    <definedName name="wrn.PENSION." localSheetId="8"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8"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8"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8"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8"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8"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8"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8"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8"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8"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8"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8"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8"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8"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8"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8" hidden="1">{#N/A,#N/A,FALSE,"WAGES"}</definedName>
    <definedName name="wrn.WAGES." localSheetId="6" hidden="1">{#N/A,#N/A,FALSE,"WAGES"}</definedName>
    <definedName name="wrn.WAGES." hidden="1">{#N/A,#N/A,FALSE,"WAGES"}</definedName>
    <definedName name="wrn.WEO." localSheetId="7" hidden="1">{"WEO",#N/A,FALSE,"T"}</definedName>
    <definedName name="wrn.WEO." localSheetId="8"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8"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8"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8"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8"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8"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8"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8"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8"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8"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8"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8"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8"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8"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8"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8"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8"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95"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71" l="1"/>
  <c r="E25" i="71"/>
  <c r="E24" i="71"/>
  <c r="E14" i="71" l="1"/>
  <c r="D14" i="71"/>
  <c r="F45" i="92"/>
  <c r="E32" i="71"/>
  <c r="E22" i="71"/>
  <c r="E21" i="71"/>
  <c r="F21" i="71" s="1"/>
  <c r="E20" i="71"/>
  <c r="D23" i="92"/>
  <c r="D27" i="71"/>
  <c r="D26" i="71"/>
  <c r="D25" i="71"/>
  <c r="D24" i="71"/>
  <c r="E56" i="92"/>
  <c r="E55" i="92"/>
  <c r="E54" i="92"/>
  <c r="E53" i="92"/>
  <c r="E52" i="92"/>
  <c r="E51" i="92"/>
  <c r="E50" i="92"/>
  <c r="E49" i="92"/>
  <c r="E47" i="92"/>
  <c r="E46" i="92"/>
  <c r="E44" i="92"/>
  <c r="E43" i="92"/>
  <c r="E42" i="92"/>
  <c r="E41" i="92"/>
  <c r="E40" i="92"/>
  <c r="E39" i="92"/>
  <c r="E38" i="92"/>
  <c r="E36" i="92"/>
  <c r="E35" i="92"/>
  <c r="E32" i="92"/>
  <c r="E28" i="92"/>
  <c r="E27" i="92"/>
  <c r="E26" i="92"/>
  <c r="F30" i="92"/>
  <c r="F25" i="92"/>
  <c r="F24" i="92"/>
  <c r="E22" i="92"/>
  <c r="E21" i="92"/>
  <c r="E18" i="92"/>
  <c r="D48" i="92"/>
  <c r="G48" i="92" s="1"/>
  <c r="D37" i="92"/>
  <c r="D34" i="92"/>
  <c r="D31" i="92"/>
  <c r="G31" i="92" s="1"/>
  <c r="D29" i="92"/>
  <c r="D20" i="92"/>
  <c r="D17" i="92"/>
  <c r="D16" i="92" s="1"/>
  <c r="G18" i="92"/>
  <c r="G56" i="92"/>
  <c r="G55" i="92"/>
  <c r="G54" i="92"/>
  <c r="G53" i="92"/>
  <c r="G52" i="92"/>
  <c r="G51" i="92"/>
  <c r="G50" i="92"/>
  <c r="G49" i="92"/>
  <c r="G47" i="92"/>
  <c r="G46" i="92"/>
  <c r="G45" i="92"/>
  <c r="G44" i="92"/>
  <c r="G43" i="92"/>
  <c r="G42" i="92"/>
  <c r="G41" i="92"/>
  <c r="G40" i="92"/>
  <c r="G39" i="92"/>
  <c r="G38" i="92"/>
  <c r="G36" i="92"/>
  <c r="G35" i="92"/>
  <c r="G34" i="92"/>
  <c r="G32" i="92"/>
  <c r="G30" i="92"/>
  <c r="G29" i="92"/>
  <c r="G28" i="92"/>
  <c r="G27" i="92"/>
  <c r="G26" i="92"/>
  <c r="G25" i="92"/>
  <c r="G24" i="92"/>
  <c r="G22" i="92"/>
  <c r="G21" i="92"/>
  <c r="D16" i="91"/>
  <c r="D18" i="91"/>
  <c r="D21" i="91"/>
  <c r="D20" i="91" s="1"/>
  <c r="D24" i="91"/>
  <c r="D26" i="91"/>
  <c r="D28" i="91"/>
  <c r="E14" i="131"/>
  <c r="E20" i="131"/>
  <c r="E30" i="131"/>
  <c r="E40" i="131"/>
  <c r="E49" i="131"/>
  <c r="E55" i="131"/>
  <c r="E65" i="131"/>
  <c r="E70" i="131"/>
  <c r="E75" i="131"/>
  <c r="E77" i="131"/>
  <c r="D153" i="130"/>
  <c r="D152" i="130"/>
  <c r="D151" i="130" s="1"/>
  <c r="D149" i="130"/>
  <c r="D148" i="130" s="1"/>
  <c r="D143" i="130"/>
  <c r="D134" i="130"/>
  <c r="D122" i="130"/>
  <c r="D115" i="130"/>
  <c r="D108"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D22" i="3"/>
  <c r="D30" i="3"/>
  <c r="D29" i="3" s="1"/>
  <c r="F30" i="71"/>
  <c r="F18" i="71"/>
  <c r="F16" i="71"/>
  <c r="G30" i="71"/>
  <c r="G28" i="71"/>
  <c r="G22" i="71"/>
  <c r="G21" i="71"/>
  <c r="G18" i="71"/>
  <c r="G16" i="71"/>
  <c r="C58" i="130"/>
  <c r="D19" i="92" l="1"/>
  <c r="G23" i="92"/>
  <c r="F17" i="71"/>
  <c r="G17" i="71"/>
  <c r="F15" i="71"/>
  <c r="G15" i="71"/>
  <c r="D74" i="130"/>
  <c r="D16" i="130"/>
  <c r="D103" i="130"/>
  <c r="D39" i="130"/>
  <c r="D33" i="92"/>
  <c r="G33" i="92" s="1"/>
  <c r="G37" i="92"/>
  <c r="G20" i="92"/>
  <c r="G17" i="92"/>
  <c r="E74" i="131"/>
  <c r="E13" i="131"/>
  <c r="D15" i="91"/>
  <c r="D23" i="91"/>
  <c r="G20" i="71"/>
  <c r="F20" i="71"/>
  <c r="G24" i="71"/>
  <c r="E19" i="71"/>
  <c r="F22" i="71"/>
  <c r="G25" i="71"/>
  <c r="G32" i="71"/>
  <c r="F32" i="71"/>
  <c r="D14" i="4"/>
  <c r="D62" i="4" s="1"/>
  <c r="D14" i="3"/>
  <c r="D33" i="3" s="1"/>
  <c r="F31" i="92"/>
  <c r="E17" i="92"/>
  <c r="E48" i="92"/>
  <c r="F48" i="92"/>
  <c r="E37" i="92"/>
  <c r="F37" i="92"/>
  <c r="E34" i="92"/>
  <c r="F34" i="92"/>
  <c r="E31" i="92"/>
  <c r="F29" i="92"/>
  <c r="E23" i="92"/>
  <c r="F23" i="92"/>
  <c r="E20" i="92"/>
  <c r="F20" i="92"/>
  <c r="F16" i="92"/>
  <c r="D55" i="131"/>
  <c r="D77" i="131"/>
  <c r="D75" i="131"/>
  <c r="D70" i="13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8" i="130"/>
  <c r="C104" i="130"/>
  <c r="C94" i="130"/>
  <c r="C80" i="130"/>
  <c r="C75" i="130"/>
  <c r="C71" i="130"/>
  <c r="C69" i="130"/>
  <c r="C67" i="130"/>
  <c r="C61" i="130"/>
  <c r="C52" i="130"/>
  <c r="C50" i="130"/>
  <c r="C44" i="130"/>
  <c r="C40" i="130"/>
  <c r="C31" i="130"/>
  <c r="C26" i="130"/>
  <c r="C23" i="130"/>
  <c r="C17" i="130"/>
  <c r="D57" i="92" l="1"/>
  <c r="G57" i="92" s="1"/>
  <c r="G19" i="92"/>
  <c r="G14" i="71"/>
  <c r="F14" i="71"/>
  <c r="E79" i="131"/>
  <c r="D15" i="130"/>
  <c r="D155" i="130" s="1"/>
  <c r="G16" i="92"/>
  <c r="D33" i="91"/>
  <c r="G19" i="71"/>
  <c r="G26" i="71"/>
  <c r="E27" i="71"/>
  <c r="G27" i="71" s="1"/>
  <c r="D13" i="131"/>
  <c r="F33" i="92"/>
  <c r="E33" i="92"/>
  <c r="E19" i="92"/>
  <c r="F19" i="92"/>
  <c r="F57" i="92" s="1"/>
  <c r="E16" i="92"/>
  <c r="C16" i="130"/>
  <c r="C103" i="130"/>
  <c r="D74" i="131"/>
  <c r="C39" i="130"/>
  <c r="C74" i="130"/>
  <c r="C19" i="92"/>
  <c r="E57" i="92" l="1"/>
  <c r="D79"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D28" i="71" l="1"/>
  <c r="F28" i="71" s="1"/>
  <c r="C58" i="4" l="1"/>
  <c r="C54" i="4" l="1"/>
  <c r="C52" i="4"/>
  <c r="C50" i="4"/>
  <c r="C48" i="4"/>
  <c r="C44" i="4"/>
  <c r="C15" i="4"/>
  <c r="C15" i="3"/>
  <c r="C14" i="3" l="1"/>
  <c r="C33" i="3" s="1"/>
  <c r="C14" i="4"/>
  <c r="D19" i="71" l="1"/>
  <c r="F19" i="71" s="1"/>
  <c r="F24" i="71"/>
  <c r="C62" i="4"/>
  <c r="F26" i="71" l="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<sst xmlns="http://schemas.openxmlformats.org/spreadsheetml/2006/main" count="2278" uniqueCount="1990">
  <si>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</si>
  <si>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</si>
  <si>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</si>
  <si>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</si>
  <si>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</si>
  <si>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</si>
  <si>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</si>
  <si>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</si>
  <si>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</si>
  <si>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</si>
  <si>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</si>
  <si>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</si>
  <si>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</si>
  <si>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</si>
  <si>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</si>
  <si>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</si>
  <si>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</si>
  <si>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</si>
  <si>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</si>
  <si>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</si>
  <si>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</si>
  <si>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</si>
  <si>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</si>
  <si>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</si>
  <si>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</si>
  <si>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</si>
  <si>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</si>
  <si>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</si>
  <si>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</si>
  <si>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</si>
  <si>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</si>
  <si>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</si>
  <si>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</si>
  <si>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</si>
  <si>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</si>
  <si>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</si>
  <si>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</si>
  <si>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</si>
  <si>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</si>
  <si>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</si>
  <si>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</si>
  <si>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</si>
  <si>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</si>
  <si>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</si>
  <si>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</si>
  <si>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</si>
  <si>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</si>
  <si>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</si>
  <si>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</si>
  <si>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</si>
  <si>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</si>
  <si>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</si>
  <si>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</si>
  <si>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</si>
  <si>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</si>
  <si>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</si>
  <si>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</si>
  <si>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</si>
  <si>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</si>
  <si>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</si>
  <si>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</si>
  <si>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</si>
  <si>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</si>
  <si>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</si>
  <si>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</si>
  <si>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</si>
  <si>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</si>
  <si>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</si>
  <si>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</si>
  <si>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</si>
  <si>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</si>
  <si>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</si>
  <si>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</si>
  <si>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</si>
  <si>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</si>
  <si>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</si>
  <si>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</si>
  <si>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</si>
  <si>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</si>
  <si>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</si>
  <si>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</si>
  <si>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</si>
  <si>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</si>
  <si>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</si>
  <si>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</si>
  <si>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</si>
  <si>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</si>
  <si>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</si>
  <si>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</si>
  <si>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</si>
  <si>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</si>
  <si>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</si>
  <si>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</si>
  <si>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</si>
  <si>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</si>
  <si>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</si>
  <si>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</si>
  <si>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</si>
  <si>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</si>
  <si>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</si>
  <si>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</si>
  <si>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</si>
  <si>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</si>
  <si>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</si>
  <si>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</si>
  <si>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</si>
  <si>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</si>
  <si>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</si>
  <si>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</si>
  <si>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</si>
  <si>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</si>
  <si>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</si>
  <si>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</si>
  <si>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</si>
  <si>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</si>
  <si>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</si>
  <si>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</si>
  <si>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</si>
  <si>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</si>
  <si>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</si>
  <si>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</si>
  <si>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</si>
  <si>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</si>
  <si>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</si>
  <si>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</si>
  <si>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</si>
  <si>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</si>
  <si>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</si>
  <si>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</si>
  <si>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</si>
  <si>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</si>
  <si>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</si>
  <si>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</si>
  <si>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</si>
  <si>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</si>
  <si>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</si>
  <si>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</si>
  <si>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</si>
  <si>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</si>
  <si>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</si>
  <si>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</si>
  <si>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</si>
  <si>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</si>
  <si>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</si>
  <si>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</si>
  <si>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</si>
  <si>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</si>
  <si>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</si>
  <si>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</si>
  <si>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</si>
  <si>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</si>
  <si>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</si>
  <si>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</si>
  <si>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</si>
  <si>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</si>
  <si>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</si>
  <si>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</si>
  <si>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</si>
  <si>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</si>
  <si>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</si>
  <si>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</si>
  <si>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</si>
  <si>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</si>
  <si>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</si>
  <si>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</si>
  <si>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</si>
  <si>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</si>
  <si>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</si>
  <si>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</si>
  <si>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</si>
  <si>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</si>
  <si>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</si>
  <si>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</si>
  <si>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</si>
  <si>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</si>
  <si>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</si>
  <si>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</si>
  <si>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</si>
  <si>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</si>
  <si>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</si>
  <si>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</si>
  <si>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</si>
  <si>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</si>
  <si>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</si>
  <si>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</si>
  <si>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</si>
  <si>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</si>
  <si>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</si>
  <si>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</si>
  <si>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</si>
  <si>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</si>
  <si>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</si>
  <si>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</si>
  <si>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</si>
  <si>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</si>
  <si>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</si>
  <si>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</si>
  <si>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</si>
  <si>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</si>
  <si>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</si>
  <si>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</si>
  <si>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</si>
  <si>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</si>
  <si>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</si>
  <si>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</si>
  <si>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</si>
  <si>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</si>
  <si>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</si>
  <si>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</si>
  <si>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</si>
  <si>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</si>
  <si>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</si>
  <si>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</si>
  <si>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</si>
  <si>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</si>
  <si>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</si>
  <si>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</si>
  <si>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</si>
  <si>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</si>
  <si>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</si>
  <si>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</si>
  <si>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</si>
  <si>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</si>
  <si>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</si>
  <si>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</si>
  <si>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</si>
  <si>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</si>
  <si>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</si>
  <si>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</si>
  <si>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</si>
  <si>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</si>
  <si>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</si>
  <si>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</si>
  <si>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</si>
  <si>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</si>
  <si>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</si>
  <si>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</si>
  <si>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</si>
  <si>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</si>
  <si>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</si>
  <si>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</si>
  <si>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</si>
  <si>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</si>
  <si>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</si>
  <si>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</si>
  <si>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</si>
  <si>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</si>
  <si>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</si>
  <si>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</si>
  <si>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</si>
  <si>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</si>
  <si>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</si>
  <si>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</si>
  <si>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</si>
  <si>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</si>
  <si>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</si>
  <si>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</si>
  <si>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</si>
  <si>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</si>
  <si>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</si>
  <si>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</si>
  <si>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</si>
  <si>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</si>
  <si>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</si>
  <si>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</si>
  <si>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</si>
  <si>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</si>
  <si>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</si>
  <si>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</si>
  <si>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</si>
  <si>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</si>
  <si>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</si>
  <si>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</si>
  <si>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</si>
  <si>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</si>
  <si>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</si>
  <si>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</si>
  <si>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</si>
  <si>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</si>
  <si>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</si>
  <si>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</si>
  <si>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</si>
  <si>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</si>
  <si>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</si>
  <si>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</si>
  <si>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</si>
  <si>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</si>
  <si>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</si>
  <si>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</si>
  <si>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</si>
  <si>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</si>
  <si>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</si>
  <si>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</si>
  <si>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</si>
  <si>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</si>
  <si>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</si>
  <si>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</si>
  <si>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</si>
  <si>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36-CONSTRUCCIÓN  DE PLANTELES EDUCATIVOS EN LA PROVINCIA DE DUARTE (FASE 2)</t>
  </si>
  <si>
    <t>50-AMPLIACIÓN  Y REHABILITACION DE 29 PLANTELES ESCOLARES EN LA PROVINCIA DUARTE</t>
  </si>
  <si>
    <t>70-CONSTRUCCIÓN  HOSPITAL REGIONAL EN SAN FRANCISCO DE MACORIS, PROV. DUARTE</t>
  </si>
  <si>
    <t>07-ELIAS PINA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</si>
  <si>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</si>
  <si>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</si>
  <si>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</si>
  <si>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</si>
  <si>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</si>
  <si>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</si>
  <si>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</si>
  <si>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</si>
  <si>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</si>
  <si>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</si>
  <si>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</si>
  <si>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</si>
  <si>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</si>
  <si>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</si>
  <si>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</si>
  <si>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</si>
  <si>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</si>
  <si>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</si>
  <si>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</si>
  <si>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</si>
  <si>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</si>
  <si>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</si>
  <si>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</si>
  <si>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</si>
  <si>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</si>
  <si>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</si>
  <si>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</si>
  <si>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</si>
  <si>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</si>
  <si>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</si>
  <si>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</si>
  <si>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</si>
  <si>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</si>
  <si>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</si>
  <si>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</si>
  <si>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</si>
  <si>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</si>
  <si>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</si>
  <si>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</si>
  <si>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</si>
  <si>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61-RECONSTRUCCIÓN  DE INFRAESTRUCTURA VIAL URBANA DEL MUNICIPIO DE BANÍ,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</si>
  <si>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</si>
  <si>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</si>
  <si>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</si>
  <si>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</si>
  <si>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</si>
  <si>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</si>
  <si>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</si>
  <si>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</si>
  <si>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</si>
  <si>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</si>
  <si>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</si>
  <si>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</si>
  <si>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</si>
  <si>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</si>
  <si>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</si>
  <si>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</si>
  <si>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</si>
  <si>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</si>
  <si>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</si>
  <si>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</si>
  <si>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</si>
  <si>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</si>
  <si>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</si>
  <si>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</si>
  <si>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</si>
  <si>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</si>
  <si>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</si>
  <si>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</si>
  <si>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</si>
  <si>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</si>
  <si>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</si>
  <si>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</si>
  <si>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</si>
  <si>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</si>
  <si>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</si>
  <si>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</si>
  <si>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</si>
  <si>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</si>
  <si>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</si>
  <si>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</si>
  <si>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</si>
  <si>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</si>
  <si>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</si>
  <si>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</si>
  <si>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</si>
  <si>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</si>
  <si>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</si>
  <si>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</si>
  <si>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</si>
  <si>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</si>
  <si>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</si>
  <si>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</si>
  <si>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</si>
  <si>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</si>
  <si>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</si>
  <si>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</si>
  <si>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</si>
  <si>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</si>
  <si>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</si>
  <si>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</si>
  <si>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</si>
  <si>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</si>
  <si>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</si>
  <si>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</si>
  <si>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</si>
  <si>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</si>
  <si>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</si>
  <si>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</si>
  <si>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</si>
  <si>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</si>
  <si>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</si>
  <si>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</si>
  <si>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</si>
  <si>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11-REHABILITACIÓN  Y MANTENIMIENTO DE CARRETERAS  (117 KM) Y CAMINOS VECINALES (884 KM) A NIVEL NACIONAL</t>
  </si>
  <si>
    <t>Total general</t>
  </si>
  <si>
    <t>3-FINANCIAMIENTO</t>
  </si>
  <si>
    <t>4.3.04-Servicios de radio, televisión y servicios editoriales</t>
  </si>
  <si>
    <t>26-CONSTRUCCIÓN CASA DE LOS PERIODISTAS, PUERTO PLATA.</t>
  </si>
  <si>
    <t>06-CONSTRUCCIÓN DEL PARQUE  DISTRITO INDUSTRIAL SANTO DOMINGO OESTE (DISDO), EN HATO NUEVO, MANOGUAYABO</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</si>
  <si>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</si>
  <si>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</si>
  <si>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</si>
  <si>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</si>
  <si>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</si>
  <si>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</si>
  <si>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</si>
  <si>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</si>
  <si>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</si>
  <si>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</si>
  <si>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</si>
  <si>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</si>
  <si>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</si>
  <si>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</si>
  <si>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</si>
  <si>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</si>
  <si>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</si>
  <si>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</si>
  <si>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</si>
  <si>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</si>
  <si>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</si>
  <si>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</si>
  <si>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</si>
  <si>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</si>
  <si>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</si>
  <si>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</si>
  <si>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</si>
  <si>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</si>
  <si>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</si>
  <si>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</si>
  <si>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</si>
  <si>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</si>
  <si>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</si>
  <si>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</si>
  <si>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</si>
  <si>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</si>
  <si>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</si>
  <si>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</si>
  <si>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</si>
  <si>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</si>
  <si>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</si>
  <si>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</si>
  <si>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</si>
  <si>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</si>
  <si>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</si>
  <si>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</si>
  <si>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</si>
  <si>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</si>
  <si>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</si>
  <si>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</si>
  <si>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</si>
  <si>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</si>
  <si>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</si>
  <si>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</si>
  <si>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</si>
  <si>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</si>
  <si>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</si>
  <si>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</si>
  <si>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</si>
  <si>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</si>
  <si>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</si>
  <si>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</si>
  <si>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</si>
  <si>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</si>
  <si>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</si>
  <si>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</si>
  <si>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</si>
  <si>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</si>
  <si>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</si>
  <si>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</si>
  <si>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</si>
  <si>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</si>
  <si>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</si>
  <si>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</si>
  <si>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</si>
  <si>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</si>
  <si>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</si>
  <si>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</si>
  <si>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</si>
  <si>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</si>
  <si>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</si>
  <si>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</si>
  <si>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</si>
  <si>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</si>
  <si>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</si>
  <si>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</si>
  <si>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</si>
  <si>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</si>
  <si>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</si>
  <si>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</si>
  <si>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</si>
  <si>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</si>
  <si>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</si>
  <si>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</si>
  <si>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</si>
  <si>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</si>
  <si>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</si>
  <si>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</si>
  <si>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</si>
  <si>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</si>
  <si>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</si>
  <si>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</si>
  <si>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</si>
  <si>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</si>
  <si>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</si>
  <si>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</si>
  <si>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</si>
  <si>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</si>
  <si>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</si>
  <si>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</si>
  <si>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</si>
  <si>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</si>
  <si>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</si>
  <si>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</si>
  <si>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</si>
  <si>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</si>
  <si>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</si>
  <si>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</si>
  <si>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</si>
  <si>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</si>
  <si>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</si>
  <si>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</si>
  <si>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</si>
  <si>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</si>
  <si>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</si>
  <si>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</si>
  <si>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</si>
  <si>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</si>
  <si>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</si>
  <si>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</si>
  <si>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</si>
  <si>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</si>
  <si>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</si>
  <si>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</si>
  <si>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</si>
  <si>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</si>
  <si>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</si>
  <si>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</si>
  <si>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</si>
  <si>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</si>
  <si>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</si>
  <si>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</si>
  <si>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</si>
  <si>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</si>
  <si>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</si>
  <si>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</si>
  <si>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</si>
  <si>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</si>
  <si>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</si>
  <si>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</si>
  <si>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</si>
  <si>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</si>
  <si>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</si>
  <si>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</si>
  <si>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</si>
  <si>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</si>
  <si>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</si>
  <si>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</si>
  <si>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</si>
  <si>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</si>
  <si>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</si>
  <si>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</si>
  <si>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</si>
  <si>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</si>
  <si>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</si>
  <si>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</si>
  <si>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</si>
  <si>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</si>
  <si>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</si>
  <si>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</si>
  <si>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</si>
  <si>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</si>
  <si>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</si>
  <si>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</si>
  <si>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</si>
  <si>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</si>
  <si>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</si>
  <si>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</si>
  <si>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</si>
  <si>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</si>
  <si>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</si>
  <si>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</si>
  <si>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</si>
  <si>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</si>
  <si>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</si>
  <si>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</si>
  <si>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</si>
  <si>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</si>
  <si>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</si>
  <si>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</si>
  <si>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</si>
  <si>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</si>
  <si>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</si>
  <si>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</si>
  <si>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</si>
  <si>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</si>
  <si>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</si>
  <si>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</si>
  <si>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</si>
  <si>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</si>
  <si>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</si>
  <si>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</si>
  <si>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</si>
  <si>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</si>
  <si>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</si>
  <si>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</si>
  <si>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</si>
  <si>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</si>
  <si>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</si>
  <si>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</si>
  <si>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</si>
  <si>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</si>
  <si>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</si>
  <si>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</si>
  <si>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</si>
  <si>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</si>
  <si>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</si>
  <si>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</si>
  <si>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</si>
  <si>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</si>
  <si>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</si>
  <si>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</si>
  <si>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</si>
  <si>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</si>
  <si>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</si>
  <si>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</si>
  <si>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</si>
  <si>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</si>
  <si>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</si>
  <si>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</si>
  <si>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</si>
  <si>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</si>
  <si>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</si>
  <si>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</si>
  <si>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</si>
  <si>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</si>
  <si>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</si>
  <si>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</si>
  <si>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</si>
  <si>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</si>
  <si>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</si>
  <si>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</si>
  <si>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</si>
  <si>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</si>
  <si>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</si>
  <si>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</si>
  <si>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</si>
  <si>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</si>
  <si>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</si>
  <si>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</si>
  <si>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</si>
  <si>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</si>
  <si>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</si>
  <si>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</si>
  <si>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</si>
  <si>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</si>
  <si>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</si>
  <si>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</si>
  <si>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</si>
  <si>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</si>
  <si>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</si>
  <si>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</si>
  <si>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</si>
  <si>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</si>
  <si>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</si>
  <si>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</si>
  <si>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</si>
  <si>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</si>
  <si>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</si>
  <si>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</si>
  <si>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</si>
  <si>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</si>
  <si>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</si>
  <si>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</si>
  <si>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</si>
  <si>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</si>
  <si>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</si>
  <si>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</si>
  <si>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</si>
  <si>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</si>
  <si>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</si>
  <si>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</si>
  <si>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</si>
  <si>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</si>
  <si>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</si>
  <si>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</si>
  <si>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</si>
  <si>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</si>
  <si>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</si>
  <si>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</si>
  <si>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</si>
  <si>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</si>
  <si>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</si>
  <si>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</si>
  <si>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</si>
  <si>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</si>
  <si>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</si>
  <si>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</si>
  <si>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</si>
  <si>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</si>
  <si>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</si>
  <si>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</si>
  <si>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</si>
  <si>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</si>
  <si>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</si>
  <si>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</si>
  <si>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</si>
  <si>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</si>
  <si>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</si>
  <si>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</si>
  <si>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</si>
  <si>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</si>
  <si>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</si>
  <si>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</si>
  <si>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</si>
  <si>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</si>
  <si>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</si>
  <si>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</si>
  <si>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</si>
  <si>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</si>
  <si>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</si>
  <si>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</si>
  <si>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</si>
  <si>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</si>
  <si>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</si>
  <si>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</si>
  <si>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</si>
  <si>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</si>
  <si>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</si>
  <si>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</si>
  <si>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</si>
  <si>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</si>
  <si>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</si>
  <si>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</si>
  <si>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</si>
  <si>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</si>
  <si>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</si>
  <si>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</si>
  <si>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</si>
  <si>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</si>
  <si>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</si>
  <si>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</si>
  <si>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</si>
  <si>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</si>
  <si>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</si>
  <si>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</si>
  <si>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</si>
  <si>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</si>
  <si>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</si>
  <si>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</si>
  <si>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</si>
  <si>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</si>
  <si>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</si>
  <si>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</si>
  <si>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</si>
  <si>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</si>
  <si>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</si>
  <si>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</si>
  <si>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</si>
  <si>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</si>
  <si>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</si>
  <si>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</si>
  <si>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</si>
  <si>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</si>
  <si>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</si>
  <si>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</si>
  <si>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</si>
  <si>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</si>
  <si>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</si>
  <si>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</si>
  <si>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</si>
  <si>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</si>
  <si>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</si>
  <si>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</si>
  <si>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</si>
  <si>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</si>
  <si>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</si>
  <si>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</si>
  <si>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</si>
  <si>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</si>
  <si>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</si>
  <si>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</si>
  <si>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</si>
  <si>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</si>
  <si>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</si>
  <si>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</si>
  <si>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</si>
  <si>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</si>
  <si>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</si>
  <si>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</si>
  <si>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</si>
  <si>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</si>
  <si>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</si>
  <si>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</si>
  <si>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</si>
  <si>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</si>
  <si>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</si>
  <si>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</si>
  <si>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</si>
  <si>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</si>
  <si>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</si>
  <si>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</si>
  <si>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</si>
  <si>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</si>
  <si>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</si>
  <si>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</si>
  <si>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</si>
  <si>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</si>
  <si>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</si>
  <si>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</si>
  <si>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</si>
  <si>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</si>
  <si>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</si>
  <si>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</si>
  <si>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</si>
  <si>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</si>
  <si>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</si>
  <si>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</si>
  <si>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</si>
  <si>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</si>
  <si>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</si>
  <si>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</si>
  <si>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</si>
  <si>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</si>
  <si>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</si>
  <si>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</si>
  <si>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</si>
  <si>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</si>
  <si>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</si>
  <si>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</si>
  <si>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</si>
  <si>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</si>
  <si>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</si>
  <si>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</si>
  <si>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</si>
  <si>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</si>
  <si>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</si>
  <si>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</si>
  <si>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</si>
  <si>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</si>
  <si>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</si>
  <si>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</si>
  <si>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</si>
  <si>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</si>
  <si>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</si>
  <si>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</si>
  <si>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</si>
  <si>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</si>
  <si>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</si>
  <si>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</si>
  <si>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</si>
  <si>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</si>
  <si>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</si>
  <si>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</si>
  <si>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</si>
  <si>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</si>
  <si>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</si>
  <si>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</si>
  <si>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</si>
  <si>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</si>
  <si>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</si>
  <si>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</si>
  <si>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</si>
  <si>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</si>
  <si>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</si>
  <si>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</si>
  <si>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</si>
  <si>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</si>
  <si>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</si>
  <si>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</si>
  <si>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</si>
  <si>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</si>
  <si>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</si>
  <si>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</si>
  <si>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</si>
  <si>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</si>
  <si>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</si>
  <si>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</si>
  <si>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</si>
  <si>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</si>
  <si>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</si>
  <si>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</si>
  <si>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</si>
  <si>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</si>
  <si>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</si>
  <si>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</si>
  <si>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</si>
  <si>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</si>
  <si>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</si>
  <si>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</si>
  <si>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</si>
  <si>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</si>
  <si>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</si>
  <si>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</si>
  <si>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</si>
  <si>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</si>
  <si>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</si>
  <si>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</si>
  <si>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</si>
  <si>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</si>
  <si>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</si>
  <si>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</si>
  <si>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</si>
  <si>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</si>
  <si>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</si>
  <si>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</si>
  <si>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</si>
  <si>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</si>
  <si>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</si>
  <si>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</si>
  <si>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</si>
  <si>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</si>
  <si>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</si>
  <si>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</si>
  <si>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</si>
  <si>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</si>
  <si>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</si>
  <si>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</si>
  <si>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</si>
  <si>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</si>
  <si>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</si>
  <si>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</si>
  <si>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</si>
  <si>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</si>
  <si>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</si>
  <si>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</si>
  <si>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</si>
  <si>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</si>
  <si>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</si>
  <si>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</si>
  <si>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</si>
  <si>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</si>
  <si>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</si>
  <si>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</si>
  <si>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</si>
  <si>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</si>
  <si>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</si>
  <si>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</si>
  <si>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</si>
  <si>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</si>
  <si>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</si>
  <si>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</si>
  <si>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</si>
  <si>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</si>
  <si>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</si>
  <si>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</si>
  <si>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</si>
  <si>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</si>
  <si>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</si>
  <si>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</si>
  <si>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</si>
  <si>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</si>
  <si>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</si>
  <si>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</si>
  <si>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</si>
  <si>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</si>
  <si>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</si>
  <si>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</si>
  <si>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</si>
  <si>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</si>
  <si>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</si>
  <si>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</si>
  <si>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</si>
  <si>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</si>
  <si>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</si>
  <si>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</si>
  <si>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</si>
  <si>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</si>
  <si>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</si>
  <si>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</si>
  <si>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</si>
  <si>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</si>
  <si>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</si>
  <si>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</si>
  <si>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</si>
  <si>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</si>
  <si>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</si>
  <si>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</si>
  <si>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</si>
  <si>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</si>
  <si>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</si>
  <si>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</si>
  <si>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</si>
  <si>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</si>
  <si>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</si>
  <si>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</si>
  <si>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</si>
  <si>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</si>
  <si>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</si>
  <si>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</si>
  <si>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</si>
  <si>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</si>
  <si>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</si>
  <si>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</si>
  <si>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</si>
  <si>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</si>
  <si>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</si>
  <si>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</si>
  <si>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</si>
  <si>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</si>
  <si>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</si>
  <si>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</si>
  <si>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</si>
  <si>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</si>
  <si>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</si>
  <si>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</si>
  <si>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</si>
  <si>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</si>
  <si>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</si>
  <si>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</si>
  <si>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</si>
  <si>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</si>
  <si>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</si>
  <si>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</si>
  <si>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</si>
  <si>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</si>
  <si>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0406 - OFICINA NACIONAL DE DEFENSA PUBLICA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</si>
  <si>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</si>
  <si>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</si>
  <si>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</si>
  <si>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</si>
  <si>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</si>
  <si>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</si>
  <si>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</si>
  <si>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</si>
  <si>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</si>
  <si>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</si>
  <si>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</si>
  <si>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</si>
  <si>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</si>
  <si>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</si>
  <si>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</si>
  <si>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</si>
  <si>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</si>
  <si>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</si>
  <si>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</si>
  <si>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</si>
  <si>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</si>
  <si>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</si>
  <si>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</si>
  <si>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</si>
  <si>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</si>
  <si>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</si>
  <si>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</si>
  <si>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</si>
  <si>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</si>
  <si>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</si>
  <si>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</si>
  <si>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</si>
  <si>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</si>
  <si>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</si>
  <si>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</si>
  <si>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</si>
  <si>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</si>
  <si>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</si>
  <si>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</si>
  <si>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</si>
  <si>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</si>
  <si>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</si>
  <si>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</si>
  <si>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</si>
  <si>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</si>
  <si>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</si>
  <si>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</si>
  <si>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</si>
  <si>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</si>
  <si>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</si>
  <si>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</si>
  <si>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</si>
  <si>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</si>
  <si>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</si>
  <si>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</si>
  <si>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</si>
  <si>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</si>
  <si>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</si>
  <si>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</si>
  <si>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</si>
  <si>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</si>
  <si>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</si>
  <si>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</si>
  <si>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</si>
  <si>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</si>
  <si>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</si>
  <si>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</si>
  <si>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</si>
  <si>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</si>
  <si>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</si>
  <si>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</si>
  <si>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72-RECONSTRUCCIÓN DE LA INFRAESTRUCTURA VIAL URBANA DEL MUNICIPIO SANTO DOMINGO NORTE, PROVINCIA SANTO DOMINGO</t>
  </si>
  <si>
    <t>05-CONSTRUCCIÓN EDIFICIO DE DOS NIVELES DEL INSTITUTO DE CARDIOLOGÍA</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</si>
  <si>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</si>
  <si>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</si>
  <si>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</si>
  <si>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</si>
  <si>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</si>
  <si>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</si>
  <si>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</si>
  <si>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</si>
  <si>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</si>
  <si>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</si>
  <si>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</si>
  <si>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</si>
  <si>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</si>
  <si>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</si>
  <si>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</si>
  <si>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</si>
  <si>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</si>
  <si>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</si>
  <si>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</si>
  <si>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</si>
  <si>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</si>
  <si>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</si>
  <si>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</si>
  <si>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</si>
  <si>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</si>
  <si>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</si>
  <si>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</si>
  <si>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</si>
  <si>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</si>
  <si>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</si>
  <si>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</si>
  <si>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</si>
  <si>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</si>
  <si>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</si>
  <si>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</si>
  <si>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</si>
  <si>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</si>
  <si>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</si>
  <si>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</si>
  <si>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</si>
  <si>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</si>
  <si>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</si>
  <si>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</si>
  <si>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</si>
  <si>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</si>
  <si>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</si>
  <si>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</si>
  <si>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</si>
  <si>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</si>
  <si>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</si>
  <si>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</si>
  <si>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</si>
  <si>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</si>
  <si>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</si>
  <si>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</si>
  <si>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</si>
  <si>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</si>
  <si>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</si>
  <si>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</si>
  <si>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</si>
  <si>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</si>
  <si>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</si>
  <si>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</si>
  <si>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</si>
  <si>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</si>
  <si>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</si>
  <si>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</si>
  <si>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</si>
  <si>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</si>
  <si>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</si>
  <si>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</si>
  <si>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</si>
  <si>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</si>
  <si>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</si>
  <si>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</si>
  <si>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</si>
  <si>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</si>
  <si>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</si>
  <si>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</si>
  <si>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</si>
  <si>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</si>
  <si>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</si>
  <si>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</si>
  <si>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</si>
  <si>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</si>
  <si>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</si>
  <si>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</si>
  <si>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</si>
  <si>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</si>
  <si>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</si>
  <si>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</si>
  <si>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</si>
  <si>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</si>
  <si>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</si>
  <si>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</si>
  <si>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</si>
  <si>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</si>
  <si>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</si>
  <si>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</si>
  <si>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</si>
  <si>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</si>
  <si>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</si>
  <si>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</si>
  <si>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</si>
  <si>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</si>
  <si>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</si>
  <si>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</si>
  <si>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</si>
  <si>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</si>
  <si>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</si>
  <si>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</si>
  <si>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</si>
  <si>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</si>
  <si>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</si>
  <si>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</si>
  <si>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</si>
  <si>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</si>
  <si>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</si>
  <si>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</si>
  <si>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</si>
  <si>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</si>
  <si>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</si>
  <si>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</si>
  <si>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</si>
  <si>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</si>
  <si>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</si>
  <si>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</si>
  <si>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</si>
  <si>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</si>
  <si>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</si>
  <si>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</si>
  <si>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</si>
  <si>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</si>
  <si>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</si>
  <si>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</si>
  <si>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</si>
  <si>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</si>
  <si>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</si>
  <si>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</si>
  <si>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</si>
  <si>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</si>
  <si>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</si>
  <si>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</si>
  <si>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</si>
  <si>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</si>
  <si>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</si>
  <si>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</si>
  <si>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</si>
  <si>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</si>
  <si>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</si>
  <si>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</si>
  <si>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</si>
  <si>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</si>
  <si>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</si>
  <si>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</si>
  <si>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</si>
  <si>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</si>
  <si>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</si>
  <si>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</si>
  <si>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</si>
  <si>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</si>
  <si>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</si>
  <si>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</si>
  <si>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</si>
  <si>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</si>
  <si>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</si>
  <si>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</si>
  <si>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</si>
  <si>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</si>
  <si>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</si>
  <si>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</si>
  <si>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</si>
  <si>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</si>
  <si>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</si>
  <si>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</si>
  <si>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</si>
  <si>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</si>
  <si>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</si>
  <si>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</si>
  <si>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</si>
  <si>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</si>
  <si>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</si>
  <si>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</si>
  <si>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</si>
  <si>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</si>
  <si>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</si>
  <si>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</si>
  <si>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</si>
  <si>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</si>
  <si>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</si>
  <si>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</si>
  <si>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</si>
  <si>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</si>
  <si>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</si>
  <si>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</si>
  <si>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</si>
  <si>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</si>
  <si>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</si>
  <si>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</si>
  <si>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</si>
  <si>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</si>
  <si>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</si>
  <si>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</si>
  <si>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</si>
  <si>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</si>
  <si>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</si>
  <si>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</si>
  <si>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</si>
  <si>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</si>
  <si>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</si>
  <si>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</si>
  <si>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</si>
  <si>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</si>
  <si>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</si>
  <si>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</si>
  <si>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</si>
  <si>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</si>
  <si>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</si>
  <si>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</si>
  <si>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</si>
  <si>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</si>
  <si>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</si>
  <si>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</si>
  <si>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</si>
  <si>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</si>
  <si>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</si>
  <si>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</si>
  <si>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</si>
  <si>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</si>
  <si>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</si>
  <si>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</si>
  <si>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</si>
  <si>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</si>
  <si>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</si>
  <si>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</si>
  <si>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</si>
  <si>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</si>
  <si>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</si>
  <si>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</si>
  <si>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</si>
  <si>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</si>
  <si>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</si>
  <si>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</si>
  <si>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</si>
  <si>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</si>
  <si>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</si>
  <si>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</si>
  <si>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</si>
  <si>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</si>
  <si>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</si>
  <si>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</si>
  <si>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</si>
  <si>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</si>
  <si>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</si>
  <si>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</si>
  <si>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</si>
  <si>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</si>
  <si>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</si>
  <si>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</si>
  <si>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</si>
  <si>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</si>
  <si>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</si>
  <si>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</si>
  <si>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</si>
  <si>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</si>
  <si>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</si>
  <si>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</si>
  <si>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</si>
  <si>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</si>
  <si>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</si>
  <si>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</si>
  <si>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</si>
  <si>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</si>
  <si>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</si>
  <si>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</si>
  <si>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</si>
  <si>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</si>
  <si>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</si>
  <si>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</si>
  <si>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</si>
  <si>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</si>
  <si>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</si>
  <si>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</si>
  <si>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</si>
  <si>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</si>
  <si>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</si>
  <si>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</si>
  <si>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</si>
  <si>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</si>
  <si>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</si>
  <si>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</si>
  <si>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</si>
  <si>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</si>
  <si>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</si>
  <si>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</si>
  <si>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</si>
  <si>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</si>
  <si>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</si>
  <si>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</si>
  <si>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</si>
  <si>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</si>
  <si>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</si>
  <si>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</si>
  <si>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</si>
  <si>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</si>
  <si>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</si>
  <si>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</si>
  <si>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</si>
  <si>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</si>
  <si>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</si>
  <si>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</si>
  <si>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</si>
  <si>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</si>
  <si>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</si>
  <si>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</si>
  <si>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</si>
  <si>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</si>
  <si>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</si>
  <si>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</si>
  <si>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</si>
  <si>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</si>
  <si>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</si>
  <si>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</si>
  <si>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</si>
  <si>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</si>
  <si>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</si>
  <si>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</si>
  <si>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</si>
  <si>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</si>
  <si>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</si>
  <si>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</si>
  <si>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</si>
  <si>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</si>
  <si>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</si>
  <si>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</si>
  <si>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</si>
  <si>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</si>
  <si>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</si>
  <si>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</si>
  <si>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</si>
  <si>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</si>
  <si>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</si>
  <si>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</si>
  <si>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</si>
  <si>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</si>
  <si>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</si>
  <si>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</si>
  <si>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</si>
  <si>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</si>
  <si>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</si>
  <si>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</si>
  <si>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01-GESTION  INTEGRAL DE RESIDUOS SOLIDOS EN EL VERTEDERO DE DUQUESA ,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</si>
  <si>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</si>
  <si>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</si>
  <si>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</si>
  <si>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</si>
  <si>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</si>
  <si>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 xml:space="preserve">Pres. Inicial   </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</si>
  <si>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</si>
  <si>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</si>
  <si>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</si>
  <si>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</si>
  <si>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</si>
  <si>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</si>
  <si>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</si>
  <si>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</si>
  <si>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</si>
  <si>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</si>
  <si>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</si>
  <si>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</si>
  <si>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</si>
  <si>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</si>
  <si>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</si>
  <si>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</si>
  <si>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09-RECONSTRUCCIÓN CANCHA CLUB DEPORTIVO RAFAEL PAULINO, CRISTO REY, DISTRITO NACIONAL</t>
  </si>
  <si>
    <t>10-RECONSTRUCCIÓN CANCHA CLUB  DEPORTIVO NUEVO HORIZONTE, ARROYO HONDO II, DISTRITO NACIONAL.</t>
  </si>
  <si>
    <t>11-RECONSTRUCCIÓN  CANCHA CLUB DEPORTIVO GENERAL ANTONIO DUVERGE, SECTOR HONDURAS, DISTRITO NACIONAL.</t>
  </si>
  <si>
    <t>12-RECONSTRUCCIÓN CANCHA CLUB DEPORTIVO LOS GLADIADORES, SECTOR GUACHUPITA, DISTRITO NACIONAL.</t>
  </si>
  <si>
    <t>16-RECONSTRUCCIÓN CANCHA CLUB DEPORTIVO Y CULTURAL MATRISA, URB. MARIA TRINIDAD SANCHEZ, LOS MINA,  MUNICIPO SANTO DOMINGO ESTE</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</si>
  <si>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</si>
  <si>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</si>
  <si>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</si>
  <si>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</si>
  <si>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</si>
  <si>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</si>
  <si>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</si>
  <si>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33-CONSTRUCCIÓN  DE 8 ESTANCIAS INFANTILES DE LA PROVINCIA DISTRITO NACIONAL (FASE 2)</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</si>
  <si>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</si>
  <si>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</si>
  <si>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</si>
  <si>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</si>
  <si>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</si>
  <si>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</si>
  <si>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77-AMPLIACIÓN  Y REHABILITACION DE 18 PLANTELES ESCOLARES EN LA PROVINCIA BARAHONA</t>
  </si>
  <si>
    <t>05-AMPLIACIÓN DEL PLANTEL EDUCATIVO PARA INICIAL CRISTINO MATOS LEDESMA, MUNICIPIO TAMAYO, PROVINCIA BAHORUCO.</t>
  </si>
  <si>
    <t>45-AMPLIACIÓN DEL PLANTEL EDUCATIVO PARA INICIAL PEDRO MIR, MUNICIPIO TAMAYO, PROVINCIA BAORUCO.</t>
  </si>
  <si>
    <t>63-CONSTRUCCIÓN  DE 1 ESTANCIA INFANTIL EN LA PROVINCIA DE BAHORUCO (FASE 2)</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</si>
  <si>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</si>
  <si>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</si>
  <si>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</si>
  <si>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</si>
  <si>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</si>
  <si>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</si>
  <si>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</si>
  <si>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</si>
  <si>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</si>
  <si>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</si>
  <si>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</si>
  <si>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40-CONSTRUCCIÓN  DE 2  ESTANCIAS INFANTILES EN LA PROVINCIA DUARTE (FASE 2)</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</si>
  <si>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</si>
  <si>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</si>
  <si>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</si>
  <si>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</si>
  <si>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</si>
  <si>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</si>
  <si>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</si>
  <si>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</si>
  <si>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</si>
  <si>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</si>
  <si>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</si>
  <si>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</si>
  <si>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</si>
  <si>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</si>
  <si>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</si>
  <si>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</si>
  <si>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</si>
  <si>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</si>
  <si>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</si>
  <si>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</si>
  <si>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</si>
  <si>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01-CONSTRUCCIÓN CENTRO DE DESARROLLO DE CAPACIDADES EN COMENDADOR,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</si>
  <si>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</si>
  <si>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</si>
  <si>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</si>
  <si>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</si>
  <si>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</si>
  <si>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</si>
  <si>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</si>
  <si>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</si>
  <si>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</si>
  <si>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55-CONSTRUCCIÓN  DE 1 ESTANCIA INFANTIL EN LA PROVINCIA DE EL SEIBO (FASE 2)</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</si>
  <si>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</si>
  <si>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</si>
  <si>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</si>
  <si>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</si>
  <si>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</si>
  <si>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</si>
  <si>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</si>
  <si>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</si>
  <si>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</si>
  <si>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</si>
  <si>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</si>
  <si>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</si>
  <si>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</si>
  <si>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</si>
  <si>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</si>
  <si>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</si>
  <si>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</si>
  <si>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</si>
  <si>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88-CONSTRUCCIÓN  DEL TRAMO DE CARRETERA ENLACE VIAL ESTANCIA NUEVA HASTA EL CRUCE DE CHERO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</si>
  <si>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</si>
  <si>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</si>
  <si>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</si>
  <si>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</si>
  <si>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10-CONSTRUCCIÓN INSTALACIONES DE LA  AGENCIA INTERAGENCIAL, D.M. VERÓN-PUNTA CANA, PROVINCIA LA ALTAGRACIA</t>
  </si>
  <si>
    <t>15-AMPLIACIÓN DEL PLANTEL EDUCATIVO PARA INICIAL PEDRO LIVIO CEDEÑO, MUNICIPIO HIGÜEY, PROVINCIA LA ALTAGRACIA.</t>
  </si>
  <si>
    <t>20-RECONSTRUCCIÓN  DE CALLES ADYACENTES A LA ESCUELA CANDIDO ELIGIO GUERRERO, AFECTADAS POR LA TORMENTA FRANKLIN, MUNICIPIO SALVALEON DE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</si>
  <si>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</si>
  <si>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</si>
  <si>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</si>
  <si>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</si>
  <si>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</si>
  <si>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</si>
  <si>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</si>
  <si>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</si>
  <si>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</si>
  <si>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</si>
  <si>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</si>
  <si>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</si>
  <si>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</si>
  <si>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</si>
  <si>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</si>
  <si>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</si>
  <si>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</si>
  <si>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</si>
  <si>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</si>
  <si>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</si>
  <si>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</si>
  <si>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</si>
  <si>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</si>
  <si>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</si>
  <si>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</si>
  <si>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</si>
  <si>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</si>
  <si>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</si>
  <si>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</si>
  <si>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</si>
  <si>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</si>
  <si>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</si>
  <si>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</si>
  <si>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</si>
  <si>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</si>
  <si>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58-CONSTRUCCIÓN  DE 1 ESTANCIA INFANTIL EN LA PROVINCIA DE MARIA TRINIDAD SANCHEZ (FASE 2)</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</si>
  <si>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</si>
  <si>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</si>
  <si>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</si>
  <si>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57-CONSTRUCCIÓN  DE 1 ESTANCIA INFANTIL EN LA PROVINCIA DE MONTE CRISTI (FASE 2)</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</si>
  <si>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</si>
  <si>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</si>
  <si>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</si>
  <si>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</si>
  <si>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</si>
  <si>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</si>
  <si>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</si>
  <si>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</si>
  <si>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</si>
  <si>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</si>
  <si>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</si>
  <si>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</si>
  <si>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</si>
  <si>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45-RECONSTRUCCIÓN  DE TRAMO CARRETERA SAN MARCOS ARRIBA - SAN MARCOS, MUNICIPIO PUERTO PLATA, PROVINCIA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</si>
  <si>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</si>
  <si>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</si>
  <si>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</si>
  <si>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45-RECONSTRUCCIÓN DE LAS CALLES DEL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</si>
  <si>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</si>
  <si>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</si>
  <si>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</si>
  <si>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</si>
  <si>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</si>
  <si>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</si>
  <si>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53-CONSTRUCCIÓN  DE 1 ESTANCIA INFANTIL EN LA PROVINCIA HERMANAS MIRABAL (FASE 2)</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</si>
  <si>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</si>
  <si>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</si>
  <si>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</si>
  <si>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</si>
  <si>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59-CONSTRUCCIÓN  DE 2 ESTANCIA INFANTIL EN LA PROVINCIA SAMANA (FASE 2)</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</si>
  <si>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</si>
  <si>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</si>
  <si>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</si>
  <si>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</si>
  <si>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</si>
  <si>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</si>
  <si>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</si>
  <si>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</si>
  <si>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</si>
  <si>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</si>
  <si>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</si>
  <si>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</si>
  <si>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</si>
  <si>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</si>
  <si>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</si>
  <si>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92-AMPLIACIÓN DEL PLANTEL EDUCATIVO PARA INICIAL LOS MONTONES  2, MUNICIPIO SAN CRISTÓBAL, PROVINCIA SAN CRISTÓBAL.</t>
  </si>
  <si>
    <t>99-CONSTRUCCIÓN DE EDIFICIO DE ESTACIONAMIENTOS PÚBLICOS EN EL  MUNICIPIO SAN CRISTÓBAL, PROVINCIA SAN CRISTÓBAL</t>
  </si>
  <si>
    <t>13-CONSTRUCCIÓN PLAZA DE VENDEDORES PLAYA PALENQUE, MUNICIPIO SABANA GRANDE DE PALENQUE, PROVINCIA SAN CRISTOBAL.</t>
  </si>
  <si>
    <t>39-RECONSTRUCCIÓN MALECON PLAYA GRINGO,MUNICIPIO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</si>
  <si>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</si>
  <si>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</si>
  <si>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</si>
  <si>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</si>
  <si>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</si>
  <si>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</si>
  <si>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</si>
  <si>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</si>
  <si>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</si>
  <si>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</si>
  <si>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</si>
  <si>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</si>
  <si>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</si>
  <si>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</si>
  <si>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</si>
  <si>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</si>
  <si>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</si>
  <si>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</si>
  <si>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</si>
  <si>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</si>
  <si>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</si>
  <si>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</si>
  <si>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</si>
  <si>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</si>
  <si>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</si>
  <si>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</si>
  <si>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</si>
  <si>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</si>
  <si>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</si>
  <si>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</si>
  <si>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</si>
  <si>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</si>
  <si>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</si>
  <si>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</si>
  <si>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</si>
  <si>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</si>
  <si>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</si>
  <si>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</si>
  <si>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</si>
  <si>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</si>
  <si>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</si>
  <si>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</si>
  <si>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70-AMPLIACIÓN  Y REHABILITACION DE 12 PLANTELES ESCOLARES EN LA PROVINCIA SANTIAGO</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</si>
  <si>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</si>
  <si>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</si>
  <si>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</si>
  <si>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</si>
  <si>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</si>
  <si>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</si>
  <si>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</si>
  <si>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47-CONSTRUCCIÓN  DE 2 ESTANCIAS INFANTILES EN LA PROVINCIA DE VALVERDE (FASE 2)</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</si>
  <si>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</si>
  <si>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</si>
  <si>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</si>
  <si>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</si>
  <si>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</si>
  <si>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</si>
  <si>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</si>
  <si>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</si>
  <si>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60-CONSTRUCCIÓN  DE 1 ESTANCIAS INFANTILES EN LA PROVINCIA DE MONSEÑOR NOUEL (FASE 2)</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</si>
  <si>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</si>
  <si>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</si>
  <si>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</si>
  <si>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</si>
  <si>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</si>
  <si>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</si>
  <si>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</si>
  <si>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</si>
  <si>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</si>
  <si>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</si>
  <si>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</si>
  <si>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</si>
  <si>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</si>
  <si>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</si>
  <si>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</si>
  <si>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</si>
  <si>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</si>
  <si>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</si>
  <si>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</si>
  <si>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</si>
  <si>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</si>
  <si>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</si>
  <si>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</si>
  <si>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</si>
  <si>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</si>
  <si>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</si>
  <si>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</si>
  <si>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</si>
  <si>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</si>
  <si>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</si>
  <si>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</si>
  <si>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</si>
  <si>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</si>
  <si>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</si>
  <si>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</si>
  <si>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</si>
  <si>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</si>
  <si>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</si>
  <si>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</si>
  <si>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</si>
  <si>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</si>
  <si>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</si>
  <si>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</si>
  <si>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</si>
  <si>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</si>
  <si>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</si>
  <si>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</si>
  <si>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</si>
  <si>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</si>
  <si>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</si>
  <si>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</si>
  <si>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</si>
  <si>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</si>
  <si>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</si>
  <si>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</si>
  <si>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</si>
  <si>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</si>
  <si>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</si>
  <si>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</si>
  <si>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</si>
  <si>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</si>
  <si>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</si>
  <si>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</si>
  <si>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</si>
  <si>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</si>
  <si>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</si>
  <si>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</si>
  <si>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</si>
  <si>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</si>
  <si>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</si>
  <si>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</si>
  <si>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</si>
  <si>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</si>
  <si>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</si>
  <si>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</si>
  <si>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</si>
  <si>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</si>
  <si>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</si>
  <si>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</si>
  <si>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</si>
  <si>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</si>
  <si>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</si>
  <si>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</si>
  <si>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</si>
  <si>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</si>
  <si>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</si>
  <si>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</si>
  <si>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</si>
  <si>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</si>
  <si>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</si>
  <si>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</si>
  <si>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</si>
  <si>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</si>
  <si>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</si>
  <si>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</si>
  <si>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</si>
  <si>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</si>
  <si>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03-CONSTRUCCIÓN INFRAESTRUCTURAS PARA EL BATALLON DE TRANSPORTACION, ERD, MUNICIPIO PEDRO BRAND, PROVINCIA SANTO DOMINGO</t>
  </si>
  <si>
    <t>03-RECONSTRUCCIÓN  DE DOS CANCHAS DEPORTIVAS EN EL MUNICIPIO PEDRO BRAND,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</si>
  <si>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</si>
  <si>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</si>
  <si>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</si>
  <si>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</si>
  <si>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</si>
  <si>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08-AMPLIACIÓN DEL PLANTEL EDUCATIVO PARA INICIAL PROF. ANA LUISA ANDÚJAR SOLANO -  FE Y ALEGRÍA, MUNICIPIO LOS ALCARRIZOS,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</si>
  <si>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</si>
  <si>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</si>
  <si>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</si>
  <si>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</si>
  <si>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</si>
  <si>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</si>
  <si>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</si>
  <si>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13-RECONSTRUCCIÓN CANCHA CLUB DEPORTIVO Y CULTURAL CANCINO II  MUNICIPIO SANTO DOMINGO ESTE,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</si>
  <si>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</si>
  <si>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</si>
  <si>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</si>
  <si>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15-RECONSTRUCCIÓN  CANCHA PUEBLO NUEVO, BARRIO PUEBLO NUEVO, SECTOR VILLA DUARTE, MUNICIPIO  SANTO DOMINGO ESTE</t>
  </si>
  <si>
    <t>16-AMPLIACIÓN DE PLANTELES EDUCATIVOS EN LA PROVINCIA DE SANTO DOMINGO (FASE 2)</t>
  </si>
  <si>
    <t>17-AMPLIACIÓN DEL PLANTEL EDUCATIVO PARA INICIAL MARÍA TRINIDAD SÁNCHEZ, MUNICIPIO BOCA CHICA, PROVINCIA SANTO DOMINGO.</t>
  </si>
  <si>
    <t>17-RECONSTRUCCIÓN CLUB DEPORTIVO Y CULTURAL LOS COQUITOS, URB. ISABELITA, SECTOR VILLA DUARTE,  MUNICIPIO SANTO DOMINGO ESTE.</t>
  </si>
  <si>
    <t>18-AMPLIACIÓN DEL PLANTEL EDUCATIVO PARA INICIAL MARÍA CONCEPCIÓN BONA, MUNICIPIO BOCA CHICA, PROVINCIA SANTO DOMINGO.</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</si>
  <si>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</si>
  <si>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</si>
  <si>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</si>
  <si>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</si>
  <si>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</si>
  <si>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</si>
  <si>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</si>
  <si>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</si>
  <si>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23-RECONSTRUCCIÓN  CANCHA CLUB DEPORTIVO LUCERNA INC., SECTOR CANCINO I, MUNICIPIO SANTO DOMINGO 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</si>
  <si>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</si>
  <si>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</si>
  <si>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</si>
  <si>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</si>
  <si>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</si>
  <si>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</si>
  <si>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</si>
  <si>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</si>
  <si>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</si>
  <si>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</si>
  <si>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</si>
  <si>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</si>
  <si>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</si>
  <si>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</si>
  <si>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</si>
  <si>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</si>
  <si>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</si>
  <si>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</si>
  <si>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</si>
  <si>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</si>
  <si>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</si>
  <si>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</si>
  <si>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</si>
  <si>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</si>
  <si>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</si>
  <si>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</si>
  <si>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</si>
  <si>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</si>
  <si>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</si>
  <si>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</si>
  <si>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</si>
  <si>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</si>
  <si>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</si>
  <si>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</si>
  <si>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</si>
  <si>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</si>
  <si>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</si>
  <si>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</si>
  <si>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</si>
  <si>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</si>
  <si>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</si>
  <si>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</si>
  <si>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</si>
  <si>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</si>
  <si>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</si>
  <si>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</si>
  <si>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</si>
  <si>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</si>
  <si>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77-REMODELACIÓN  PARROQUIA SAN RAFAEL ARCANGEL, MUNICIPIO  BOCA CHICA,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</si>
  <si>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</si>
  <si>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</si>
  <si>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</si>
  <si>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</si>
  <si>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</si>
  <si>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</si>
  <si>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</si>
  <si>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</si>
  <si>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</si>
  <si>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</si>
  <si>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</si>
  <si>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</si>
  <si>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</si>
  <si>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5= (2/PIB)</t>
  </si>
  <si>
    <t>4 - Aplicaciones financieras</t>
  </si>
  <si>
    <t>1.1.1.1.1 - Administración central</t>
  </si>
  <si>
    <t>Sum of Suma de DEVENGADO</t>
  </si>
  <si>
    <t>Sum of Suma de INICIAL</t>
  </si>
  <si>
    <t>En RD$</t>
  </si>
  <si>
    <t>Tabla dinámica</t>
  </si>
  <si>
    <t>Ejecución 1ero de enero - 23 de enero de 2026*</t>
  </si>
  <si>
    <t>*Fecha de imputación al 23 de enero y fecha de registro al 26 de enero de 2026. La fecha de imputación representa los gastos o ingresos en el momento de su ejecución, mientras que la fecha de registro representa el momento de su registro en el sistema, en la medida que se van regularizando los pagos.</t>
  </si>
  <si>
    <t>18-REHABILITACIÓN DE EDIFICIO PARA LA NUEVA OFICINA DEL MINISTERIO ADMINISTRATIVO DE LA PRESIDENCIA, DISTRITO NACIONAL</t>
  </si>
  <si>
    <t>13-AMPLIACIÓN DEL PLANTEL EDUCATIVO PARA INICIAL ALTAGRACIA BENÍTEZ, MUNICIPIO AZUA, PROVINCIA AZUA.</t>
  </si>
  <si>
    <t>16-REMODELACIÓN DESTACAMENTO MILITAR LA VIGIA, ERD, MUNICIPIO LOMA DE CABRERA, PROVINCIA DAJABON</t>
  </si>
  <si>
    <t>20-REMODELACIÓN DESTACAMENTO MILITAR SANTIAGO DE LA CRUZ, MUNICIPIO LOMA DE CABRERA, PROVINCIA DAJABÓN</t>
  </si>
  <si>
    <t>27-REMODELACIÓN PUESTO DE CHEQUEO MILITAR LA PEÑITA ERD, DISTRITO MUNICIPAL CAPOTILLO, MUNICIPIO LOMA DE CABRERA, PROVINCIA DAJABÓN</t>
  </si>
  <si>
    <t>12-REMODELACIÓN DESTACAMENTO MILITAR EL POZO ERD, MUNICIPIO SAN FRANCISCO DE MACORÍS, PROVINCIA DUARTE</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</si>
  <si>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</si>
  <si>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</si>
  <si>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</si>
  <si>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</si>
  <si>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</si>
  <si>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09-REMODELACIÓN DESTACAMENTO MILITAR CAÑADA MIGUEL ERD, MUNICIPIO HONDO VALLE, PROVINCIA ELÍAS PIÑA</t>
  </si>
  <si>
    <t>11-REMODELACIÓN PUESTO MILITAR 204 ERD, MUNICIPIO DE HONDO VALLE, PROVINCIA ELÍAS PIÑA</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</si>
  <si>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</si>
  <si>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</si>
  <si>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</si>
  <si>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</si>
  <si>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</si>
  <si>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</si>
  <si>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13-REMODELACIÓN DESTACAMENTO MILITAR DE ARROYO FRÍO ERD, MUNICIPIO MOCA, PROVINCIA ESPAILLAT</t>
  </si>
  <si>
    <t>15-REMODELACIÓN DESTACAMENTO MILITAR PUERTO ESCONDIDO, ERD, D.M. DE PUERTO ESCONDIDO, PROVINCIA INDEPENDENCIA</t>
  </si>
  <si>
    <t>29-CONSTRUCCIÓN PUESTO MILITAR LA FLORIDA, MUNICIPIO DUVERGÉ, PROVINCIA INDEPENDENCIA</t>
  </si>
  <si>
    <t>11-AMPLIACIÓN DEL PLANTEL EDUCATIVO PARA INICIAL PEDRO MIR, MUNICIPIO HIGÜEY, PROVINCIA LA ALTAGRACIA.</t>
  </si>
  <si>
    <t>14-AMPLIACIÓN DEL PLANTEL EDUCATIVO PARA INICIAL RAMONA RODRÍGUEZ DE SANTANA, MUNICIPIO LA VEGA, PROVINCIA LA VEGA.</t>
  </si>
  <si>
    <t>45-AMPLIACIÓN DE PLANTELES EDUCATIVOS EN LA PROVINCIA DE MARIA TRINIDAD SANCHEZ (FASE 3)</t>
  </si>
  <si>
    <t>08-REMODELACIÓN DESTACAMENTO MILITAR DE MANGA, ERD, MUNICIPIO GUAYUBÍN, PROVINCIA MONTECRISTI</t>
  </si>
  <si>
    <t>19-REMODELACIÓN DESTACAMENTO MILITAR MASACRE, ERD, MUNICIPIO PEPILLO SALCEDO, PROVINCIA MONTECRISTI</t>
  </si>
  <si>
    <t>26-REMODELACIÓN DESTACAMENTO MILITAR HATILLO PALMA, DISTRITO MUNICIPAL HATILLO PALMA, MUNICIPIO GUAYUBÍN, PROVINCIA MONTE CRISTI</t>
  </si>
  <si>
    <t>49-AMPLIACIÓN DEL PLANTEL EDUCATIVO PARA INICIAL AURORA TAVAREZ BELLIARD, MUNICIPIO GUAYUBÍN, PROVINCIA MONTE CRISTI.</t>
  </si>
  <si>
    <t>57-AMPLIACIÓN DEL PLANTEL EDUCATIVO PARA INICIAL RAMONA MUÑOZ DE PASCAL, MUNICIPIO CASTAÑUELAS, PROVINCIA MONTE CRISTI.</t>
  </si>
  <si>
    <t>28-CONSTRUCCIÓN PUESTO MILITAR LA ALGODONERA DISTRITO MUNICIPAL JUANCHO, PROVINCIA PEDERNALES</t>
  </si>
  <si>
    <t>50-AMPLIACIÓN DEL PLANTEL EDUCATIVO PARA INICIAL CONCEPCIÓN BONA, MUNICIPIO BANÍ, PROVINCIA PERAVIA.</t>
  </si>
  <si>
    <t>48-RECONSTRUCCIÓN DE CARRETERA RANCHETE- LOS TRES PASOS - LOS HIDALGOS, MUNICIPIO PUERTO PLATA, PROVINCIA PUERTO PLATA</t>
  </si>
  <si>
    <t>82-RECONSTRUCCIÓN DE LA INFRAESTRUCTURA VIAL URBANA DEL MUNICIPIO LUPERÓN, PROVINCIA PUERTO PLATA</t>
  </si>
  <si>
    <t>70-CONSTRUCCIÓN DE PUENTE PEATONAL Y MOTORIZADO EN EL KM 20 DE LA AUTOPISTA 6 DE NOVIEMBRE, BARRIO EL CAJUILITO, PROVINCIA SAN CRISTOBAL</t>
  </si>
  <si>
    <t>07-REMODELACIÓN INFRAESTRUCTURAS DEL CUARTEL GENERAL DEL 11ER. BATALLÓN DE INFANTERÍA ERD, MUNICIPIO LAS MATAS DE FARFÁN, PROVINCIA SAN JUAN</t>
  </si>
  <si>
    <t>10-REMODELACIÓN PUESTO MILITAR EL CERCADO ERD, MUNICIPIO EL CERCADO, PROVINCIA SAN JUAN</t>
  </si>
  <si>
    <t>17-REMODELACIÓN DESTACAMENTO MILITAR VILLA BISONO, ERD, MUNICIPIO BISONO,PROVINCIA SANTIAGO</t>
  </si>
  <si>
    <t>22-CONSTRUCCIÓN DESTACAMENTO MILITAR LA BARRANQUITA, ERD, MUNICIPIO SANTIAGO, PROVINCIA SANTIAGO</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</si>
  <si>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</si>
  <si>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</si>
  <si>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</si>
  <si>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</si>
  <si>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</si>
  <si>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</si>
  <si>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</si>
  <si>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</si>
  <si>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</si>
  <si>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</si>
  <si>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</si>
  <si>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</si>
  <si>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</si>
  <si>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</si>
  <si>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</si>
  <si>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</si>
  <si>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</si>
  <si>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</si>
  <si>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      Ejecución 1ro de enero -  23 de enero de 2026 (fecha de imputación)</t>
  </si>
  <si>
    <t>Ejecución 1ro de enero -  26 de enero de 2026 (fecha de registro)</t>
  </si>
  <si>
    <t>Row Labels</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</si>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</sst>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_);_(* \(#,##0.000\);_(* &quot;-&quot;??_);_(@_)"/>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177" fontId="40" fillId="0" borderId="0" xfId="1"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165" fontId="50" fillId="0" borderId="0" xfId="1" applyNumberFormat="1" applyFont="1" applyAlignment="1"/>
    <xf numFmtId="166" fontId="51" fillId="3" borderId="0" xfId="0" applyNumberFormat="1" applyFont="1" applyFill="1" applyAlignment="1">
      <alignment wrapText="1"/>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0" fillId="0" borderId="0" xfId="0" applyFont="1" applyAlignment="1">
      <alignment horizontal="right"/>
    </xf>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6" fontId="50" fillId="2" borderId="0" xfId="1" applyNumberFormat="1" applyFont="1" applyFill="1" applyBorder="1" applyAlignment="1">
      <alignment horizontal="right" vertical="center"/>
    </xf>
    <xf numFmtId="165" fontId="50" fillId="2" borderId="0" xfId="1" applyNumberFormat="1" applyFont="1" applyFill="1" applyBorder="1" applyAlignment="1">
      <alignment horizontal="right" vertical="center" wrapText="1"/>
    </xf>
    <xf numFmtId="165" fontId="40" fillId="0" borderId="0" xfId="1" applyNumberFormat="1" applyFont="1"/>
    <xf numFmtId="0" fontId="52" fillId="3" borderId="0" xfId="0" applyFont="1" applyFill="1" applyAlignment="1">
      <alignment horizontal="left" vertical="center" wrapText="1"/>
    </xf>
    <xf numFmtId="166" fontId="52" fillId="3" borderId="0" xfId="1" applyNumberFormat="1" applyFont="1" applyFill="1" applyBorder="1" applyAlignment="1">
      <alignment horizontal="right" vertical="center" wrapText="1"/>
    </xf>
    <xf numFmtId="0" fontId="59" fillId="0" borderId="0" xfId="0" applyFont="1" applyAlignment="1">
      <alignment vertical="center" wrapText="1"/>
    </xf>
    <xf numFmtId="43" fontId="40" fillId="0" borderId="0" xfId="0" applyNumberFormat="1" applyFont="1"/>
    <xf numFmtId="165" fontId="49" fillId="4" borderId="0" xfId="1" applyNumberFormat="1" applyFont="1" applyFill="1" applyBorder="1" applyAlignment="1">
      <alignment horizontal="right" vertical="center" wrapText="1"/>
    </xf>
    <xf numFmtId="0" fontId="60" fillId="0" borderId="0" xfId="828" applyFont="1" applyAlignment="1">
      <alignment horizontal="left" indent="1"/>
    </xf>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165" fontId="49" fillId="2" borderId="0" xfId="1" applyNumberFormat="1" applyFont="1" applyFill="1" applyBorder="1" applyAlignment="1">
      <alignment horizontal="right" vertical="center" wrapText="1"/>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166" fontId="54" fillId="5" borderId="0" xfId="1" applyNumberFormat="1" applyFont="1" applyFill="1" applyBorder="1" applyAlignment="1">
      <alignment horizontal="right" vertical="center" wrapText="1"/>
    </xf>
    <xf numFmtId="0" fontId="54" fillId="4" borderId="0" xfId="0" applyFont="1" applyFill="1" applyAlignment="1">
      <alignment horizontal="left" indent="2"/>
    </xf>
    <xf numFmtId="165" fontId="54" fillId="4" borderId="0" xfId="1" applyNumberFormat="1" applyFont="1" applyFill="1" applyBorder="1" applyAlignment="1">
      <alignment horizontal="right" vertical="center" wrapText="1"/>
    </xf>
    <xf numFmtId="0" fontId="55" fillId="2" borderId="0" xfId="0" applyFont="1" applyFill="1" applyAlignment="1">
      <alignment horizontal="left" indent="3"/>
    </xf>
    <xf numFmtId="165" fontId="55" fillId="2" borderId="0" xfId="1" applyNumberFormat="1" applyFont="1" applyFill="1" applyBorder="1" applyAlignment="1">
      <alignment horizontal="right" vertical="center" wrapText="1"/>
    </xf>
    <xf numFmtId="165" fontId="55" fillId="0" borderId="0" xfId="1" applyNumberFormat="1" applyFont="1" applyFill="1" applyBorder="1" applyAlignment="1">
      <alignment horizontal="right" vertical="center" wrapText="1"/>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165" fontId="54" fillId="5" borderId="0" xfId="1" applyNumberFormat="1" applyFont="1" applyFill="1" applyBorder="1" applyAlignment="1">
      <alignment horizontal="right" vertical="center" wrapText="1"/>
    </xf>
    <xf numFmtId="0" fontId="64" fillId="3" borderId="0" xfId="0" applyFont="1" applyFill="1" applyAlignment="1">
      <alignment horizontal="left" vertical="center" wrapText="1"/>
    </xf>
    <xf numFmtId="166" fontId="64" fillId="3" borderId="0" xfId="1" applyNumberFormat="1" applyFont="1" applyFill="1" applyBorder="1" applyAlignment="1">
      <alignment horizontal="righ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165" fontId="49" fillId="0" borderId="0" xfId="1" applyNumberFormat="1" applyFont="1" applyFill="1" applyBorder="1" applyAlignment="1">
      <alignment horizontal="right" vertical="center" wrapTex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65" fontId="50" fillId="0" borderId="0" xfId="1" applyNumberFormat="1" applyFont="1" applyFill="1" applyBorder="1" applyAlignment="1">
      <alignment horizontal="right" vertical="center"/>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65" fontId="49"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65" fontId="51" fillId="3" borderId="0" xfId="1" applyNumberFormat="1" applyFont="1" applyFill="1" applyBorder="1" applyAlignment="1">
      <alignment horizontal="righ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176" fontId="49" fillId="43" borderId="21" xfId="749" applyNumberFormat="1" applyFont="1" applyFill="1" applyBorder="1"/>
    <xf numFmtId="176" fontId="49" fillId="5" borderId="0" xfId="436" applyNumberFormat="1" applyFont="1" applyFill="1" applyAlignment="1">
      <alignment horizontal="left" vertical="center" indent="1"/>
    </xf>
    <xf numFmtId="176" fontId="49" fillId="5" borderId="0" xfId="856" applyNumberFormat="1" applyFont="1" applyFill="1"/>
    <xf numFmtId="176" fontId="50" fillId="0" borderId="0" xfId="0" applyNumberFormat="1" applyFont="1"/>
    <xf numFmtId="176" fontId="49" fillId="0" borderId="0" xfId="0" applyNumberFormat="1" applyFont="1"/>
    <xf numFmtId="0" fontId="51" fillId="42" borderId="0" xfId="864" applyFont="1" applyFill="1" applyAlignment="1">
      <alignment horizontal="left"/>
    </xf>
    <xf numFmtId="176" fontId="51" fillId="42" borderId="0" xfId="864" applyNumberFormat="1" applyFont="1" applyFill="1"/>
    <xf numFmtId="176" fontId="49" fillId="41" borderId="0" xfId="0" applyNumberFormat="1" applyFont="1" applyFill="1"/>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166" fontId="49" fillId="4" borderId="20" xfId="1" applyNumberFormat="1" applyFont="1" applyFill="1" applyBorder="1" applyAlignment="1">
      <alignment horizontal="right" vertical="center" wrapText="1"/>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166" fontId="49" fillId="4" borderId="0" xfId="1" applyNumberFormat="1" applyFont="1" applyFill="1" applyBorder="1" applyAlignment="1">
      <alignment horizontal="right" vertical="center"/>
    </xf>
    <xf numFmtId="0" fontId="49" fillId="2" borderId="0" xfId="0" applyFont="1" applyFill="1" applyAlignment="1">
      <alignment horizontal="left" indent="1"/>
    </xf>
    <xf numFmtId="166" fontId="65" fillId="2" borderId="0" xfId="1" applyNumberFormat="1" applyFont="1" applyFill="1" applyBorder="1" applyAlignment="1">
      <alignment horizontal="right" vertical="center"/>
    </xf>
    <xf numFmtId="0" fontId="50" fillId="2" borderId="0" xfId="0" applyFont="1" applyFill="1" applyAlignment="1">
      <alignment horizontal="left" indent="2"/>
    </xf>
    <xf numFmtId="165" fontId="65" fillId="2" borderId="0" xfId="1" applyNumberFormat="1" applyFont="1" applyFill="1" applyBorder="1" applyAlignment="1">
      <alignment horizontal="right" vertical="center"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66" fontId="66" fillId="4" borderId="20" xfId="1" applyNumberFormat="1" applyFont="1" applyFill="1" applyBorder="1" applyAlignment="1">
      <alignment horizontal="right" vertic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176" fontId="67" fillId="0" borderId="0" xfId="0" applyNumberFormat="1" applyFont="1"/>
    <xf numFmtId="0" fontId="67" fillId="0" borderId="0" xfId="0" applyFont="1" applyAlignment="1">
      <alignment horizontal="left"/>
    </xf>
    <xf numFmtId="0" fontId="67" fillId="0" borderId="0" xfId="0" applyFont="1" applyAlignment="1">
      <alignment horizontal="left" indent="3"/>
    </xf>
    <xf numFmtId="0" fontId="67" fillId="0" borderId="0" xfId="0" applyFont="1" applyAlignment="1">
      <alignment horizontal="left" indent="2"/>
    </xf>
    <xf numFmtId="0" fontId="67" fillId="0" borderId="0" xfId="0" applyFont="1" applyAlignment="1">
      <alignment horizontal="left" indent="1"/>
    </xf>
    <xf numFmtId="0" fontId="67" fillId="0" borderId="0" xfId="0"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6" fillId="0" borderId="0" xfId="0" applyFont="1" applyAlignment="1">
      <alignment horizontal="left" indent="1"/>
    </xf>
    <xf numFmtId="176" fontId="66" fillId="0" borderId="0" xfId="0" applyNumberFormat="1" applyFont="1"/>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6" fillId="0" borderId="0" xfId="0" applyFont="1" applyAlignment="1">
      <alignment horizontal="left"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47" fillId="2" borderId="0" xfId="0" applyFont="1" applyFill="1" applyAlignment="1">
      <alignment horizontal="center" vertical="center"/>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61" fillId="3" borderId="0" xfId="0" applyFont="1" applyFill="1" applyAlignment="1">
      <alignment horizontal="center" vertic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8</xdr:col>
      <xdr:colOff>55830</xdr:colOff>
      <xdr:row>6</xdr:row>
      <xdr:rowOff>97428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662940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1431051</xdr:colOff>
      <xdr:row>6</xdr:row>
      <xdr:rowOff>149380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854250</xdr:colOff>
      <xdr:row>6</xdr:row>
      <xdr:rowOff>59055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151958</xdr:colOff>
      <xdr:row>7</xdr:row>
      <xdr:rowOff>59055</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1213273</xdr:colOff>
      <xdr:row>3</xdr:row>
      <xdr:rowOff>78771</xdr:rowOff>
    </xdr:from>
    <xdr:to>
      <xdr:col>6</xdr:col>
      <xdr:colOff>1241857</xdr:colOff>
      <xdr:row>7</xdr:row>
      <xdr:rowOff>18414</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1426190" y="893688"/>
          <a:ext cx="1725727" cy="831395"/>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EADA3953-EE56-4F98-B536-AE6224B93716}"/>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25C76A4F-2015-4432-ACF2-403B73773DEC}"/>
            </a:ext>
          </a:extLst>
        </xdr:cNvPr>
        <xdr:cNvPicPr>
          <a:picLocks noChangeAspect="1"/>
        </xdr:cNvPicPr>
      </xdr:nvPicPr>
      <xdr:blipFill>
        <a:blip xmlns:r="http://schemas.openxmlformats.org/officeDocument/2006/relationships" r:embed="rId2"/>
        <a:stretch>
          <a:fillRect/>
        </a:stretch>
      </xdr:blipFill>
      <xdr:spPr>
        <a:xfrm>
          <a:off x="8499053" y="847012"/>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D5A51DD0-F9D6-4D72-BCD2-79E3CF0288BF}"/>
            </a:ext>
          </a:extLst>
        </xdr:cNvPr>
        <xdr:cNvPicPr>
          <a:picLocks noChangeAspect="1"/>
        </xdr:cNvPicPr>
      </xdr:nvPicPr>
      <xdr:blipFill>
        <a:blip xmlns:r="http://schemas.openxmlformats.org/officeDocument/2006/relationships" r:embed="rId3"/>
        <a:stretch>
          <a:fillRect/>
        </a:stretch>
      </xdr:blipFill>
      <xdr:spPr>
        <a:xfrm>
          <a:off x="426917" y="863179"/>
          <a:ext cx="1309677" cy="7065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6049.565673379628" createdVersion="8" refreshedVersion="8" minRefreshableVersion="3" recordCount="8474" xr:uid="{5D15E740-7D43-48FD-B48A-060C62666FF4}">
  <cacheSource type="worksheet">
    <worksheetSource ref="A1:T8475"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en blanco)" u="1"/>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en blanco)"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158"/>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17208818989.2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74">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blank)"/>
    <n v="1410608528"/>
    <n v="11755069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blank)"/>
    <n v="122200000"/>
    <n v="10183333"/>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blank)"/>
    <n v="31226000"/>
    <n v="260216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blank)"/>
    <n v="3000000"/>
    <n v="25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blank)"/>
    <n v="410945786"/>
    <n v="3424548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blank)"/>
    <n v="38190000"/>
    <n v="3182501"/>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blank)"/>
    <n v="53000000"/>
    <n v="4416667"/>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blank)"/>
    <n v="34076000"/>
    <n v="2839667"/>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blank)"/>
    <n v="6700000"/>
    <n v="558333"/>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blank)"/>
    <n v="47287374"/>
    <n v="3940613"/>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blank)"/>
    <n v="107650000"/>
    <n v="8970834"/>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40900000"/>
    <n v="3408334"/>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blank)"/>
    <n v="28175000"/>
    <n v="2347919"/>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blank)"/>
    <n v="60000000"/>
    <n v="5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blank)"/>
    <n v="10600000"/>
    <n v="883333"/>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blank)"/>
    <n v="2500000"/>
    <n v="208333"/>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blank)"/>
    <n v="9000000"/>
    <n v="750001"/>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blank)"/>
    <n v="600000"/>
    <n v="5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blank)"/>
    <n v="3850000"/>
    <n v="320834"/>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blank)"/>
    <n v="3025000"/>
    <n v="252084"/>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blank)"/>
    <n v="40795436"/>
    <n v="3399619"/>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blank)"/>
    <n v="12700000"/>
    <n v="1058335"/>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blank)"/>
    <n v="2177324415"/>
    <n v="182322863.99000001"/>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blank)"/>
    <n v="126380662"/>
    <n v="10481888"/>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blank)"/>
    <n v="220723990"/>
    <n v="1839366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blank)"/>
    <n v="455748000"/>
    <n v="38270665.670000002"/>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blank)"/>
    <n v="606332744"/>
    <n v="50154562.340000004"/>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blank)"/>
    <n v="75432636"/>
    <n v="6250551"/>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blank)"/>
    <n v="188000000"/>
    <n v="15666666"/>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blank)"/>
    <n v="213000000"/>
    <n v="17725001"/>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blank)"/>
    <n v="35120060"/>
    <n v="2926671"/>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blank)"/>
    <n v="50774660"/>
    <n v="4289551.67"/>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blank)"/>
    <n v="333125468"/>
    <n v="27760454"/>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75279002"/>
    <n v="6279498.8399999999"/>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blank)"/>
    <n v="159626235"/>
    <n v="12635268.91"/>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blank)"/>
    <n v="68000000"/>
    <n v="5716666.6699999999"/>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blank)"/>
    <n v="2300000"/>
    <n v="191666.66999999998"/>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blank)"/>
    <n v="13523000"/>
    <n v="1126916.67"/>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blank)"/>
    <n v="5000000"/>
    <n v="416667"/>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blank)"/>
    <n v="10600000"/>
    <n v="883334"/>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blank)"/>
    <n v="1730747"/>
    <n v="144229.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blank)"/>
    <n v="118910750"/>
    <n v="9884229.1699999999"/>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blank)"/>
    <n v="25600000"/>
    <n v="2139999.5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blank)"/>
    <n v="544690000"/>
    <n v="39828694.76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blank)"/>
    <n v="17900000"/>
    <n v="1204306.7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blank)"/>
    <n v="1800000"/>
    <n v="14530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blank)"/>
    <n v="42000000"/>
    <n v="1665963.7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blank)"/>
    <n v="74893900"/>
    <n v="6011678.48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blank)"/>
    <n v="12525583"/>
    <n v="789468.3999999999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blank)"/>
    <n v="2000000"/>
    <n v="1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blank)"/>
    <n v="4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blank)"/>
    <n v="40035000"/>
    <n v="2820737.2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blank)"/>
    <n v="15025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blank)"/>
    <n v="20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6105000"/>
    <n v="10914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1000000"/>
    <n v="3210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blank)"/>
    <n v="2767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blank)"/>
    <n v="186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blank)"/>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blank)"/>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blank)"/>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blank)"/>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475000"/>
    <n v="237062.19999999998"/>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blank)"/>
    <n v="13000000"/>
    <n v="521054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blank)"/>
    <n v="1705790213"/>
    <n v="129001093.77"/>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blank)"/>
    <n v="664061925"/>
    <n v="28040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356141"/>
    <n v="19618937.03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blank)"/>
    <n v="28346352"/>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892565"/>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blank)"/>
    <n v="27000008"/>
    <n v="399562.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blank)"/>
    <n v="147751268"/>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blank)"/>
    <n v="310153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7032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20198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6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4801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blank)"/>
    <n v="39426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blank)"/>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blank)"/>
    <n v="2905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98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917958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10711427"/>
    <n v="0"/>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blank)"/>
    <n v="368294557"/>
    <n v="27729721.729999997"/>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blank)"/>
    <n v="88044778"/>
    <n v="2479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blank)"/>
    <n v="51095436"/>
    <n v="4230605.6399999997"/>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blank)"/>
    <n v="16955980"/>
    <n v="1298166.9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blank)"/>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blank)"/>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blank)"/>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blank)"/>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blank)"/>
    <n v="11999900"/>
    <n v="0"/>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blank)"/>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blank)"/>
    <n v="48810403"/>
    <n v="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blank)"/>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blank)"/>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blank)"/>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blank)"/>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blank)"/>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blank)"/>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blank)"/>
    <n v="12151200"/>
    <n v="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blank)"/>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blank)"/>
    <n v="512565359"/>
    <n v="37806376.329999998"/>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blank)"/>
    <n v="135742000"/>
    <n v="4548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blank)"/>
    <n v="69834838"/>
    <n v="5750668.54"/>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blank)"/>
    <n v="66228540"/>
    <n v="974472.90999999992"/>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blank)"/>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blank)"/>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blank)"/>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blank)"/>
    <n v="19059916"/>
    <n v="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blank)"/>
    <n v="13606012"/>
    <n v="1186148.71"/>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blank)"/>
    <n v="33125756"/>
    <n v="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blank)"/>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blank)"/>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blank)"/>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blank)"/>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blank)"/>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blank)"/>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blank)"/>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blank)"/>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blank)"/>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blank)"/>
    <n v="41917000"/>
    <n v="3116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blank)"/>
    <n v="63521328"/>
    <n v="3056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blank)"/>
    <n v="0"/>
    <n v="777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blank)"/>
    <n v="10046000"/>
    <n v="462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blank)"/>
    <n v="13375504"/>
    <n v="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blank)"/>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blank)"/>
    <n v="5718828"/>
    <n v="475192.2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blank)"/>
    <n v="7560031"/>
    <n v="465207.8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blank)"/>
    <n v="0"/>
    <n v="117998.0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blank)"/>
    <n v="7914000"/>
    <n v="0"/>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blank)"/>
    <n v="11356893"/>
    <n v="0"/>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blank)"/>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blank)"/>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blank)"/>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blank)"/>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blank)"/>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blank)"/>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blank)"/>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blank)"/>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blank)"/>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blank)"/>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blank)"/>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blank)"/>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blank)"/>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blank)"/>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blank)"/>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blank)"/>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blank)"/>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blank)"/>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blank)"/>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blank)"/>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blank)"/>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blank)"/>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blank)"/>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blank)"/>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blank)"/>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blank)"/>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blank)"/>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blank)"/>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blank)"/>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blank)"/>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blank)"/>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blank)"/>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blank)"/>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blank)"/>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blank)"/>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blank)"/>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blank)"/>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437781466"/>
    <n v="43402560.039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81704400"/>
    <n v="2760857.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69162"/>
    <n v="6432435.549999999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6727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blank)"/>
    <n v="67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295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blank)"/>
    <n v="35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0572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764092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4155355"/>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52524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472408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blank)"/>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blank)"/>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blank)"/>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blank)"/>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blank)"/>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blank)"/>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blank)"/>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72830174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13802242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8556846"/>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103520180"/>
    <n v="7648037.820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08848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blank)"/>
    <n v="2040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18175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50435000"/>
    <n v="577919.0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blank)"/>
    <n v="64500000"/>
    <n v="3029047.9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2875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8922587"/>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5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91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356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008736"/>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45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987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7475000"/>
    <n v="1029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blank)"/>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123864124"/>
    <n v="0"/>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blank)"/>
    <n v="32544301"/>
    <n v="2162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blank)"/>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blank)"/>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blank)"/>
    <n v="4130700"/>
    <n v="323582.56"/>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blank)"/>
    <n v="10016000"/>
    <n v="698909.57000000007"/>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blank)"/>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blank)"/>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blank)"/>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blank)"/>
    <n v="1700000"/>
    <n v="0"/>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blank)"/>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blank)"/>
    <n v="825000"/>
    <n v="0"/>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blank)"/>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blank)"/>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blank)"/>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blank)"/>
    <n v="355331797"/>
    <n v="19804533.920000002"/>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blank)"/>
    <n v="49296598"/>
    <n v="6818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blank)"/>
    <n v="37871163"/>
    <n v="3017674.1499999994"/>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blank)"/>
    <n v="10391004"/>
    <n v="0"/>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blank)"/>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blank)"/>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blank)"/>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blank)"/>
    <n v="23872142"/>
    <n v="0"/>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blank)"/>
    <n v="3701315"/>
    <n v="0"/>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blank)"/>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blank)"/>
    <n v="27523822"/>
    <n v="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blank)"/>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blank)"/>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blank)"/>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blank)"/>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blank)"/>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blank)"/>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blank)"/>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blank)"/>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blank)"/>
    <n v="859334004"/>
    <n v="64613222.030000001"/>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blank)"/>
    <n v="493445000"/>
    <n v="26058500"/>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blank)"/>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blank)"/>
    <n v="117360000"/>
    <n v="9893024.1699999999"/>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blank)"/>
    <n v="257961000"/>
    <n v="25520697.720000003"/>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blank)"/>
    <n v="32500000"/>
    <n v="0"/>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blank)"/>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blank)"/>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blank)"/>
    <n v="2110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blank)"/>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blank)"/>
    <n v="115000000"/>
    <n v="11519156.609999999"/>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blank)"/>
    <n v="8950000"/>
    <n v="0"/>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blank)"/>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blank)"/>
    <n v="12950000"/>
    <n v="12670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blank)"/>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blank)"/>
    <n v="9000000"/>
    <n v="2014863.92"/>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blank)"/>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blank)"/>
    <n v="34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blank)"/>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blank)"/>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blank)"/>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blank)"/>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blank)"/>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blank)"/>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blank)"/>
    <n v="58730000"/>
    <n v="302625"/>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blank)"/>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blank)"/>
    <n v="41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blank)"/>
    <n v="517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blank)"/>
    <n v="47433588"/>
    <n v="3595104.95"/>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blank)"/>
    <n v="6795000"/>
    <n v="21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273420"/>
    <n v="549737.73"/>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blank)"/>
    <n v="1940000"/>
    <n v="178233.2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blank)"/>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blank)"/>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blank)"/>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blank)"/>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blank)"/>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blank)"/>
    <n v="112846406"/>
    <n v="86353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blank)"/>
    <n v="20504902"/>
    <n v="222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6137163"/>
    <n v="1306030.3499999999"/>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blank)"/>
    <n v="9960000"/>
    <n v="102575.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blank)"/>
    <n v="2460000"/>
    <n v="2575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blank)"/>
    <n v="6124203"/>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blank)"/>
    <n v="12576210"/>
    <n v="92119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blank)"/>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184000"/>
    <n v="19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blank)"/>
    <n v="8050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6304000"/>
    <n v="3336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blank)"/>
    <n v="21080000"/>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blank)"/>
    <n v="48385808"/>
    <n v="3347310.87"/>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blank)"/>
    <n v="17581573"/>
    <n v="76317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blank)"/>
    <n v="6404699"/>
    <n v="508007.2"/>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blank)"/>
    <n v="6960000"/>
    <n v="598876.69999999995"/>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blank)"/>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blank)"/>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blank)"/>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blank)"/>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blank)"/>
    <n v="3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blank)"/>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305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blank)"/>
    <n v="16368752"/>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178727228"/>
    <n v="12433885.9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31601760"/>
    <n v="237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8339697"/>
    <n v="1852433.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2122000"/>
    <n v="250966.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6716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blank)"/>
    <n v="9000369"/>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482837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8633724"/>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blank)"/>
    <n v="3695000"/>
    <n v="92182.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55191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527876"/>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blank)"/>
    <n v="338921523"/>
    <n v="260272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blank)"/>
    <n v="55211552"/>
    <n v="29885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880122"/>
    <n v="3975182.9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blank)"/>
    <n v="7439154"/>
    <n v="678710.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blank)"/>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blank)"/>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blank)"/>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blank)"/>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blank)"/>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blank)"/>
    <n v="723858546"/>
    <n v="54948466.65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blank)"/>
    <n v="157639348"/>
    <n v="34200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8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9427530"/>
    <n v="8366104.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blank)"/>
    <n v="13938480"/>
    <n v="703313.8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blank)"/>
    <n v="54000100"/>
    <n v="2900250.1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blank)"/>
    <n v="1250000"/>
    <n v="2480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blank)"/>
    <n v="51750100"/>
    <n v="3147865.4699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blank)"/>
    <n v="22200000"/>
    <n v="1208674.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300400"/>
    <n v="173655.5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16599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1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6408531"/>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blank)"/>
    <n v="15002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blank)"/>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blank)"/>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85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72501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blank)"/>
    <n v="13585000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blank)"/>
    <n v="7488867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blank)"/>
    <n v="21578689"/>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blank)"/>
    <n v="22796552"/>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blank)"/>
    <n v="13012862"/>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blank)"/>
    <n v="20588777"/>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blank)"/>
    <n v="1610685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blank)"/>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blank)"/>
    <n v="1373045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blank)"/>
    <n v="12345902"/>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blank)"/>
    <n v="17909138"/>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blank)"/>
    <n v="72904391"/>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blank)"/>
    <n v="47861342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blank)"/>
    <n v="5411087"/>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blank)"/>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blank)"/>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blank)"/>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blank)"/>
    <n v="26692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blank)"/>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blank)"/>
    <n v="2086277"/>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blank)"/>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blank)"/>
    <n v="41522204"/>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blank)"/>
    <n v="85954947"/>
    <n v="0"/>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blank)"/>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blank)"/>
    <n v="11124734"/>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blank)"/>
    <n v="2739169"/>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blank)"/>
    <n v="1787697"/>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blank)"/>
    <n v="2071047"/>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blank)"/>
    <n v="2932654"/>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blank)"/>
    <n v="2823967"/>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blank)"/>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blank)"/>
    <n v="1760041"/>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blank)"/>
    <n v="173432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blank)"/>
    <n v="2592081"/>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blank)"/>
    <n v="10747057"/>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blank)"/>
    <n v="66407388"/>
    <n v="0"/>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blank)"/>
    <n v="31285792"/>
    <n v="0"/>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blank)"/>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blank)"/>
    <n v="7599999"/>
    <n v="0"/>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blank)"/>
    <n v="1500000"/>
    <n v="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blank)"/>
    <n v="23847284"/>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blank)"/>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blank)"/>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blank)"/>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blank)"/>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blank)"/>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blank)"/>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blank)"/>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blank)"/>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blank)"/>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blank)"/>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blank)"/>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blank)"/>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blank)"/>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blank)"/>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blank)"/>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blank)"/>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blank)"/>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blank)"/>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blank)"/>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blank)"/>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blank)"/>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blank)"/>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blank)"/>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blank)"/>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blank)"/>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blank)"/>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blank)"/>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blank)"/>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blank)"/>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blank)"/>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blank)"/>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blank)"/>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blank)"/>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blank)"/>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blank)"/>
    <n v="4290000"/>
    <n v="3300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blank)"/>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blank)"/>
    <n v="599769"/>
    <n v="49980.69"/>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blank)"/>
    <n v="351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blank)"/>
    <n v="495396"/>
    <n v="41283"/>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blank)"/>
    <n v="351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blank)"/>
    <n v="489681"/>
    <n v="40806.6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blank)"/>
    <n v="54665300"/>
    <n v="40851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blank)"/>
    <n v="8883604"/>
    <n v="25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7572479"/>
    <n v="612521.2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blank)"/>
    <n v="3600000"/>
    <n v="285639.600000000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blank)"/>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blank)"/>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blank)"/>
    <n v="16800000"/>
    <n v="1318961.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blank)"/>
    <n v="5302025"/>
    <n v="409821.7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010000"/>
    <n v="175482.6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blank)"/>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blank)"/>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blank)"/>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blank)"/>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294005323"/>
    <n v="21408483.32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blank)"/>
    <n v="54699280"/>
    <n v="646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0889693"/>
    <n v="3252992.1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8385000"/>
    <n v="213823.0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568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blank)"/>
    <n v="226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1585455"/>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blank)"/>
    <n v="11700000"/>
    <n v="305070.0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8493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0885937"/>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50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blank)"/>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2014855"/>
    <n v="52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blank)"/>
    <n v="11468425"/>
    <n v="7580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blank)"/>
    <n v="15958611"/>
    <n v="11594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25816"/>
    <n v="116284.8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blank)"/>
    <n v="297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blank)"/>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7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blank)"/>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blank)"/>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130678043"/>
    <n v="9605674.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33170762"/>
    <n v="77835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17944296"/>
    <n v="1453599.609999999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18846400"/>
    <n v="350212.17"/>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blank)"/>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885600"/>
    <n v="767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200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blank)"/>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blank)"/>
    <n v="15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2713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blank)"/>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blank)"/>
    <n v="4197310"/>
    <n v="23637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blank)"/>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blank)"/>
    <n v="592401"/>
    <n v="35884.660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blank)"/>
    <n v="126376913"/>
    <n v="8946975.7999999989"/>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blank)"/>
    <n v="30798788"/>
    <n v="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blank)"/>
    <n v="17302518"/>
    <n v="1362936.2500000002"/>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blank)"/>
    <n v="9953917"/>
    <n v="693280.87"/>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blank)"/>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blank)"/>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blank)"/>
    <n v="300000"/>
    <n v="0"/>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blank)"/>
    <n v="6787598"/>
    <n v="0"/>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blank)"/>
    <n v="3400000"/>
    <n v="156815.45000000001"/>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blank)"/>
    <n v="3906723"/>
    <n v="0"/>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blank)"/>
    <n v="235000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blank)"/>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blank)"/>
    <n v="232000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blank)"/>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blank)"/>
    <n v="217950"/>
    <n v="0"/>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blank)"/>
    <n v="190000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blank)"/>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blank)"/>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blank)"/>
    <n v="12995000"/>
    <n v="980065.32"/>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blank)"/>
    <n v="20534329"/>
    <n v="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blank)"/>
    <n v="133284214"/>
    <n v="10047621.58"/>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blank)"/>
    <n v="23513680"/>
    <n v="241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blank)"/>
    <n v="18649767"/>
    <n v="1532156.14"/>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blank)"/>
    <n v="8847696"/>
    <n v="699597.53"/>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blank)"/>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blank)"/>
    <n v="3600000"/>
    <n v="0"/>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blank)"/>
    <n v="5454560"/>
    <n v="51000"/>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blank)"/>
    <n v="2900000"/>
    <n v="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blank)"/>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blank)"/>
    <n v="980295"/>
    <n v="0"/>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blank)"/>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blank)"/>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blank)"/>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blank)"/>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blank)"/>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blank)"/>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blank)"/>
    <n v="2370686595"/>
    <n v="176729293.53999999"/>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blank)"/>
    <n v="318806692"/>
    <n v="6292380"/>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blank)"/>
    <n v="323602968"/>
    <n v="26973406.649999999"/>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blank)"/>
    <n v="226355762"/>
    <n v="0"/>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blank)"/>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blank)"/>
    <n v="400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blank)"/>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blank)"/>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blank)"/>
    <n v="82296304"/>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blank)"/>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blank)"/>
    <n v="67600000"/>
    <n v="0"/>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blank)"/>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blank)"/>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blank)"/>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blank)"/>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blank)"/>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blank)"/>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blank)"/>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blank)"/>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blank)"/>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blank)"/>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blank)"/>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blank)"/>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blank)"/>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blank)"/>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blank)"/>
    <n v="45203000"/>
    <n v="74405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blank)"/>
    <n v="13462000"/>
    <n v="2620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blank)"/>
    <n v="6295198"/>
    <n v="451753.99"/>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blank)"/>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blank)"/>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blank)"/>
    <n v="4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blank)"/>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blank)"/>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blank)"/>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blank)"/>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blank)"/>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blank)"/>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blank)"/>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blank)"/>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blank)"/>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blank)"/>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blank)"/>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blank)"/>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blank)"/>
    <n v="17405792"/>
    <n v="1065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blank)"/>
    <n v="3301200"/>
    <n v="142558.7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blank)"/>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blank)"/>
    <n v="2212011"/>
    <n v="159544.01"/>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blank)"/>
    <n v="1941000"/>
    <n v="91525.3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blank)"/>
    <n v="20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blank)"/>
    <n v="1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blank)"/>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blank)"/>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blank)"/>
    <n v="1700000"/>
    <n v="66218.39999999999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923808"/>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433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blank)"/>
    <n v="2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blank)"/>
    <n v="165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blank)"/>
    <n v="3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blank)"/>
    <n v="78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blank)"/>
    <n v="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205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blank)"/>
    <n v="966943"/>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blank)"/>
    <n v="1190113921"/>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blank)"/>
    <n v="12915871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blank)"/>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blank)"/>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blank)"/>
    <n v="627412777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blank)"/>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blank)"/>
    <n v="384574349"/>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blank)"/>
    <n v="31209834"/>
    <n v="234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blank)"/>
    <n v="9781836"/>
    <n v="3805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blank)"/>
    <n v="4298346"/>
    <n v="350843.1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blank)"/>
    <n v="2439000"/>
    <n v="163314.3599999999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blank)"/>
    <n v="184666"/>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blank)"/>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blank)"/>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blank)"/>
    <n v="10472665"/>
    <n v="747668.5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blank)"/>
    <n v="5850000"/>
    <n v="336378.9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blank)"/>
    <n v="44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blank)"/>
    <n v="1248457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blank)"/>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blank)"/>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blank)"/>
    <n v="3084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blank)"/>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blank)"/>
    <n v="143472333"/>
    <n v="9630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blank)"/>
    <n v="67079600"/>
    <n v="4390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8942818"/>
    <n v="1421979.66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blank)"/>
    <n v="6773500"/>
    <n v="555446.3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blank)"/>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blank)"/>
    <n v="81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blank)"/>
    <n v="138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blank)"/>
    <n v="11431285"/>
    <n v="927316.9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477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01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887472"/>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73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blank)"/>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blank)"/>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blank)"/>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blank)"/>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blank)"/>
    <n v="114348399"/>
    <n v="840712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blank)"/>
    <n v="21672654"/>
    <n v="828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061348"/>
    <n v="1277624.60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blank)"/>
    <n v="7186800"/>
    <n v="149759.3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570025"/>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blank)"/>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blank)"/>
    <n v="524100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blank)"/>
    <n v="6386297"/>
    <n v="227932.40000000002"/>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94975"/>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876451"/>
    <n v="2039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8912"/>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blank)"/>
    <n v="774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blank)"/>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90800"/>
    <n v="31090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blank)"/>
    <n v="7986839"/>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277246755"/>
    <n v="20539583.3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65936896"/>
    <n v="1595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38058182"/>
    <n v="3096906.1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8858266"/>
    <n v="1238358.7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blank)"/>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1199927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blank)"/>
    <n v="21350000"/>
    <n v="568415.1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7950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02070"/>
    <n v="114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8940420"/>
    <n v="378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70055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1433258"/>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695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9023276"/>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20078712"/>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blank)"/>
    <n v="187673500"/>
    <n v="1098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blank)"/>
    <n v="63059000"/>
    <n v="264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18412"/>
    <n v="1686594.2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blank)"/>
    <n v="15592561"/>
    <n v="1423300.2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45000"/>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blank)"/>
    <n v="7422327"/>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blank)"/>
    <n v="1300000"/>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blank)"/>
    <n v="40391705"/>
    <n v="230821.2"/>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blank)"/>
    <n v="30240000"/>
    <n v="100315.6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9707409"/>
    <n v="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090000"/>
    <n v="5400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518000"/>
    <n v="4130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4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blank)"/>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blank)"/>
    <n v="292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blank)"/>
    <n v="100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6873419"/>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blank)"/>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blank)"/>
    <n v="34165000"/>
    <n v="4056000"/>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blank)"/>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blank)"/>
    <n v="3693496"/>
    <n v="622839.5700000000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blank)"/>
    <n v="30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blank)"/>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83818000"/>
    <n v="7853668.4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blank)"/>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blank)"/>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276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502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65285558"/>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706633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blank)"/>
    <n v="778156905"/>
    <n v="5184925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blank)"/>
    <n v="233818935"/>
    <n v="9752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5816398"/>
    <n v="7904077.549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blank)"/>
    <n v="47898283"/>
    <n v="4862986.88000000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34510056"/>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7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269856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blank)"/>
    <n v="18563793"/>
    <n v="158444.269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481575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blank)"/>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blank)"/>
    <n v="11586498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blank)"/>
    <n v="12008230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61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4721613"/>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41518187"/>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0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18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blank)"/>
    <n v="7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432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blank)"/>
    <n v="9527600"/>
    <n v="674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blank)"/>
    <n v="7398500"/>
    <n v="44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blank)"/>
    <n v="7600000"/>
    <n v="52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blank)"/>
    <n v="8369000"/>
    <n v="57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blank)"/>
    <n v="9640100"/>
    <n v="6237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blank)"/>
    <n v="7355000"/>
    <n v="52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blank)"/>
    <n v="7144000"/>
    <n v="449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blank)"/>
    <n v="7820000"/>
    <n v="50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blank)"/>
    <n v="5500000"/>
    <n v="36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blank)"/>
    <n v="8944332"/>
    <n v="67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blank)"/>
    <n v="7674500"/>
    <n v="53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blank)"/>
    <n v="6966717"/>
    <n v="47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blank)"/>
    <n v="9120148"/>
    <n v="640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blank)"/>
    <n v="6250000"/>
    <n v="36601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blank)"/>
    <n v="8788000"/>
    <n v="61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blank)"/>
    <n v="8714886"/>
    <n v="605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blank)"/>
    <n v="7906500"/>
    <n v="575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blank)"/>
    <n v="9395470"/>
    <n v="68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blank)"/>
    <n v="5621900"/>
    <n v="3988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blank)"/>
    <n v="7648500"/>
    <n v="51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blank)"/>
    <n v="10042000"/>
    <n v="69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blank)"/>
    <n v="9992400"/>
    <n v="6753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blank)"/>
    <n v="8537000"/>
    <n v="58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blank)"/>
    <n v="10550000"/>
    <n v="56201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blank)"/>
    <n v="8650000"/>
    <n v="505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blank)"/>
    <n v="6500000"/>
    <n v="5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blank)"/>
    <n v="6000000"/>
    <n v="4500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blank)"/>
    <n v="8404500"/>
    <n v="57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blank)"/>
    <n v="7936000"/>
    <n v="571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blank)"/>
    <n v="6868100"/>
    <n v="4922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blank)"/>
    <n v="36200000"/>
    <n v="184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blank)"/>
    <n v="886706966"/>
    <n v="63455033.5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blank)"/>
    <n v="105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blank)"/>
    <n v="136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blank)"/>
    <n v="76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blank)"/>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blank)"/>
    <n v="1412000"/>
    <n v="7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blank)"/>
    <n v="52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blank)"/>
    <n v="98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blank)"/>
    <n v="6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blank)"/>
    <n v="68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blank)"/>
    <n v="1240000"/>
    <n v="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blank)"/>
    <n v="10255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blank)"/>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blank)"/>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blank)"/>
    <n v="8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blank)"/>
    <n v="66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blank)"/>
    <n v="440000"/>
    <n v="1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blank)"/>
    <n v="1800000"/>
    <n v="7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blank)"/>
    <n v="9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blank)"/>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blank)"/>
    <n v="580000"/>
    <n v="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blank)"/>
    <n v="1222000"/>
    <n v="68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blank)"/>
    <n v="652000"/>
    <n v="21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blank)"/>
    <n v="1800000"/>
    <n v="6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blank)"/>
    <n v="7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blank)"/>
    <n v="60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blank)"/>
    <n v="8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blank)"/>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blank)"/>
    <n v="440000"/>
    <n v="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blank)"/>
    <n v="940000"/>
    <n v="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blank)"/>
    <n v="2200000"/>
    <n v="3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blank)"/>
    <n v="105175611"/>
    <n v="1582617.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blank)"/>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blank)"/>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blank)"/>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blank)"/>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blank)"/>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blank)"/>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blank)"/>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blank)"/>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blank)"/>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blank)"/>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blank)"/>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blank)"/>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blank)"/>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blank)"/>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blank)"/>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blank)"/>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blank)"/>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blank)"/>
    <n v="1112460"/>
    <n v="103092.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blank)"/>
    <n v="811788"/>
    <n v="67648.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blank)"/>
    <n v="1400000"/>
    <n v="7973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blank)"/>
    <n v="1371000"/>
    <n v="88194.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blank)"/>
    <n v="1300000"/>
    <n v="95227.8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blank)"/>
    <n v="1200000"/>
    <n v="80037.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blank)"/>
    <n v="1400000"/>
    <n v="68418.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blank)"/>
    <n v="1400000"/>
    <n v="7695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blank)"/>
    <n v="1400000"/>
    <n v="55413.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blank)"/>
    <n v="1150668"/>
    <n v="103584.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blank)"/>
    <n v="1200000"/>
    <n v="814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blank)"/>
    <n v="1033283"/>
    <n v="72573.740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blank)"/>
    <n v="1179852"/>
    <n v="97813.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blank)"/>
    <n v="1400000"/>
    <n v="55569.5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blank)"/>
    <n v="1128528"/>
    <n v="94042.790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blank)"/>
    <n v="1100000"/>
    <n v="9243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blank)"/>
    <n v="1400000"/>
    <n v="87809.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blank)"/>
    <n v="1600000"/>
    <n v="104277.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blank)"/>
    <n v="1128100"/>
    <n v="60615.709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blank)"/>
    <n v="1101500"/>
    <n v="78421.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blank)"/>
    <n v="1300000"/>
    <n v="10650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blank)"/>
    <n v="1300000"/>
    <n v="103169.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blank)"/>
    <n v="1100000"/>
    <n v="88810.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blank)"/>
    <n v="1800000"/>
    <n v="85733.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blank)"/>
    <n v="1400000"/>
    <n v="77036.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blank)"/>
    <n v="900000"/>
    <n v="78498.88999999998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blank)"/>
    <n v="1100000"/>
    <n v="68497.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blank)"/>
    <n v="1400000"/>
    <n v="87963.7399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blank)"/>
    <n v="1400000"/>
    <n v="87194.240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blank)"/>
    <n v="972560"/>
    <n v="7498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blank)"/>
    <n v="5600000"/>
    <n v="283647.5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blank)"/>
    <n v="127681864"/>
    <n v="9693323.41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blank)"/>
    <n v="1400000"/>
    <n v="819254.2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blank)"/>
    <n v="145098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blank)"/>
    <n v="93025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blank)"/>
    <n v="9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blank)"/>
    <n v="2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blank)"/>
    <n v="850000"/>
    <n v="43806.4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blank)"/>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blank)"/>
    <n v="1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blank)"/>
    <n v="6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blank)"/>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blank)"/>
    <n v="1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blank)"/>
    <n v="59027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blank)"/>
    <n v="1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blank)"/>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blank)"/>
    <n v="7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blank)"/>
    <n v="7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blank)"/>
    <n v="7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blank)"/>
    <n v="14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blank)"/>
    <n v="49554588"/>
    <n v="1525986.7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blank)"/>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blank)"/>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blank)"/>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blank)"/>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blank)"/>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blank)"/>
    <n v="13581435"/>
    <n v="529364.1599999999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blank)"/>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blank)"/>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blank)"/>
    <n v="29778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blank)"/>
    <n v="65424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blank)"/>
    <n v="3690065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blank)"/>
    <n v="3931727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blank)"/>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blank)"/>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blank)"/>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blank)"/>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blank)"/>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blank)"/>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blank)"/>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blank)"/>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blank)"/>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blank)"/>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blank)"/>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893434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blank)"/>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blank)"/>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blank)"/>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blank)"/>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blank)"/>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blank)"/>
    <n v="7076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blank)"/>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blank)"/>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blank)"/>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blank)"/>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blank)"/>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blank)"/>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blank)"/>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blank)"/>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blank)"/>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blank)"/>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blank)"/>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blank)"/>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blank)"/>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blank)"/>
    <n v="2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blank)"/>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blank)"/>
    <n v="10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blank)"/>
    <n v="109805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blank)"/>
    <n v="1200000"/>
    <n v="74197.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blank)"/>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blank)"/>
    <n v="1443043"/>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blank)"/>
    <n v="1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blank)"/>
    <n v="1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blank)"/>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blank)"/>
    <n v="2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blank)"/>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blank)"/>
    <n v="150000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blank)"/>
    <n v="2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blank)"/>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blank)"/>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blank)"/>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blank)"/>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blank)"/>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blank)"/>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blank)"/>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blank)"/>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blank)"/>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blank)"/>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blank)"/>
    <n v="12000305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blank)"/>
    <n v="26806000"/>
    <n v="2509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blank)"/>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blank)"/>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blank)"/>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blank)"/>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blank)"/>
    <n v="3784538"/>
    <n v="379512.7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blank)"/>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blank)"/>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blank)"/>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blank)"/>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blank)"/>
    <n v="214057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blank)"/>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blank)"/>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blank)"/>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blank)"/>
    <n v="45760149"/>
    <n v="3600011.5"/>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blank)"/>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blank)"/>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blank)"/>
    <n v="6542995"/>
    <n v="545390.69000000006"/>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blank)"/>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blank)"/>
    <n v="1687244"/>
    <n v="26222.7"/>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blank)"/>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blank)"/>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blank)"/>
    <n v="480971136"/>
    <n v="23138462.53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blank)"/>
    <n v="24336432259"/>
    <n v="1691030347.3499999"/>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blank)"/>
    <n v="15215280"/>
    <n v="112973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blank)"/>
    <n v="625087236"/>
    <n v="41065667"/>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blank)"/>
    <n v="45341584"/>
    <n v="3373346.78"/>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blank)"/>
    <n v="3102406395"/>
    <n v="232382922.12"/>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blank)"/>
    <n v="344470324"/>
    <n v="23917272.18"/>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blank)"/>
    <n v="3046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blank)"/>
    <n v="72417480"/>
    <n v="2101573.2599999998"/>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blank)"/>
    <n v="3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blank)"/>
    <n v="617032973"/>
    <n v="1343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blank)"/>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blank)"/>
    <n v="880357000"/>
    <n v="41443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blank)"/>
    <n v="99905220"/>
    <n v="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blank)"/>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blank)"/>
    <n v="812274730"/>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blank)"/>
    <n v="358415618"/>
    <n v="0"/>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blank)"/>
    <n v="43208560"/>
    <n v="0"/>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blank)"/>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blank)"/>
    <n v="79920400"/>
    <n v="0"/>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blank)"/>
    <n v="15309505"/>
    <n v="0"/>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blank)"/>
    <n v="1659467431"/>
    <n v="65359907.399999999"/>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blank)"/>
    <n v="416262143"/>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blank)"/>
    <n v="1800000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blank)"/>
    <n v="2120660306"/>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blank)"/>
    <n v="783741933"/>
    <n v="125000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blank)"/>
    <n v="22914222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blank)"/>
    <n v="710263907"/>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blank)"/>
    <n v="193933246"/>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blank)"/>
    <n v="80976915"/>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blank)"/>
    <n v="215441929"/>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blank)"/>
    <n v="51826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blank)"/>
    <n v="32478178"/>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blank)"/>
    <n v="4410362"/>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blank)"/>
    <n v="18567649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blank)"/>
    <n v="107903399"/>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blank)"/>
    <n v="25292486"/>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blank)"/>
    <n v="62214390"/>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blank)"/>
    <n v="80962"/>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blank)"/>
    <n v="25165105"/>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blank)"/>
    <n v="29205946"/>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blank)"/>
    <n v="1449295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blank)"/>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blank)"/>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blank)"/>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blank)"/>
    <n v="1573003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blank)"/>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blank)"/>
    <n v="96306252"/>
    <n v="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blank)"/>
    <n v="272881993"/>
    <n v="18249735"/>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blank)"/>
    <n v="18226563"/>
    <n v="1321764.7"/>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blank)"/>
    <n v="798000"/>
    <n v="47171.839999999997"/>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blank)"/>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blank)"/>
    <n v="16188000"/>
    <n v="1092320"/>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blank)"/>
    <n v="1200000"/>
    <n v="139171.66"/>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blank)"/>
    <n v="750000"/>
    <n v="0"/>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blank)"/>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blank)"/>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blank)"/>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blank)"/>
    <n v="24000000"/>
    <n v="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blank)"/>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blank)"/>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blank)"/>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blank)"/>
    <n v="14662957"/>
    <n v="0"/>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blank)"/>
    <n v="615122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blank)"/>
    <n v="400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blank)"/>
    <n v="48111171"/>
    <n v="3549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blank)"/>
    <n v="14591346"/>
    <n v="212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blank)"/>
    <n v="8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blank)"/>
    <n v="6300000"/>
    <n v="534232.55000000005"/>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blank)"/>
    <n v="4539464"/>
    <n v="234139.449999999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blank)"/>
    <n v="18102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blank)"/>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blank)"/>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blank)"/>
    <n v="9202647"/>
    <n v="1084488.47"/>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blank)"/>
    <n v="5798637"/>
    <n v="440270.8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1538919"/>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blank)"/>
    <n v="6417055"/>
    <n v="150548.539999999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blank)"/>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blank)"/>
    <n v="4183382"/>
    <n v="73065.60000000000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blank)"/>
    <n v="371559"/>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blank)"/>
    <n v="47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blank)"/>
    <n v="3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blank)"/>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blank)"/>
    <n v="1520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blank)"/>
    <n v="6088159"/>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blank)"/>
    <n v="94580591"/>
    <n v="7214655.4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blank)"/>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blank)"/>
    <n v="13547988"/>
    <n v="1116563.8299999998"/>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blank)"/>
    <n v="241841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blank)"/>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blank)"/>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blank)"/>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blank)"/>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blank)"/>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blank)"/>
    <n v="14513915"/>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blank)"/>
    <n v="4729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blank)"/>
    <n v="30127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blank)"/>
    <n v="223426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blank)"/>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blank)"/>
    <n v="1151851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blank)"/>
    <n v="2805662"/>
    <n v="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blank)"/>
    <n v="418503364"/>
    <n v="30606454.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blank)"/>
    <n v="30682400"/>
    <n v="23686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blank)"/>
    <n v="24095662"/>
    <n v="1933449.7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blank)"/>
    <n v="15909920"/>
    <n v="596407.3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blank)"/>
    <n v="905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blank)"/>
    <n v="10550000"/>
    <n v="25714.5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blank)"/>
    <n v="59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blank)"/>
    <n v="13801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blank)"/>
    <n v="2750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blank)"/>
    <n v="1182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blank)"/>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blank)"/>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blank)"/>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blank)"/>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blank)"/>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blank)"/>
    <n v="67599546"/>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blank)"/>
    <n v="2741250"/>
    <n v="0"/>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blank)"/>
    <n v="22090278"/>
    <n v="1231167.6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blank)"/>
    <n v="3128967"/>
    <n v="190624.1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blank)"/>
    <n v="525000"/>
    <n v="0"/>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blank)"/>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blank)"/>
    <n v="2400000"/>
    <n v="241088"/>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blank)"/>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blank)"/>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blank)"/>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425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blank)"/>
    <n v="505793"/>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blank)"/>
    <n v="1056613586"/>
    <n v="78099150.49000001"/>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blank)"/>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blank)"/>
    <n v="64171493"/>
    <n v="5623060.3599999994"/>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blank)"/>
    <n v="50568469"/>
    <n v="3491372.070000000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blank)"/>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blank)"/>
    <n v="105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blank)"/>
    <n v="21179628"/>
    <n v="646783.5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blank)"/>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blank)"/>
    <n v="300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blank)"/>
    <n v="22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blank)"/>
    <n v="620000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blank)"/>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blank)"/>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blank)"/>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blank)"/>
    <n v="13195375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blank)"/>
    <n v="28806764"/>
    <n v="0"/>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blank)"/>
    <n v="33276009"/>
    <n v="2501762.1599999997"/>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blank)"/>
    <n v="4754328"/>
    <n v="387363.0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blank)"/>
    <n v="1275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blank)"/>
    <n v="848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695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blank)"/>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blank)"/>
    <n v="43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blank)"/>
    <n v="1515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blank)"/>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blank)"/>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466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blank)"/>
    <n v="176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blank)"/>
    <n v="13394866"/>
    <n v="903229.0700000000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blank)"/>
    <n v="1900726"/>
    <n v="139910.2000000000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blank)"/>
    <n v="6832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20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blank)"/>
    <n v="175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blank)"/>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blank)"/>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03363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blank)"/>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blank)"/>
    <n v="63157788"/>
    <n v="4853126.3"/>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1598932"/>
    <n v="137659.20000000001"/>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blank)"/>
    <n v="137382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blank)"/>
    <n v="345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blank)"/>
    <n v="566765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blank)"/>
    <n v="336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blank)"/>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blank)"/>
    <n v="45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blank)"/>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blank)"/>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blank)"/>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blank)"/>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blank)"/>
    <n v="78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blank)"/>
    <n v="13197400"/>
    <n v="99795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blank)"/>
    <n v="1897000"/>
    <n v="154582.4600000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blank)"/>
    <n v="1000000"/>
    <n v="7476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blank)"/>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blank)"/>
    <n v="180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blank)"/>
    <n v="13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blank)"/>
    <n v="5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990000"/>
    <n v="225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blank)"/>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blank)"/>
    <n v="820915451"/>
    <n v="55778674.660000004"/>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blank)"/>
    <n v="60070236"/>
    <n v="4966125.43"/>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blank)"/>
    <n v="3494000"/>
    <n v="0"/>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blank)"/>
    <n v="343344"/>
    <n v="0"/>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blank)"/>
    <n v="19824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blank)"/>
    <n v="113280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blank)"/>
    <n v="1080000"/>
    <n v="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blank)"/>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blank)"/>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blank)"/>
    <n v="45343172"/>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blank)"/>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blank)"/>
    <n v="166378416"/>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blank)"/>
    <n v="41762500"/>
    <n v="3213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blank)"/>
    <n v="7792800"/>
    <n v="6439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2737050"/>
    <n v="22812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blank)"/>
    <n v="1941600"/>
    <n v="1665"/>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blank)"/>
    <n v="400015000"/>
    <n v="17003214"/>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blank)"/>
    <n v="1198462"/>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blank)"/>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blank)"/>
    <n v="1764554"/>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blank)"/>
    <n v="9645000"/>
    <n v="65483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blank)"/>
    <n v="1253200"/>
    <n v="101433.4899999999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blank)"/>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blank)"/>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blank)"/>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blank)"/>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blank)"/>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blank)"/>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blank)"/>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blank)"/>
    <n v="18465338"/>
    <n v="1342256.76"/>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blank)"/>
    <n v="2553602"/>
    <n v="207843.32"/>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blank)"/>
    <n v="1062864"/>
    <n v="26599.26"/>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blank)"/>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blank)"/>
    <n v="167317"/>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1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blank)"/>
    <n v="3575683"/>
    <n v="9271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blank)"/>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blank)"/>
    <n v="11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blank)"/>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12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blank)"/>
    <n v="280000"/>
    <n v="0"/>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blank)"/>
    <n v="6368747859"/>
    <n v="466311909.07999998"/>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blank)"/>
    <n v="96888969"/>
    <n v="7561685.7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blank)"/>
    <n v="444417483"/>
    <n v="36593744.700000003"/>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blank)"/>
    <n v="100970547"/>
    <n v="8525129.8100000005"/>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blank)"/>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blank)"/>
    <n v="24600000"/>
    <n v="16422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blank)"/>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blank)"/>
    <n v="30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blank)"/>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blank)"/>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blank)"/>
    <n v="170707699"/>
    <n v="0"/>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blank)"/>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199163698"/>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blank)"/>
    <n v="45002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blank)"/>
    <n v="850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blank)"/>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blank)"/>
    <n v="273865066"/>
    <n v="16567781"/>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blank)"/>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blank)"/>
    <n v="32902378"/>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blank)"/>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blank)"/>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blank)"/>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blank)"/>
    <n v="5300000"/>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blank)"/>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blank)"/>
    <n v="365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blank)"/>
    <n v="360529307"/>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blank)"/>
    <n v="3231627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blank)"/>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blank)"/>
    <n v="334247484"/>
    <n v="27598613.34"/>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blank)"/>
    <n v="5022057"/>
    <n v="399609.7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blank)"/>
    <n v="5609200"/>
    <n v="444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blank)"/>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blank)"/>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blank)"/>
    <n v="880738"/>
    <n v="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blank)"/>
    <n v="6949711"/>
    <n v="0"/>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blank)"/>
    <n v="271449598"/>
    <n v="28927074.78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blank)"/>
    <n v="15905205"/>
    <n v="28461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blank)"/>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blank)"/>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blank)"/>
    <n v="105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blank)"/>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blank)"/>
    <n v="5205558230"/>
    <n v="337215531.52999997"/>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blank)"/>
    <n v="10608112535"/>
    <n v="859277153.61000001"/>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blank)"/>
    <n v="189410056"/>
    <n v="16547219.35"/>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blank)"/>
    <n v="628705697"/>
    <n v="53810100.140000001"/>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blank)"/>
    <n v="295068709"/>
    <n v="24872713.010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blank)"/>
    <n v="733029421"/>
    <n v="61221018.609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blank)"/>
    <n v="214429932"/>
    <n v="9658503.370000001"/>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blank)"/>
    <n v="405000"/>
    <n v="0"/>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blank)"/>
    <n v="60000000"/>
    <n v="3053654"/>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blank)"/>
    <n v="2073000"/>
    <n v="0"/>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blank)"/>
    <n v="2577120"/>
    <n v="257410.51"/>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blank)"/>
    <n v="420448916"/>
    <n v="28935960"/>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blank)"/>
    <n v="7800000"/>
    <n v="0"/>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blank)"/>
    <n v="54320000"/>
    <n v="24215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blank)"/>
    <n v="320235960"/>
    <n v="2721849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blank)"/>
    <n v="199843606"/>
    <n v="1612000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blank)"/>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blank)"/>
    <n v="42946921"/>
    <n v="5000882.4800000004"/>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blank)"/>
    <n v="12650000"/>
    <n v="0"/>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blank)"/>
    <n v="2471056"/>
    <n v="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blank)"/>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blank)"/>
    <n v="16947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blank)"/>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blank)"/>
    <n v="4992585"/>
    <n v="0"/>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blank)"/>
    <n v="44790399"/>
    <n v="4381272.4800000004"/>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blank)"/>
    <n v="132554029"/>
    <n v="6500066.66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2500000"/>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blank)"/>
    <n v="21792454"/>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blank)"/>
    <n v="17421762"/>
    <n v="0"/>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blank)"/>
    <n v="8535068723"/>
    <n v="637116530.1500001"/>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blank)"/>
    <n v="389580222"/>
    <n v="35901009.759999998"/>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blank)"/>
    <n v="556172971"/>
    <n v="44875847.660000004"/>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blank)"/>
    <n v="213015434"/>
    <n v="15643391.24"/>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blank)"/>
    <n v="500000"/>
    <n v="58341.09"/>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blank)"/>
    <n v="62588907"/>
    <n v="3898694.2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blank)"/>
    <n v="8000000"/>
    <n v="0"/>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blank)"/>
    <n v="1920000"/>
    <n v="49560"/>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blank)"/>
    <n v="355299419"/>
    <n v="56542556.5"/>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blank)"/>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5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40000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blank)"/>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95399982"/>
    <n v="0"/>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blank)"/>
    <n v="255600000"/>
    <n v="21300000"/>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blank)"/>
    <n v="1400000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blank)"/>
    <n v="900000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blank)"/>
    <n v="629146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blank)"/>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blank)"/>
    <n v="4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blank)"/>
    <n v="244150569"/>
    <n v="7672574.9800000004"/>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blank)"/>
    <n v="175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blank)"/>
    <n v="599860589"/>
    <n v="0"/>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blank)"/>
    <n v="1398032498"/>
    <n v="105819437.22"/>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blank)"/>
    <n v="178015695"/>
    <n v="119475705.25"/>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blank)"/>
    <n v="19575866"/>
    <n v="1365548.16"/>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blank)"/>
    <n v="170400780"/>
    <n v="11558775.439999999"/>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blank)"/>
    <n v="5050000"/>
    <n v="0"/>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blank)"/>
    <n v="220470800"/>
    <n v="9382856.2400000002"/>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blank)"/>
    <n v="7609220"/>
    <n v="0"/>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blank)"/>
    <n v="108001743"/>
    <n v="604110.92000000004"/>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blank)"/>
    <n v="314580000"/>
    <n v="24002586.8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blank)"/>
    <n v="125070306"/>
    <n v="816584.28"/>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blank)"/>
    <n v="20402442"/>
    <n v="0"/>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blank)"/>
    <n v="10000000"/>
    <n v="0"/>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blank)"/>
    <n v="221677446"/>
    <n v="13099073.859999999"/>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blank)"/>
    <n v="29920958"/>
    <n v="0"/>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blank)"/>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blank)"/>
    <n v="23928876"/>
    <n v="0"/>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blank)"/>
    <n v="55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blank)"/>
    <n v="62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blank)"/>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blank)"/>
    <n v="20502652"/>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blank)"/>
    <n v="260312803"/>
    <n v="2050870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blank)"/>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blank)"/>
    <n v="68991897"/>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blank)"/>
    <n v="6198600"/>
    <n v="0"/>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blank)"/>
    <n v="37782318"/>
    <n v="2316041.5699999998"/>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blank)"/>
    <n v="1093297"/>
    <n v="42460.81"/>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blank)"/>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blank)"/>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blank)"/>
    <n v="1343940"/>
    <n v="73365"/>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blank)"/>
    <n v="3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blank)"/>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blank)"/>
    <n v="4741200"/>
    <n v="392600"/>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blank)"/>
    <n v="4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blank)"/>
    <n v="8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blank)"/>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blank)"/>
    <n v="50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blank)"/>
    <n v="186716"/>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blank)"/>
    <n v="63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blank)"/>
    <n v="950000"/>
    <n v="0"/>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blank)"/>
    <n v="33987897"/>
    <n v="2564139.2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blank)"/>
    <n v="373600"/>
    <n v="31133.33"/>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blank)"/>
    <n v="1170095"/>
    <n v="93240.87999999999"/>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blank)"/>
    <n v="2324499"/>
    <n v="0"/>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blank)"/>
    <n v="179000"/>
    <n v="0"/>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blank)"/>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blank)"/>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blank)"/>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blank)"/>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blank)"/>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blank)"/>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blank)"/>
    <n v="4106000"/>
    <n v="313100"/>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blank)"/>
    <n v="1500000"/>
    <n v="0"/>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blank)"/>
    <n v="450000"/>
    <n v="0"/>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blank)"/>
    <n v="2381400"/>
    <n v="0"/>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blank)"/>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blank)"/>
    <n v="1711574"/>
    <n v="0"/>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blank)"/>
    <n v="23797797"/>
    <n v="0"/>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blank)"/>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blank)"/>
    <n v="3349091"/>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blank)"/>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blank)"/>
    <n v="381990935"/>
    <n v="28171131.920000002"/>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blank)"/>
    <n v="7015200"/>
    <n v="6126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blank)"/>
    <n v="17303900"/>
    <n v="1464378.1600000001"/>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blank)"/>
    <n v="32901040"/>
    <n v="2332612.38"/>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blank)"/>
    <n v="694347"/>
    <n v="0"/>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blank)"/>
    <n v="3783600"/>
    <n v="3151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blank)"/>
    <n v="3246000"/>
    <n v="71449"/>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blank)"/>
    <n v="12500000"/>
    <n v="30859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blank)"/>
    <n v="3361521"/>
    <n v="0"/>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blank)"/>
    <n v="12418933"/>
    <n v="17834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blank)"/>
    <n v="436217"/>
    <n v="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blank)"/>
    <n v="104682601"/>
    <n v="787338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blank)"/>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blank)"/>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blank)"/>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blank)"/>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blank)"/>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blank)"/>
    <n v="7080044"/>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blank)"/>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blank)"/>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blank)"/>
    <n v="7500333"/>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blank)"/>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blank)"/>
    <n v="37670136"/>
    <n v="222946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blank)"/>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blank)"/>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blank)"/>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blank)"/>
    <n v="24016000"/>
    <n v="18265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blank)"/>
    <n v="23742000"/>
    <n v="20455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blank)"/>
    <n v="1961780"/>
    <n v="150503.6"/>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blank)"/>
    <n v="1020000"/>
    <n v="8260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blank)"/>
    <n v="12822895"/>
    <n v="99882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blank)"/>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blank)"/>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blank)"/>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blank)"/>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blank)"/>
    <n v="9724065"/>
    <n v="723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blank)"/>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blank)"/>
    <n v="882884116"/>
    <n v="67699871.230000004"/>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blank)"/>
    <n v="462240"/>
    <n v="9659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blank)"/>
    <n v="29778403"/>
    <n v="2448156.83"/>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blank)"/>
    <n v="864000"/>
    <n v="43989.77"/>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blank)"/>
    <n v="10800000"/>
    <n v="89931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blank)"/>
    <n v="79129964"/>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blank)"/>
    <n v="44668738"/>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blank)"/>
    <n v="117238453"/>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blank)"/>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blank)"/>
    <n v="16027200"/>
    <n v="1232861.48"/>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blank)"/>
    <n v="240669"/>
    <n v="20055.689999999999"/>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blank)"/>
    <n v="120000"/>
    <n v="8360.2900000000009"/>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blank)"/>
    <n v="888000"/>
    <n v="7337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blank)"/>
    <n v="228540"/>
    <n v="0"/>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blank)"/>
    <n v="7870026"/>
    <n v="73990.8"/>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blank)"/>
    <n v="17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blank)"/>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blank)"/>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blank)"/>
    <n v="3799111"/>
    <n v="0"/>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blank)"/>
    <n v="28781901"/>
    <n v="220695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blank)"/>
    <n v="495604"/>
    <n v="37904"/>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blank)"/>
    <n v="3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blank)"/>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blank)"/>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blank)"/>
    <n v="46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blank)"/>
    <n v="2063865"/>
    <n v="0"/>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blank)"/>
    <n v="24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blank)"/>
    <n v="9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blank)"/>
    <n v="5290000"/>
    <n v="419120"/>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blank)"/>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blank)"/>
    <n v="5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blank)"/>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blank)"/>
    <n v="232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blank)"/>
    <n v="1370000"/>
    <n v="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blank)"/>
    <n v="112927514"/>
    <n v="7403580.530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blank)"/>
    <n v="987630"/>
    <n v="18461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blank)"/>
    <n v="7362841"/>
    <n v="500034.7"/>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blank)"/>
    <n v="844800"/>
    <n v="7035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blank)"/>
    <n v="326657"/>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blank)"/>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blank)"/>
    <n v="413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blank)"/>
    <n v="1854003"/>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blank)"/>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blank)"/>
    <n v="1595848"/>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blank)"/>
    <n v="5737074"/>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blank)"/>
    <n v="16218000"/>
    <n v="0"/>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blank)"/>
    <n v="20882583"/>
    <n v="1605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blank)"/>
    <n v="270000"/>
    <n v="22256"/>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blank)"/>
    <n v="265300"/>
    <n v="21139.5"/>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blank)"/>
    <n v="1225000"/>
    <n v="102083.3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blank)"/>
    <n v="400000"/>
    <n v="326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blank)"/>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blank)"/>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blank)"/>
    <n v="2100000"/>
    <n v="124992"/>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blank)"/>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blank)"/>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blank)"/>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blank)"/>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blank)"/>
    <n v="10585000"/>
    <n v="0"/>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blank)"/>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blank)"/>
    <n v="80389876"/>
    <n v="61757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blank)"/>
    <n v="2302615"/>
    <n v="188435.52"/>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blank)"/>
    <n v="6240000"/>
    <n v="426951.49"/>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blank)"/>
    <n v="1707500"/>
    <n v="12299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blank)"/>
    <n v="9120000"/>
    <n v="75888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blank)"/>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blank)"/>
    <n v="5538000"/>
    <n v="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blank)"/>
    <n v="2937704"/>
    <n v="0"/>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blank)"/>
    <n v="232000000"/>
    <n v="33000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blank)"/>
    <n v="43800000"/>
    <n v="0"/>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blank)"/>
    <n v="1160000"/>
    <n v="0"/>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blank)"/>
    <n v="1100000"/>
    <n v="37200.800000000003"/>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blank)"/>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blank)"/>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blank)"/>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blank)"/>
    <n v="3000000"/>
    <n v="0"/>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blank)"/>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blank)"/>
    <n v="4600000"/>
    <n v="0"/>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blank)"/>
    <n v="1500000"/>
    <n v="0"/>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blank)"/>
    <n v="18100000"/>
    <n v="150102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blank)"/>
    <n v="8500000"/>
    <n v="0"/>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blank)"/>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blank)"/>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blank)"/>
    <n v="3500000"/>
    <n v="0"/>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blank)"/>
    <n v="750000"/>
    <n v="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blank)"/>
    <n v="19000646"/>
    <n v="0"/>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blank)"/>
    <n v="18785000"/>
    <n v="0"/>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blank)"/>
    <n v="818583232"/>
    <n v="61817929.279999994"/>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blank)"/>
    <n v="19430186"/>
    <n v="1649967.2999999998"/>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blank)"/>
    <n v="36256732"/>
    <n v="3119885.59"/>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blank)"/>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blank)"/>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blank)"/>
    <n v="9760780"/>
    <n v="763565.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blank)"/>
    <n v="3212414"/>
    <n v="9086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blank)"/>
    <n v="240000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blank)"/>
    <n v="26372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blank)"/>
    <n v="17500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blank)"/>
    <n v="28288421"/>
    <n v="229896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blank)"/>
    <n v="2496000"/>
    <n v="17275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blank)"/>
    <n v="80000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blank)"/>
    <n v="467000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blank)"/>
    <n v="26000000"/>
    <n v="0"/>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blank)"/>
    <n v="240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blank)"/>
    <n v="10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blank)"/>
    <n v="49000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blank)"/>
    <n v="3495000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blank)"/>
    <n v="120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blank)"/>
    <n v="343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blank)"/>
    <n v="4807941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blank)"/>
    <n v="32881868"/>
    <n v="2529374.39"/>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blank)"/>
    <n v="793968"/>
    <n v="63724.32000000000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blank)"/>
    <n v="1095120"/>
    <n v="161306.2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blank)"/>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blank)"/>
    <n v="2646000"/>
    <n v="219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blank)"/>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blank)"/>
    <n v="411800"/>
    <n v="193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blank)"/>
    <n v="99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blank)"/>
    <n v="10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blank)"/>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blank)"/>
    <n v="2543000"/>
    <n v="1984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blank)"/>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blank)"/>
    <n v="5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blank)"/>
    <n v="6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blank)"/>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blank)"/>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blank)"/>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blank)"/>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blank)"/>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blank)"/>
    <n v="310534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blank)"/>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blank)"/>
    <n v="1365000"/>
    <n v="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blank)"/>
    <n v="27551876"/>
    <n v="2075462.54"/>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blank)"/>
    <n v="3840000"/>
    <n v="222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blank)"/>
    <n v="593951"/>
    <n v="48566.28999999999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blank)"/>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blank)"/>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blank)"/>
    <n v="209257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blank)"/>
    <n v="350000"/>
    <n v="4623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blank)"/>
    <n v="177173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blank)"/>
    <n v="3084376"/>
    <n v="36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blank)"/>
    <n v="2926886"/>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blank)"/>
    <n v="3732000"/>
    <n v="30039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blank)"/>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blank)"/>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blank)"/>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blank)"/>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blank)"/>
    <n v="3232060"/>
    <n v="2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blank)"/>
    <n v="1714634"/>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blank)"/>
    <n v="14261063"/>
    <n v="1096605.600000000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blank)"/>
    <n v="61850"/>
    <n v="3108.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blank)"/>
    <n v="330000"/>
    <n v="24145.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blank)"/>
    <n v="35620"/>
    <n v="301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blank)"/>
    <n v="4065000"/>
    <n v="3386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blank)"/>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blank)"/>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blank)"/>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blank)"/>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blank)"/>
    <n v="2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blank)"/>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blank)"/>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blank)"/>
    <n v="27350168"/>
    <n v="2108935.179999999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blank)"/>
    <n v="42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blank)"/>
    <n v="558588"/>
    <n v="46547.8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blank)"/>
    <n v="2340000"/>
    <n v="95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blank)"/>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blank)"/>
    <n v="418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blank)"/>
    <n v="257960"/>
    <n v="9045"/>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blank)"/>
    <n v="925934"/>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blank)"/>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blank)"/>
    <n v="21985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blank)"/>
    <n v="3350006"/>
    <n v="24656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blank)"/>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blank)"/>
    <n v="95553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blank)"/>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blank)"/>
    <n v="3326000"/>
    <n v="2284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blank)"/>
    <n v="3502819"/>
    <n v="0"/>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blank)"/>
    <n v="27609400"/>
    <n v="20888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blank)"/>
    <n v="3000000"/>
    <n v="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blank)"/>
    <n v="585552"/>
    <n v="46457.119999999995"/>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blank)"/>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blank)"/>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blank)"/>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blank)"/>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blank)"/>
    <n v="192960"/>
    <n v="1608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blank)"/>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blank)"/>
    <n v="2960000"/>
    <n v="143000"/>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blank)"/>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blank)"/>
    <n v="3000000"/>
    <n v="234608"/>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blank)"/>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blank)"/>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blank)"/>
    <n v="2100000"/>
    <n v="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blank)"/>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blank)"/>
    <n v="18834400"/>
    <n v="14488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blank)"/>
    <n v="156072"/>
    <n v="13005.72"/>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blank)"/>
    <n v="412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blank)"/>
    <n v="72360"/>
    <n v="603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blank)"/>
    <n v="2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blank)"/>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blank)"/>
    <n v="5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blank)"/>
    <n v="2280000"/>
    <n v="17391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blank)"/>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blank)"/>
    <n v="2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blank)"/>
    <n v="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blank)"/>
    <n v="323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blank)"/>
    <n v="2553983"/>
    <n v="0"/>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blank)"/>
    <n v="214681137"/>
    <n v="1652758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blank)"/>
    <n v="71962001"/>
    <n v="5968689"/>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blank)"/>
    <n v="1435565"/>
    <n v="117011.68999999999"/>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blank)"/>
    <n v="10833472"/>
    <n v="485535.64"/>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blank)"/>
    <n v="360000"/>
    <n v="0"/>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blank)"/>
    <n v="4004800"/>
    <n v="3003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blank)"/>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blank)"/>
    <n v="3150000"/>
    <n v="0"/>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blank)"/>
    <n v="7265258"/>
    <n v="0"/>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blank)"/>
    <n v="4890000"/>
    <n v="0"/>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blank)"/>
    <n v="1600000"/>
    <n v="0"/>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blank)"/>
    <n v="56500000"/>
    <n v="4599935"/>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blank)"/>
    <n v="15500000"/>
    <n v="0"/>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blank)"/>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blank)"/>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blank)"/>
    <n v="4480000"/>
    <n v="0"/>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blank)"/>
    <n v="50187953"/>
    <n v="0"/>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blank)"/>
    <n v="28949005"/>
    <n v="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blank)"/>
    <n v="44165981"/>
    <n v="3197160.31"/>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blank)"/>
    <n v="2719631"/>
    <n v="210722.44"/>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blank)"/>
    <n v="3354000"/>
    <n v="227541.9"/>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blank)"/>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blank)"/>
    <n v="2806386"/>
    <n v="15577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blank)"/>
    <n v="800000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blank)"/>
    <n v="1811534"/>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blank)"/>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blank)"/>
    <n v="507960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blank)"/>
    <n v="1075000"/>
    <n v="0"/>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blank)"/>
    <n v="93133800"/>
    <n v="72026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blank)"/>
    <n v="4632000"/>
    <n v="385205.5"/>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blank)"/>
    <n v="134304"/>
    <n v="11191.5"/>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blank)"/>
    <n v="2868000"/>
    <n v="2587"/>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blank)"/>
    <n v="3600000"/>
    <n v="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blank)"/>
    <n v="1032000"/>
    <n v="0"/>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blank)"/>
    <n v="721200"/>
    <n v="9045"/>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blank)"/>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blank)"/>
    <n v="9600000"/>
    <n v="79856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blank)"/>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blank)"/>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blank)"/>
    <n v="143994"/>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blank)"/>
    <n v="2160000"/>
    <n v="0"/>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blank)"/>
    <n v="78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blank)"/>
    <n v="1062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blank)"/>
    <n v="84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blank)"/>
    <n v="35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blank)"/>
    <n v="8940000"/>
    <n v="0"/>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blank)"/>
    <n v="31994356"/>
    <n v="22534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blank)"/>
    <n v="312058"/>
    <n v="26419.22"/>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blank)"/>
    <n v="1495904"/>
    <n v="119693.75"/>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blank)"/>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blank)"/>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blank)"/>
    <n v="2091121"/>
    <n v="136294.39999999999"/>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blank)"/>
    <n v="340585"/>
    <n v="2010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blank)"/>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blank)"/>
    <n v="4140034"/>
    <n v="0"/>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blank)"/>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blank)"/>
    <n v="6106824"/>
    <n v="29946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blank)"/>
    <n v="2982596"/>
    <n v="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blank)"/>
    <n v="332600"/>
    <n v="0"/>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blank)"/>
    <n v="1200000"/>
    <n v="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blank)"/>
    <n v="26586"/>
    <n v="0"/>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blank)"/>
    <n v="4400000"/>
    <n v="3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blank)"/>
    <n v="1906730"/>
    <n v="0"/>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blank)"/>
    <n v="39579800"/>
    <n v="30604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blank)"/>
    <n v="490320"/>
    <n v="39754.259999999995"/>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blank)"/>
    <n v="3194000"/>
    <n v="247593.42"/>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blank)"/>
    <n v="4135200"/>
    <n v="3404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blank)"/>
    <n v="2165979"/>
    <n v="31200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blank)"/>
    <n v="648000"/>
    <n v="1005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blank)"/>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blank)"/>
    <n v="4412000"/>
    <n v="32599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blank)"/>
    <n v="2799730"/>
    <n v="0"/>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blank)"/>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blank)"/>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blank)"/>
    <n v="4872000"/>
    <n v="406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blank)"/>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blank)"/>
    <n v="312027098"/>
    <n v="219201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blank)"/>
    <n v="6226825"/>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blank)"/>
    <n v="6875063"/>
    <n v="420427.35"/>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blank)"/>
    <n v="7800000"/>
    <n v="637507.37"/>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blank)"/>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blank)"/>
    <n v="2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blank)"/>
    <n v="64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blank)"/>
    <n v="3657719"/>
    <n v="13494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blank)"/>
    <n v="10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blank)"/>
    <n v="11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blank)"/>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blank)"/>
    <n v="48722760"/>
    <n v="3997419"/>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blank)"/>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blank)"/>
    <n v="7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blank)"/>
    <n v="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blank)"/>
    <n v="45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blank)"/>
    <n v="137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blank)"/>
    <n v="159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blank)"/>
    <n v="259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blank)"/>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blank)"/>
    <n v="957959473"/>
    <n v="70997421"/>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blank)"/>
    <n v="86348440"/>
    <n v="615245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blank)"/>
    <n v="27792954"/>
    <n v="1997173.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blank)"/>
    <n v="29700000"/>
    <n v="2065625.99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blank)"/>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blank)"/>
    <n v="16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blank)"/>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blank)"/>
    <n v="20144725"/>
    <n v="30503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blank)"/>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blank)"/>
    <n v="6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2869896"/>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blank)"/>
    <n v="1362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blank)"/>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blank)"/>
    <n v="124700000"/>
    <n v="652112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blank)"/>
    <n v="86341349"/>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blank)"/>
    <n v="11766597"/>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blank)"/>
    <n v="120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blank)"/>
    <n v="1125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blank)"/>
    <n v="1073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blank)"/>
    <n v="84480000"/>
    <n v="146394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blank)"/>
    <n v="190369064"/>
    <n v="0"/>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blank)"/>
    <n v="9685000"/>
    <n v="745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blank)"/>
    <n v="17400000"/>
    <n v="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blank)"/>
    <n v="846012"/>
    <n v="0"/>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blank)"/>
    <n v="2400000"/>
    <n v="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blank)"/>
    <n v="3600000"/>
    <n v="2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blank)"/>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blank)"/>
    <n v="96532720"/>
    <n v="71436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blank)"/>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blank)"/>
    <n v="3400000"/>
    <n v="211652.64"/>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blank)"/>
    <n v="550000"/>
    <n v="64172.8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blank)"/>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blank)"/>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blank)"/>
    <n v="615060"/>
    <n v="5326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blank)"/>
    <n v="31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blank)"/>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blank)"/>
    <n v="7358000"/>
    <n v="60822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blank)"/>
    <n v="1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blank)"/>
    <n v="4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blank)"/>
    <n v="1042266"/>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blank)"/>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blank)"/>
    <n v="6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blank)"/>
    <n v="4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116559000"/>
    <n v="900083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3000000"/>
    <n v="24815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2478000"/>
    <n v="16331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6759600"/>
    <n v="402833.4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blank)"/>
    <n v="5200000"/>
    <n v="432221.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2552480"/>
    <n v="653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blank)"/>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11970223"/>
    <n v="99169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25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blank)"/>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blank)"/>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2913563"/>
    <n v="102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6166874"/>
    <n v="0"/>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blank)"/>
    <n v="365103600"/>
    <n v="292112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blank)"/>
    <n v="404552000"/>
    <n v="29525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blank)"/>
    <n v="3127850"/>
    <n v="257752.68"/>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blank)"/>
    <n v="13973000"/>
    <n v="1424077.96"/>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blank)"/>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blank)"/>
    <n v="30412000"/>
    <n v="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blank)"/>
    <n v="2988468"/>
    <n v="0"/>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blank)"/>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blank)"/>
    <n v="9914925"/>
    <n v="0"/>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blank)"/>
    <n v="8000000"/>
    <n v="0"/>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blank)"/>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blank)"/>
    <n v="19054000"/>
    <n v="1499363.67"/>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blank)"/>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blank)"/>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blank)"/>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blank)"/>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blank)"/>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blank)"/>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blank)"/>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blank)"/>
    <n v="2730000"/>
    <n v="21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blank)"/>
    <n v="377613"/>
    <n v="31467.6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blank)"/>
    <n v="830221728"/>
    <n v="53019195.37999999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blank)"/>
    <n v="251049800"/>
    <n v="393440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blank)"/>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blank)"/>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107754327"/>
    <n v="7960255.300000000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blank)"/>
    <n v="79536420"/>
    <n v="1902847.5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blank)"/>
    <n v="9432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blank)"/>
    <n v="59910000"/>
    <n v="584318.2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blank)"/>
    <n v="50000000"/>
    <n v="2283527.22000000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blank)"/>
    <n v="104224050"/>
    <n v="276097.2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blank)"/>
    <n v="34350000"/>
    <n v="566365.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11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599990000"/>
    <n v="27671.31999999999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blank)"/>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blank)"/>
    <n v="12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blank)"/>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blank)"/>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blank)"/>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blank)"/>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blank)"/>
    <n v="9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103595911"/>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blank)"/>
    <n v="37154673"/>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blank)"/>
    <n v="2666389759"/>
    <n v="170719929.70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blank)"/>
    <n v="1715231621"/>
    <n v="144694323"/>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blank)"/>
    <n v="237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blank)"/>
    <n v="280758620"/>
    <n v="25021241.380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blank)"/>
    <n v="1049193700"/>
    <n v="93193714.40000000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blank)"/>
    <n v="15307300"/>
    <n v="918732.3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blank)"/>
    <n v="1702209954"/>
    <n v="153966319.8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blank)"/>
    <n v="542489012"/>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blank)"/>
    <n v="21909411"/>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blank)"/>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blank)"/>
    <n v="1306854062"/>
    <n v="110694824.69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blank)"/>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blank)"/>
    <n v="575851405"/>
    <n v="42663604.539999999"/>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blank)"/>
    <n v="142108197"/>
    <n v="365100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blank)"/>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blank)"/>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81250968"/>
    <n v="6500998.0199999996"/>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blank)"/>
    <n v="115058882"/>
    <n v="2630078.20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blank)"/>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blank)"/>
    <n v="1717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blank)"/>
    <n v="18128670"/>
    <n v="48451.5"/>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blank)"/>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blank)"/>
    <n v="55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blank)"/>
    <n v="141600000"/>
    <n v="95864.6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blank)"/>
    <n v="164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blank)"/>
    <n v="59464610"/>
    <n v="1407010.3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blank)"/>
    <n v="2278539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blank)"/>
    <n v="230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blank)"/>
    <n v="4816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blank)"/>
    <n v="90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blank)"/>
    <n v="56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blank)"/>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blank)"/>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blank)"/>
    <n v="131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blank)"/>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140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blank)"/>
    <n v="235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blank)"/>
    <n v="43450000"/>
    <n v="0"/>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blank)"/>
    <n v="100340142"/>
    <n v="6698333.3300000001"/>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blank)"/>
    <n v="17385200"/>
    <n v="103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blank)"/>
    <n v="468000"/>
    <n v="0"/>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blank)"/>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blank)"/>
    <n v="14974708"/>
    <n v="1010539.05"/>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blank)"/>
    <n v="9310000"/>
    <n v="0"/>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blank)"/>
    <n v="120076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blank)"/>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blank)"/>
    <n v="223071"/>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blank)"/>
    <n v="3144777"/>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blank)"/>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blank)"/>
    <n v="1006640"/>
    <n v="0"/>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blank)"/>
    <n v="5960000"/>
    <n v="6000"/>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blank)"/>
    <n v="1629477"/>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blank)"/>
    <n v="621000"/>
    <n v="0"/>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blank)"/>
    <n v="35000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blank)"/>
    <n v="82500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blank)"/>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blank)"/>
    <n v="210477"/>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blank)"/>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blank)"/>
    <n v="893100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blank)"/>
    <n v="2410154"/>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blank)"/>
    <n v="307824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blank)"/>
    <n v="63848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blank)"/>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4203048"/>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blank)"/>
    <n v="126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blank)"/>
    <n v="200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blank)"/>
    <n v="60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blank)"/>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blank)"/>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blank)"/>
    <n v="1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blank)"/>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blank)"/>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blank)"/>
    <n v="21530600"/>
    <n v="1642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blank)"/>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blank)"/>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2891889"/>
    <n v="248918.9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blank)"/>
    <n v="1360000"/>
    <n v="100418.4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blank)"/>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blank)"/>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blank)"/>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blank)"/>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blank)"/>
    <n v="386000"/>
    <n v="13799.7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7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blank)"/>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blank)"/>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blank)"/>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blank)"/>
    <n v="3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blank)"/>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blank)"/>
    <n v="1075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blank)"/>
    <n v="1160144898"/>
    <n v="55525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blank)"/>
    <n v="382229127"/>
    <n v="513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blank)"/>
    <n v="569892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28893608"/>
    <n v="834764.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blank)"/>
    <n v="55400000"/>
    <n v="3809055.28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808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blank)"/>
    <n v="15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292213.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blank)"/>
    <n v="1030000"/>
    <n v="15893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12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blank)"/>
    <n v="258500155"/>
    <n v="1107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28235300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blank)"/>
    <n v="39121113"/>
    <n v="493143.7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blank)"/>
    <n v="300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2624822"/>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8288258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61100008"/>
    <n v="1466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13234744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956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95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467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7033526"/>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blank)"/>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blank)"/>
    <n v="73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166419"/>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blank)"/>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blank)"/>
    <n v="5813625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34596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1346023"/>
    <n v="295625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2065532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blank)"/>
    <n v="46478107"/>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17514205"/>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blank)"/>
    <n v="183340688"/>
    <n v="13521927.5"/>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blank)"/>
    <n v="75430122"/>
    <n v="183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5230527"/>
    <n v="2058753.8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blank)"/>
    <n v="8500000"/>
    <n v="610544.7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blank)"/>
    <n v="328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blank)"/>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blank)"/>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4878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blank)"/>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blank)"/>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blank)"/>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60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blank)"/>
    <n v="325994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blank)"/>
    <n v="626172868"/>
    <n v="40135744.03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blank)"/>
    <n v="350641113"/>
    <n v="7110165.610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5635798"/>
    <n v="6101063.2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blank)"/>
    <n v="20600000"/>
    <n v="1553527.16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blank)"/>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blank)"/>
    <n v="10000000"/>
    <n v="815919.6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blank)"/>
    <n v="6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62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blank)"/>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8757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blank)"/>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blank)"/>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674303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blank)"/>
    <n v="321971253"/>
    <n v="222246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blank)"/>
    <n v="109409983"/>
    <n v="5229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097074"/>
    <n v="3361703.7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blank)"/>
    <n v="14861689"/>
    <n v="1118701.4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blank)"/>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blank)"/>
    <n v="74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blank)"/>
    <n v="2322387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blank)"/>
    <n v="13808015"/>
    <n v="888539.1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351000"/>
    <n v="21966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2824501"/>
    <n v="255951.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blank)"/>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blank)"/>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blank)"/>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blank)"/>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947810"/>
    <n v="77377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blank)"/>
    <n v="2198761"/>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blank)"/>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blank)"/>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blank)"/>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blank)"/>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blank)"/>
    <n v="217893949"/>
    <n v="14708165.5"/>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blank)"/>
    <n v="83763540"/>
    <n v="221616.67"/>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7242735"/>
    <n v="2223737.0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blank)"/>
    <n v="17501313"/>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50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blank)"/>
    <n v="364519"/>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blank)"/>
    <n v="1034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blank)"/>
    <n v="5222360"/>
    <n v="537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blank)"/>
    <n v="16848958"/>
    <n v="811337.6200000001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5941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694832"/>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592741"/>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1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blank)"/>
    <n v="51901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1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blank)"/>
    <n v="25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332121508"/>
    <n v="2435575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129584812"/>
    <n v="731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4973096"/>
    <n v="3692775.6299999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1545428"/>
    <n v="450205.0400000000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79843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blank)"/>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60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3050000"/>
    <n v="77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blank)"/>
    <n v="5477110"/>
    <n v="81696.5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181882"/>
    <n v="413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24696"/>
    <n v="1840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158091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96697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315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135910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315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823491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4388138"/>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blank)"/>
    <n v="390948664"/>
    <n v="293384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blank)"/>
    <n v="169355531"/>
    <n v="1514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52984081"/>
    <n v="4424006.64000000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blank)"/>
    <n v="13660000"/>
    <n v="852061.5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blank)"/>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blank)"/>
    <n v="5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blank)"/>
    <n v="7171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blank)"/>
    <n v="17925596"/>
    <n v="1265829.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3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087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2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blank)"/>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blank)"/>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326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blank)"/>
    <n v="17265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blank)"/>
    <n v="52508676"/>
    <n v="395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blank)"/>
    <n v="25297334"/>
    <n v="49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6861168"/>
    <n v="584384.0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blank)"/>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blank)"/>
    <n v="2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blank)"/>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27548"/>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68631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blank)"/>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blank)"/>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3252280"/>
    <n v="2335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blank)"/>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375614729"/>
    <n v="263605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blank)"/>
    <n v="156577296"/>
    <n v="2308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8653337"/>
    <n v="3997002.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4418643"/>
    <n v="1061123.119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blank)"/>
    <n v="116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8212800"/>
    <n v="301419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blank)"/>
    <n v="8440000"/>
    <n v="565667.9300000000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91000"/>
    <n v="50673.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553811"/>
    <n v="58105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269686"/>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00000"/>
    <n v="2528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66375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1748834"/>
    <n v="7318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blank)"/>
    <n v="400631784"/>
    <n v="26180267.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blank)"/>
    <n v="64475198"/>
    <n v="355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14526"/>
    <n v="3966541.889999998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blank)"/>
    <n v="19178229"/>
    <n v="600330.7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blank)"/>
    <n v="4907868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blank)"/>
    <n v="84745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blank)"/>
    <n v="17287600"/>
    <n v="140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blank)"/>
    <n v="9651000"/>
    <n v="233962.4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65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5583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32892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blank)"/>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blank)"/>
    <n v="193095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blank)"/>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blank)"/>
    <n v="12857804"/>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blank)"/>
    <n v="177394707"/>
    <n v="11757338.91"/>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blank)"/>
    <n v="30738762"/>
    <n v="3335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blank)"/>
    <n v="24877631"/>
    <n v="1772435.2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blank)"/>
    <n v="27452090"/>
    <n v="2135465.5499999998"/>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blank)"/>
    <n v="0"/>
    <n v="19310"/>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blank)"/>
    <n v="2325400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blank)"/>
    <n v="15670782"/>
    <n v="660239.43999999994"/>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blank)"/>
    <n v="5253375"/>
    <n v="25488"/>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blank)"/>
    <n v="0"/>
    <n v="16000"/>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blank)"/>
    <n v="6536807"/>
    <n v="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blank)"/>
    <n v="3948000"/>
    <n v="0"/>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blank)"/>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blank)"/>
    <n v="900000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blank)"/>
    <n v="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blank)"/>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blank)"/>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blank)"/>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blank)"/>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blank)"/>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blank)"/>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blank)"/>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blank)"/>
    <n v="867355453"/>
    <n v="67069748.170000002"/>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blank)"/>
    <n v="136239172"/>
    <n v="11522093.370000001"/>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blank)"/>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blank)"/>
    <n v="89430915"/>
    <n v="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blank)"/>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blank)"/>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blank)"/>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blank)"/>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blank)"/>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blank)"/>
    <n v="6578500"/>
    <n v="0"/>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blank)"/>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blank)"/>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blank)"/>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blank)"/>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blank)"/>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blank)"/>
    <n v="88433920575"/>
    <n v="6806984682.3299999"/>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blank)"/>
    <n v="13936590495"/>
    <n v="1166282156.1400001"/>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blank)"/>
    <n v="1106103675"/>
    <n v="0"/>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blank)"/>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blank)"/>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blank)"/>
    <n v="6864650"/>
    <n v="0"/>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blank)"/>
    <n v="40219060"/>
    <n v="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blank)"/>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blank)"/>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blank)"/>
    <n v="618772292"/>
    <n v="0"/>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blank)"/>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blank)"/>
    <n v="624000"/>
    <n v="0"/>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blank)"/>
    <n v="353027469"/>
    <n v="0"/>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blank)"/>
    <n v="23514066145"/>
    <n v="1743997958.8099999"/>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blank)"/>
    <n v="3708354018"/>
    <n v="298586065.21000004"/>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blank)"/>
    <n v="119374650"/>
    <n v="0"/>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blank)"/>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blank)"/>
    <n v="3577295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blank)"/>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blank)"/>
    <n v="22469325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blank)"/>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blank)"/>
    <n v="5053000"/>
    <n v="0"/>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blank)"/>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blank)"/>
    <n v="14708715"/>
    <n v="0"/>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blank)"/>
    <n v="1857581442"/>
    <n v="220277952.13"/>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blank)"/>
    <n v="288677782"/>
    <n v="37682429.100000001"/>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blank)"/>
    <n v="25032674"/>
    <n v="0"/>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blank)"/>
    <n v="29162000"/>
    <n v="0"/>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blank)"/>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blank)"/>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blank)"/>
    <n v="362630000"/>
    <n v="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blank)"/>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blank)"/>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blank)"/>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blank)"/>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blank)"/>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blank)"/>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blank)"/>
    <n v="9577219936"/>
    <n v="748039090.88"/>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blank)"/>
    <n v="1510376756"/>
    <n v="128293009.41999997"/>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blank)"/>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blank)"/>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blank)"/>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blank)"/>
    <n v="19094400"/>
    <n v="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blank)"/>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blank)"/>
    <n v="32535004"/>
    <n v="0"/>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blank)"/>
    <n v="25748644"/>
    <n v="0"/>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blank)"/>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blank)"/>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blank)"/>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blank)"/>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blank)"/>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blank)"/>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blank)"/>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blank)"/>
    <n v="366030150"/>
    <n v="27501715.48"/>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blank)"/>
    <n v="56988667"/>
    <n v="4666512.5999999996"/>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blank)"/>
    <n v="40110260"/>
    <n v="0"/>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blank)"/>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blank)"/>
    <n v="14565940"/>
    <n v="0"/>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blank)"/>
    <n v="11365000"/>
    <n v="0"/>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blank)"/>
    <n v="0"/>
    <n v="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blank)"/>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blank)"/>
    <n v="105015000"/>
    <n v="0"/>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blank)"/>
    <n v="17559500"/>
    <n v="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blank)"/>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blank)"/>
    <n v="24620000"/>
    <n v="0"/>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blank)"/>
    <n v="28538410"/>
    <n v="0"/>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blank)"/>
    <n v="1608750"/>
    <n v="0"/>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blank)"/>
    <n v="7019329"/>
    <n v="0"/>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blank)"/>
    <n v="11868264"/>
    <n v="0"/>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blank)"/>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blank)"/>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blank)"/>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blank)"/>
    <n v="43260000"/>
    <n v="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blank)"/>
    <n v="549746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blank)"/>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blank)"/>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blank)"/>
    <n v="27062520881"/>
    <n v="840544473.72000003"/>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blank)"/>
    <n v="3941924886"/>
    <n v="0"/>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blank)"/>
    <n v="168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blank)"/>
    <n v="2484223436"/>
    <n v="141786778.26000002"/>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blank)"/>
    <n v="2990828690"/>
    <n v="100572280.22"/>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blank)"/>
    <n v="927087711"/>
    <n v="0"/>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blank)"/>
    <n v="1094666091"/>
    <n v="0"/>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blank)"/>
    <n v="1682283148"/>
    <n v="0"/>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blank)"/>
    <n v="882344297"/>
    <n v="0"/>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blank)"/>
    <n v="794514101"/>
    <n v="0"/>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00210287"/>
    <n v="0"/>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blank)"/>
    <n v="4521584275"/>
    <n v="0"/>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blank)"/>
    <n v="450389647"/>
    <n v="0"/>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blank)"/>
    <n v="2356575"/>
    <n v="0"/>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blank)"/>
    <n v="158910486"/>
    <n v="0"/>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blank)"/>
    <n v="124487769"/>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blank)"/>
    <n v="34710524"/>
    <n v="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blank)"/>
    <n v="3837204"/>
    <n v="0"/>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blank)"/>
    <n v="666216091"/>
    <n v="0"/>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blank)"/>
    <n v="181646908"/>
    <n v="0"/>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blank)"/>
    <n v="25217145"/>
    <n v="1162970.01"/>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blank)"/>
    <n v="3809016"/>
    <n v="198255.26"/>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blank)"/>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blank)"/>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blank)"/>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blank)"/>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blank)"/>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blank)"/>
    <n v="14559000"/>
    <n v="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blank)"/>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blank)"/>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blank)"/>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blank)"/>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blank)"/>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blank)"/>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blank)"/>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blank)"/>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blank)"/>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blank)"/>
    <n v="5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blank)"/>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blank)"/>
    <n v="443499615"/>
    <n v="30088740.6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blank)"/>
    <n v="60179540"/>
    <n v="1875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blank)"/>
    <n v="66350214"/>
    <n v="4743658.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blank)"/>
    <n v="7000000"/>
    <n v="725649.72"/>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blank)"/>
    <n v="480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blank)"/>
    <n v="4417000"/>
    <n v="52290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blank)"/>
    <n v="154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blank)"/>
    <n v="12214396"/>
    <n v="445684.27999999997"/>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blank)"/>
    <n v="6120000"/>
    <n v="537523.6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blank)"/>
    <n v="31818917"/>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blank)"/>
    <n v="196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blank)"/>
    <n v="1291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blank)"/>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blank)"/>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9230896"/>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blank)"/>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blank)"/>
    <n v="150838079"/>
    <n v="10362197.8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blank)"/>
    <n v="104402746"/>
    <n v="697815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blank)"/>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blank)"/>
    <n v="35130588"/>
    <n v="811756.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blank)"/>
    <n v="21155531"/>
    <n v="1581661.3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blank)"/>
    <n v="14501072"/>
    <n v="1068438.11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blank)"/>
    <n v="10106376"/>
    <n v="495801.17"/>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blank)"/>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blank)"/>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blank)"/>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blank)"/>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blank)"/>
    <n v="11602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blank)"/>
    <n v="7239562"/>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blank)"/>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blank)"/>
    <n v="196128956"/>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blank)"/>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blank)"/>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blank)"/>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blank)"/>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blank)"/>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9300000"/>
    <n v="5087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blank)"/>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blank)"/>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blank)"/>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blank)"/>
    <n v="698534397"/>
    <n v="38774873"/>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blank)"/>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blank)"/>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blank)"/>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blank)"/>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blank)"/>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blank)"/>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blank)"/>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blank)"/>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blank)"/>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blank)"/>
    <n v="201006455"/>
    <n v="12093367.5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blank)"/>
    <n v="47503085"/>
    <n v="1100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blank)"/>
    <n v="29708207"/>
    <n v="1840986.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blank)"/>
    <n v="4796800"/>
    <n v="317313.5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blank)"/>
    <n v="1259747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blank)"/>
    <n v="102651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blank)"/>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blank)"/>
    <n v="3625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blank)"/>
    <n v="578444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6200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blank)"/>
    <n v="451911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blank)"/>
    <n v="23455156"/>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blank)"/>
    <n v="752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blank)"/>
    <n v="19994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blank)"/>
    <n v="149576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blank)"/>
    <n v="45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blank)"/>
    <n v="458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blank)"/>
    <n v="343502"/>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01516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blank)"/>
    <n v="62617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6910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blank)"/>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blank)"/>
    <n v="449953272"/>
    <n v="12429539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blank)"/>
    <n v="328892392"/>
    <n v="22237946.399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blank)"/>
    <n v="70997916"/>
    <n v="50300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blank)"/>
    <n v="6505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blank)"/>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blank)"/>
    <n v="43746049"/>
    <n v="3428004.510000000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blank)"/>
    <n v="8460000"/>
    <n v="564862.1800000000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blank)"/>
    <n v="2896184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blank)"/>
    <n v="22938500"/>
    <n v="48742.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blank)"/>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blank)"/>
    <n v="3601076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blank)"/>
    <n v="57680000"/>
    <n v="1073367.0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19084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1976002349"/>
    <n v="251696581.1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blank)"/>
    <n v="33169280"/>
    <n v="58731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blank)"/>
    <n v="1987026"/>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blank)"/>
    <n v="2441796"/>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blank)"/>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blank)"/>
    <n v="423852"/>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blank)"/>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blank)"/>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15069040"/>
    <n v="64030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blank)"/>
    <n v="15499695"/>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blank)"/>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blank)"/>
    <n v="116372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blank)"/>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blank)"/>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blank)"/>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blank)"/>
    <n v="1294314163"/>
    <n v="88025647.489999995"/>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blank)"/>
    <n v="249110722"/>
    <n v="804001"/>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blank)"/>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blank)"/>
    <n v="188520668"/>
    <n v="13695224"/>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blank)"/>
    <n v="34900000"/>
    <n v="109246.19"/>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blank)"/>
    <n v="25169627"/>
    <n v="4484"/>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blank)"/>
    <n v="6571782"/>
    <n v="726680"/>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blank)"/>
    <n v="16127828"/>
    <n v="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blank)"/>
    <n v="131701284"/>
    <n v="15673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blank)"/>
    <n v="42000000"/>
    <n v="0"/>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blank)"/>
    <n v="77176443"/>
    <n v="599512.59"/>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blank)"/>
    <n v="329272159"/>
    <n v="54502.93"/>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blank)"/>
    <n v="40590116"/>
    <n v="2496890.25"/>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blank)"/>
    <n v="4000000"/>
    <n v="0"/>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blank)"/>
    <n v="119978717"/>
    <n v="1236432.32"/>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blank)"/>
    <n v="14653666"/>
    <n v="1041279.5"/>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blank)"/>
    <n v="18416052"/>
    <n v="0"/>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blank)"/>
    <n v="1273380"/>
    <n v="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blank)"/>
    <n v="1632947"/>
    <n v="0"/>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blank)"/>
    <n v="1005196"/>
    <n v="14970.539999999999"/>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blank)"/>
    <n v="32784861"/>
    <n v="240601.94000000003"/>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blank)"/>
    <n v="54722331"/>
    <n v="433993.00000000006"/>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blank)"/>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blank)"/>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blank)"/>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blank)"/>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blank)"/>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blank)"/>
    <n v="147783581"/>
    <n v="26120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blank)"/>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blank)"/>
    <n v="20994362"/>
    <n v="400680.8"/>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blank)"/>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blank)"/>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blank)"/>
    <n v="96831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blank)"/>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blank)"/>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blank)"/>
    <n v="448539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blank)"/>
    <n v="909846"/>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blank)"/>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blank)"/>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blank)"/>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blank)"/>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blank)"/>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blank)"/>
    <n v="218404175"/>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blank)"/>
    <n v="1271156869"/>
    <n v="87776167.180000007"/>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blank)"/>
    <n v="305632033"/>
    <n v="4946048.979999999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blank)"/>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blank)"/>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blank)"/>
    <n v="196086405"/>
    <n v="13403652.6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blank)"/>
    <n v="62978967"/>
    <n v="4247167.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blank)"/>
    <n v="114867772"/>
    <n v="268422.1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blank)"/>
    <n v="126534715"/>
    <n v="0"/>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blank)"/>
    <n v="42619609"/>
    <n v="0"/>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blank)"/>
    <n v="175615000"/>
    <n v="14437658.71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blank)"/>
    <n v="66934601"/>
    <n v="285992.4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83285178"/>
    <n v="3346025.0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blank)"/>
    <n v="315756000"/>
    <n v="4434704.319999999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blank)"/>
    <n v="25034797116"/>
    <n v="799058401.7400000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blank)"/>
    <n v="54215400"/>
    <n v="95671.97999999998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blank)"/>
    <n v="3995752132"/>
    <n v="253424471.870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blank)"/>
    <n v="180801832"/>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blank)"/>
    <n v="8657766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blank)"/>
    <n v="192399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blank)"/>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blank)"/>
    <n v="72376684"/>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blank)"/>
    <n v="1834849029"/>
    <n v="99463.37999999999"/>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blank)"/>
    <n v="69318072"/>
    <n v="5064554.650000000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blank)"/>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blank)"/>
    <n v="9812747"/>
    <n v="774460.99000000011"/>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blank)"/>
    <n v="100000"/>
    <n v="0"/>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blank)"/>
    <n v="65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blank)"/>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blank)"/>
    <n v="500000"/>
    <n v="330268.4099999999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blank)"/>
    <n v="374287516"/>
    <n v="29350612.140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blank)"/>
    <n v="62643546"/>
    <n v="1610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blank)"/>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blank)"/>
    <n v="61940309"/>
    <n v="4469213.5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blank)"/>
    <n v="34604864"/>
    <n v="2579782.710000000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blank)"/>
    <n v="2366000"/>
    <n v="61163.5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blank)"/>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blank)"/>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blank)"/>
    <n v="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blank)"/>
    <n v="5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blank)"/>
    <n v="6150000"/>
    <n v="1116825.64999999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14550000"/>
    <n v="229843.2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blank)"/>
    <n v="184686478"/>
    <n v="272807.6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blank)"/>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blank)"/>
    <n v="6000000"/>
    <n v="1290833.8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blank)"/>
    <n v="5700000"/>
    <n v="100006.5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blank)"/>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blank)"/>
    <n v="610000"/>
    <n v="793583.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blank)"/>
    <n v="1100000"/>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blank)"/>
    <n v="2600000"/>
    <n v="59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blank)"/>
    <n v="13294000"/>
    <n v="11750.0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blank)"/>
    <n v="30608209"/>
    <n v="1243762.110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blank)"/>
    <n v="106135732"/>
    <n v="7977671.8600000003"/>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blank)"/>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blank)"/>
    <n v="14921455"/>
    <n v="1220852.3800000004"/>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blank)"/>
    <n v="1000000"/>
    <n v="6131.04"/>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blank)"/>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blank)"/>
    <n v="1000000"/>
    <n v="115742.66"/>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blank)"/>
    <n v="815964010"/>
    <n v="65276512.87999999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blank)"/>
    <n v="124483690"/>
    <n v="39500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blank)"/>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blank)"/>
    <n v="108042420"/>
    <n v="10007605.18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blank)"/>
    <n v="23937500"/>
    <n v="575892.94999999995"/>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blank)"/>
    <n v="20238100"/>
    <n v="1062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blank)"/>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blank)"/>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blank)"/>
    <n v="126792078"/>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blank)"/>
    <n v="4050000"/>
    <n v="241704.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634638039"/>
    <n v="1416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blank)"/>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blank)"/>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blank)"/>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blank)"/>
    <n v="12999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blank)"/>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blank)"/>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blank)"/>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blank)"/>
    <n v="243863366"/>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blank)"/>
    <n v="33396458"/>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blank)"/>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blank)"/>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blank)"/>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blank)"/>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blank)"/>
    <n v="931212"/>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blank)"/>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blank)"/>
    <n v="114029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blank)"/>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blank)"/>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blank)"/>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blank)"/>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blank)"/>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blank)"/>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blank)"/>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blank)"/>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blank)"/>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blank)"/>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blank)"/>
    <n v="23184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blank)"/>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blank)"/>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blank)"/>
    <n v="4685406921"/>
    <n v="345845239.36000001"/>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blank)"/>
    <n v="968808201"/>
    <n v="11067413.6399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blank)"/>
    <n v="678218824"/>
    <n v="52983866.3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blank)"/>
    <n v="297266232"/>
    <n v="14300303.890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blank)"/>
    <n v="200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blank)"/>
    <n v="16104839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blank)"/>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blank)"/>
    <n v="1106261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blank)"/>
    <n v="90279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blank)"/>
    <n v="73666247"/>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blank)"/>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blank)"/>
    <n v="11971020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blank)"/>
    <n v="200255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blank)"/>
    <n v="9085000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50259359"/>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224956311"/>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7630304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blank)"/>
    <n v="10763309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blank)"/>
    <n v="1037644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blank)"/>
    <n v="5256957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blank)"/>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blank)"/>
    <n v="4147917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blank)"/>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blank)"/>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blank)"/>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blank)"/>
    <n v="1386877094"/>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blank)"/>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blank)"/>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blank)"/>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blank)"/>
    <n v="8614207"/>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blank)"/>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blank)"/>
    <n v="692579008"/>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blank)"/>
    <n v="12956660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blank)"/>
    <n v="24843541"/>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blank)"/>
    <n v="116172198"/>
    <n v="8403236.8300000001"/>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blank)"/>
    <n v="18918000"/>
    <n v="77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blank)"/>
    <n v="15562498"/>
    <n v="1274676.1000000001"/>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blank)"/>
    <n v="8403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blank)"/>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blank)"/>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blank)"/>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blank)"/>
    <n v="126500092"/>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blank)"/>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blank)"/>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blank)"/>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blank)"/>
    <n v="2680000"/>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blank)"/>
    <n v="986182840"/>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blank)"/>
    <n v="174701524"/>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blank)"/>
    <n v="13758373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blank)"/>
    <n v="104650000"/>
    <n v="6354655.54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blank)"/>
    <n v="385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blank)"/>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blank)"/>
    <n v="37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blank)"/>
    <n v="179270172"/>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blank)"/>
    <n v="47950460"/>
    <n v="379100.74"/>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2223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blank)"/>
    <n v="65661983"/>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blank)"/>
    <n v="77403065"/>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blank)"/>
    <n v="497428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blank)"/>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blank)"/>
    <n v="1195100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blank)"/>
    <n v="12482609238"/>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blank)"/>
    <n v="31800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blank)"/>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blank)"/>
    <n v="183871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blank)"/>
    <n v="37930321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blank)"/>
    <n v="160460682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blank)"/>
    <n v="250040450"/>
    <n v="18356399.5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blank)"/>
    <n v="200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blank)"/>
    <n v="37471777"/>
    <n v="533441.8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blank)"/>
    <n v="33194606"/>
    <n v="2806514.43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blank)"/>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blank)"/>
    <n v="12200000"/>
    <n v="1126812.180000000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blank)"/>
    <n v="13850000"/>
    <n v="69226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blank)"/>
    <n v="9500000"/>
    <n v="3937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blank)"/>
    <n v="1400000"/>
    <n v="1973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blank)"/>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blank)"/>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68700000"/>
    <n v="23316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56600000"/>
    <n v="9400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blank)"/>
    <n v="142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blank)"/>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blank)"/>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blank)"/>
    <n v="494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blank)"/>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blank)"/>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blank)"/>
    <n v="855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blank)"/>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12215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blank)"/>
    <n v="2451091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400000"/>
    <n v="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blank)"/>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blank)"/>
    <n v="42339407"/>
    <n v="4975247.859999999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9800000"/>
    <n v="761027.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blank)"/>
    <n v="10000000"/>
    <n v="836062.2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blank)"/>
    <n v="150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blank)"/>
    <n v="65200000"/>
    <n v="3663839.47"/>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blank)"/>
    <n v="9140000"/>
    <n v="559551.56000000006"/>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blank)"/>
    <n v="1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blank)"/>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blank)"/>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58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blank)"/>
    <n v="5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blank)"/>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blank)"/>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blank)"/>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blank)"/>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blank)"/>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blank)"/>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807760593"/>
    <n v="57607150.3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200400000"/>
    <n v="4625590.0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106670000"/>
    <n v="8812894.159999996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244200000"/>
    <n v="12136535.8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blank)"/>
    <n v="42500000"/>
    <n v="750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blank)"/>
    <n v="11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blank)"/>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blank)"/>
    <n v="34693583"/>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blank)"/>
    <n v="21000000"/>
    <n v="848750.4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blank)"/>
    <n v="20100000"/>
    <n v="25296.9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blank)"/>
    <n v="13882518"/>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blank)"/>
    <n v="601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blank)"/>
    <n v="7500000"/>
    <n v="170728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blank)"/>
    <n v="7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blank)"/>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blank)"/>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blank)"/>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blank)"/>
    <n v="11503191"/>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blank)"/>
    <n v="449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blank)"/>
    <n v="41000000"/>
    <n v="89878.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70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blank)"/>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blank)"/>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blank)"/>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blank)"/>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68923967"/>
    <n v="4797242.099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5920000"/>
    <n v="478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8914894"/>
    <n v="727935.7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11568788"/>
    <n v="85184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blank)"/>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blank)"/>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blank)"/>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blank)"/>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blank)"/>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blank)"/>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blank)"/>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blank)"/>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blank)"/>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blank)"/>
    <n v="61096923"/>
    <n v="466257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blank)"/>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8400608"/>
    <n v="699626.57000000007"/>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blank)"/>
    <n v="3939095"/>
    <n v="149300.6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blank)"/>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blank)"/>
    <n v="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blank)"/>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blank)"/>
    <n v="19728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blank)"/>
    <n v="14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blank)"/>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blank)"/>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blank)"/>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blank)"/>
    <n v="7985959"/>
    <n v="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4115840"/>
    <n v="38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626382"/>
    <n v="58102"/>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blank)"/>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blank)"/>
    <n v="500000"/>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blank)"/>
    <n v="792500925"/>
    <n v="54616491.659999996"/>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blank)"/>
    <n v="20740927"/>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blank)"/>
    <n v="154685175"/>
    <n v="2966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blank)"/>
    <n v="821074"/>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blank)"/>
    <n v="6479219"/>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blank)"/>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blank)"/>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blank)"/>
    <n v="108541943"/>
    <n v="8302550.4600000009"/>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blank)"/>
    <n v="233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blank)"/>
    <n v="34867997"/>
    <n v="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blank)"/>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blank)"/>
    <n v="2435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blank)"/>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blank)"/>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blank)"/>
    <n v="1529878"/>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blank)"/>
    <n v="25028857"/>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blank)"/>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blank)"/>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blank)"/>
    <n v="18510986"/>
    <n v="457341.3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blank)"/>
    <n v="8789262"/>
    <n v="0"/>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blank)"/>
    <n v="328861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blank)"/>
    <n v="319926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blank)"/>
    <n v="6087581"/>
    <n v="0"/>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blank)"/>
    <n v="16406441"/>
    <n v="0"/>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blank)"/>
    <n v="923373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blank)"/>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blank)"/>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blank)"/>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blank)"/>
    <n v="442969"/>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blank)"/>
    <n v="1942244"/>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blank)"/>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blank)"/>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blank)"/>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blank)"/>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blank)"/>
    <n v="31000"/>
    <n v="0"/>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blank)"/>
    <n v="55200000"/>
    <n v="2749800"/>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blank)"/>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blank)"/>
    <n v="10500676"/>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blank)"/>
    <n v="3874653"/>
    <n v="0"/>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1595601"/>
    <n v="0"/>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blank)"/>
    <n v="18950000"/>
    <n v="1227572.3700000001"/>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blank)"/>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blank)"/>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blank)"/>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blank)"/>
    <n v="1177968"/>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blank)"/>
    <n v="40446500"/>
    <n v="2682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blank)"/>
    <n v="5955809"/>
    <n v="411318.7"/>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blank)"/>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blank)"/>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blank)"/>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blank)"/>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blank)"/>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blank)"/>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blank)"/>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blank)"/>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blank)"/>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blank)"/>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blank)"/>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blank)"/>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blank)"/>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blank)"/>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blank)"/>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blank)"/>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blank)"/>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blank)"/>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blank)"/>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blank)"/>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blank)"/>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blank)"/>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blank)"/>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blank)"/>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blank)"/>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blank)"/>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blank)"/>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blank)"/>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blank)"/>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blank)"/>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blank)"/>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blank)"/>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blank)"/>
    <n v="3740396279"/>
    <n v="236527164.019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blank)"/>
    <n v="490379440"/>
    <n v="24152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blank)"/>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blank)"/>
    <n v="489172871"/>
    <n v="36317520.10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blank)"/>
    <n v="313107039"/>
    <n v="32511930.3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blank)"/>
    <n v="11298746"/>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blank)"/>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blank)"/>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blank)"/>
    <n v="847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blank)"/>
    <n v="346000000"/>
    <n v="125000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blank)"/>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blank)"/>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blank)"/>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blank)"/>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blank)"/>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blank)"/>
    <n v="189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blank)"/>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blank)"/>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blank)"/>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blank)"/>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blank)"/>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blank)"/>
    <n v="395604209"/>
    <n v="245544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blank)"/>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blank)"/>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blank)"/>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blank)"/>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blank)"/>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blank)"/>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blank)"/>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blank)"/>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blank)"/>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blank)"/>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blank)"/>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blank)"/>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blank)"/>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blank)"/>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blank)"/>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blank)"/>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blank)"/>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blank)"/>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blank)"/>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blank)"/>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blank)"/>
    <n v="518343642"/>
    <n v="35818743.340000004"/>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blank)"/>
    <n v="85699418"/>
    <n v="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blank)"/>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blank)"/>
    <n v="72007231"/>
    <n v="5499919.6799999997"/>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blank)"/>
    <n v="17028977"/>
    <n v="0"/>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blank)"/>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blank)"/>
    <n v="630000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blank)"/>
    <n v="5850075"/>
    <n v="0"/>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blank)"/>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11914033"/>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blank)"/>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blank)"/>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blank)"/>
    <n v="6258748"/>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blank)"/>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blank)"/>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blank)"/>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blank)"/>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blank)"/>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blank)"/>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blank)"/>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blank)"/>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blank)"/>
    <n v="59582877"/>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blank)"/>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blank)"/>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blank)"/>
    <n v="12194400"/>
    <n v="896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blank)"/>
    <n v="32364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737644"/>
    <n v="135258.1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blank)"/>
    <n v="760092"/>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1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blank)"/>
    <n v="16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blank)"/>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blank)"/>
    <n v="8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877238"/>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1916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blank)"/>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blank)"/>
    <n v="20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1967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blank)"/>
    <n v="20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blank)"/>
    <n v="114860000"/>
    <n v="85150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blank)"/>
    <n v="22025000"/>
    <n v="10275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blank)"/>
    <n v="16009850"/>
    <n v="1286357.489999999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blank)"/>
    <n v="4900000"/>
    <n v="54378.99"/>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blank)"/>
    <n v="1041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blank)"/>
    <n v="330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blank)"/>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blank)"/>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blank)"/>
    <n v="4026019"/>
    <n v="198590.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blank)"/>
    <n v="2145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blank)"/>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blank)"/>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blank)"/>
    <n v="58490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blank)"/>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blank)"/>
    <n v="27746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blank)"/>
    <n v="936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blank)"/>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blank)"/>
    <n v="28687"/>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blank)"/>
    <n v="443824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blank)"/>
    <n v="1845855"/>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blank)"/>
    <n v="40150000"/>
    <n v="3046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blank)"/>
    <n v="1452000"/>
    <n v="121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5606110"/>
    <n v="461977.20999999996"/>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blank)"/>
    <n v="1892184"/>
    <n v="135559.54999999999"/>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blank)"/>
    <n v="65465000"/>
    <n v="2639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blank)"/>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blank)"/>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blank)"/>
    <n v="2649000"/>
    <n v="402128.6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blank)"/>
    <n v="2725600000"/>
    <n v="140589102.37"/>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blank)"/>
    <n v="270000000"/>
    <n v="18640495.8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blank)"/>
    <n v="284000000"/>
    <n v="21653270.0400000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blank)"/>
    <n v="24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blank)"/>
    <n v="35000000"/>
    <n v="180588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blank)"/>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blank)"/>
    <n v="36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blank)"/>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blank)"/>
    <n v="76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blank)"/>
    <n v="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blank)"/>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blank)"/>
    <n v="31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blank)"/>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blank)"/>
    <n v="5105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blank)"/>
    <n v="457934500"/>
    <n v="174060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blank)"/>
    <n v="1007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blank)"/>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blank)"/>
    <n v="64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blank)"/>
    <n v="820400000"/>
    <n v="51068068.34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blank)"/>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blank)"/>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blank)"/>
    <n v="381000000"/>
    <n v="18168106.96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blank)"/>
    <n v="151000000"/>
    <n v="786068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blank)"/>
    <n v="208800000"/>
    <n v="13271176.51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blank)"/>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blank)"/>
    <n v="105000000"/>
    <n v="1000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blank)"/>
    <n v="180000000"/>
    <n v="10589140.75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blank)"/>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blank)"/>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blank)"/>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blank)"/>
    <n v="92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blank)"/>
    <n v="80794024"/>
    <n v="2599526.570000000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blank)"/>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blank)"/>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blank)"/>
    <n v="114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blank)"/>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blank)"/>
    <n v="57900000"/>
    <n v="86730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blank)"/>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blank)"/>
    <n v="11000000"/>
    <n v="0"/>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blank)"/>
    <n v="129500000"/>
    <n v="8261709.3499999996"/>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blank)"/>
    <n v="22000000"/>
    <n v="1264740.60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blank)"/>
    <n v="225976800"/>
    <n v="17111280.490000002"/>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blank)"/>
    <n v="42401864"/>
    <n v="725000"/>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blank)"/>
    <n v="28666998"/>
    <n v="2407845.8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blank)"/>
    <n v="6878927"/>
    <n v="649179.27"/>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blank)"/>
    <n v="25614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blank)"/>
    <n v="21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blank)"/>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blank)"/>
    <n v="19898321"/>
    <n v="799476.3400000000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blank)"/>
    <n v="3680636"/>
    <n v="7755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blank)"/>
    <n v="3405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blank)"/>
    <n v="8446276"/>
    <n v="767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blank)"/>
    <n v="61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blank)"/>
    <n v="4913722"/>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blank)"/>
    <n v="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blank)"/>
    <n v="7201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blank)"/>
    <n v="1215814"/>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blank)"/>
    <n v="1198539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blank)"/>
    <n v="27409525"/>
    <n v="9440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blank)"/>
    <n v="7576132"/>
    <n v="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blank)"/>
    <n v="1106058259"/>
    <n v="81976775"/>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blank)"/>
    <n v="196866300"/>
    <n v="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blank)"/>
    <n v="146880732"/>
    <n v="12606662.4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blank)"/>
    <n v="785971071"/>
    <n v="64954492.060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blank)"/>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blank)"/>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blank)"/>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blank)"/>
    <n v="156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blank)"/>
    <n v="250100000"/>
    <n v="2034018.29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blank)"/>
    <n v="710000000"/>
    <n v="520134.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blank)"/>
    <n v="1751066051"/>
    <n v="46354500.72999999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59128929"/>
    <n v="15767467.2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blank)"/>
    <n v="240000000"/>
    <n v="4606652.4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blank)"/>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blank)"/>
    <n v="31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blank)"/>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blank)"/>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blank)"/>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blank)"/>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blank)"/>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blank)"/>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blank)"/>
    <n v="22076364"/>
    <n v="2853999.1999999997"/>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blank)"/>
    <n v="29500000"/>
    <n v="12755629.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blank)"/>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blank)"/>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blank)"/>
    <n v="350000000"/>
    <n v="1209230.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blank)"/>
    <n v="197242000"/>
    <n v="14544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blank)"/>
    <n v="34268000"/>
    <n v="396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blank)"/>
    <n v="27378780"/>
    <n v="2214049.4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blank)"/>
    <n v="5676372"/>
    <n v="298550.0399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blank)"/>
    <n v="1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blank)"/>
    <n v="50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blank)"/>
    <n v="113044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blank)"/>
    <n v="42500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blank)"/>
    <n v="4224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blank)"/>
    <n v="150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blank)"/>
    <n v="61115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blank)"/>
    <n v="45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blank)"/>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blank)"/>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blank)"/>
    <n v="8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blank)"/>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blank)"/>
    <n v="1310000"/>
    <n v="0"/>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blank)"/>
    <n v="261198872"/>
    <n v="0"/>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blank)"/>
    <n v="107003721"/>
    <n v="0"/>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blank)"/>
    <n v="28800000"/>
    <n v="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blank)"/>
    <n v="106337816"/>
    <n v="0"/>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blank)"/>
    <n v="35453621"/>
    <n v="0"/>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blank)"/>
    <n v="9899231"/>
    <n v="0"/>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blank)"/>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blank)"/>
    <n v="19605000"/>
    <n v="0"/>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blank)"/>
    <n v="15550000"/>
    <n v="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blank)"/>
    <n v="23832398"/>
    <n v="0"/>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blank)"/>
    <n v="30910600"/>
    <n v="0"/>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blank)"/>
    <n v="21303000"/>
    <n v="0"/>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blank)"/>
    <n v="45051160"/>
    <n v="0"/>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blank)"/>
    <n v="28640400"/>
    <n v="0"/>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blank)"/>
    <n v="1679000"/>
    <n v="0"/>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blank)"/>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blank)"/>
    <n v="3316000"/>
    <n v="0"/>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blank)"/>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blank)"/>
    <n v="637000"/>
    <n v="0"/>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blank)"/>
    <n v="813100"/>
    <n v="0"/>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blank)"/>
    <n v="20626000"/>
    <n v="0"/>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blank)"/>
    <n v="103936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91675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blank)"/>
    <n v="1524099"/>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blank)"/>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19370"/>
    <n v="29669.19000000000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blank)"/>
    <n v="215112"/>
    <n v="6116"/>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blank)"/>
    <n v="3000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blank)"/>
    <n v="844741810"/>
    <n v="57212486.00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blank)"/>
    <n v="764897576"/>
    <n v="56464343.31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blank)"/>
    <n v="149333372"/>
    <n v="35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blank)"/>
    <n v="318196714"/>
    <n v="4804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56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blank)"/>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8479176"/>
    <n v="8681943.599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blank)"/>
    <n v="105716787"/>
    <n v="8566420.6199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blank)"/>
    <n v="21911418"/>
    <n v="2961276.22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blank)"/>
    <n v="41310905"/>
    <n v="1375912.380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blank)"/>
    <n v="189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blank)"/>
    <n v="4278112"/>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blank)"/>
    <n v="30610000"/>
    <n v="156081.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blank)"/>
    <n v="54828575"/>
    <n v="658710.5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blank)"/>
    <n v="355114305"/>
    <n v="18601090.8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blank)"/>
    <n v="86500000"/>
    <n v="3756413.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5262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22091020"/>
    <n v="1336804.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96649812"/>
    <n v="116720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blank)"/>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blank)"/>
    <n v="209300000"/>
    <n v="4331162.3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blank)"/>
    <n v="5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blank)"/>
    <n v="13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blank)"/>
    <n v="28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blank)"/>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blank)"/>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blank)"/>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9378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blank)"/>
    <n v="69858200"/>
    <n v="2529084.25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blank)"/>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19356400"/>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blank)"/>
    <n v="175874433"/>
    <n v="1324697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blank)"/>
    <n v="47752918"/>
    <n v="4172896.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blank)"/>
    <n v="39569177"/>
    <n v="2689293.6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blank)"/>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blank)"/>
    <n v="6155514"/>
    <n v="442569.74999999994"/>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blank)"/>
    <n v="6737469"/>
    <n v="635287.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blank)"/>
    <n v="6080000"/>
    <n v="499064.5000000000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blank)"/>
    <n v="9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blank)"/>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blank)"/>
    <n v="23796000"/>
    <n v="192908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blank)"/>
    <n v="25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blank)"/>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blank)"/>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blank)"/>
    <n v="900000"/>
    <n v="1359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blank)"/>
    <n v="111482623"/>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blank)"/>
    <n v="39822480"/>
    <n v="3312852"/>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blank)"/>
    <n v="22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blank)"/>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blank)"/>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blank)"/>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blank)"/>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blank)"/>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blank)"/>
    <n v="4147703"/>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blank)"/>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blank)"/>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blank)"/>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blank)"/>
    <n v="93014000"/>
    <n v="6828971.24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blank)"/>
    <n v="1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blank)"/>
    <n v="16386200"/>
    <n v="223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blank)"/>
    <n v="12595000"/>
    <n v="1043340.5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blank)"/>
    <n v="6440000"/>
    <n v="1125.2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14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29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5956000"/>
    <n v="315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blank)"/>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14850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blank)"/>
    <n v="37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blank)"/>
    <n v="15937245"/>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blank)"/>
    <n v="398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blank)"/>
    <n v="5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blank)"/>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blank)"/>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blank)"/>
    <n v="60351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blank)"/>
    <n v="640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176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blank)"/>
    <n v="86371400"/>
    <n v="644595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blank)"/>
    <n v="17300000"/>
    <n v="329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16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640000"/>
    <n v="975736.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blank)"/>
    <n v="4200000"/>
    <n v="188618.2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blank)"/>
    <n v="10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blank)"/>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blank)"/>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blank)"/>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842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66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2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blank)"/>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blank)"/>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blank)"/>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3602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blank)"/>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blank)"/>
    <n v="53779350"/>
    <n v="40228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blank)"/>
    <n v="10500850"/>
    <n v="27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7521523"/>
    <n v="610025.7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blank)"/>
    <n v="2223000"/>
    <n v="174416.9199999999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6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blank)"/>
    <n v="20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blank)"/>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1721977"/>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blank)"/>
    <n v="4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blank)"/>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blank)"/>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blank)"/>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49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blank)"/>
    <n v="470000"/>
    <n v="0"/>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blank)"/>
    <n v="943302110"/>
    <n v="65915425.990000002"/>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blank)"/>
    <n v="294930002"/>
    <n v="191584.8"/>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blank)"/>
    <n v="72000000"/>
    <n v="5945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blank)"/>
    <n v="119500000"/>
    <n v="9481355.839999998"/>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blank)"/>
    <n v="98812000"/>
    <n v="1996791.6500000001"/>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blank)"/>
    <n v="71060000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blank)"/>
    <n v="2076312658"/>
    <n v="0"/>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blank)"/>
    <n v="25200000"/>
    <n v="25000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blank)"/>
    <n v="179925628"/>
    <n v="5628419.6699999999"/>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blank)"/>
    <n v="34730000"/>
    <n v="1062338.8600000001"/>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blank)"/>
    <n v="1541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blank)"/>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58204500"/>
    <n v="79228.7"/>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blank)"/>
    <n v="43693765"/>
    <n v="1831596"/>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blank)"/>
    <n v="2050000"/>
    <n v="0"/>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blank)"/>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blank)"/>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blank)"/>
    <n v="820000"/>
    <n v="0"/>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blank)"/>
    <n v="41760000"/>
    <n v="872561.25"/>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blank)"/>
    <n v="141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blank)"/>
    <n v="372500000"/>
    <n v="10178083.3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blank)"/>
    <n v="48600000"/>
    <n v="390921.5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blank)"/>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blank)"/>
    <n v="23000000"/>
    <n v="1564535.04"/>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blank)"/>
    <n v="49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blank)"/>
    <n v="60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blank)"/>
    <n v="10000000"/>
    <n v="239526.13"/>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blank)"/>
    <n v="44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blank)"/>
    <n v="191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blank)"/>
    <n v="41000000"/>
    <n v="2129377.85"/>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blank)"/>
    <n v="327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blank)"/>
    <n v="228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blank)"/>
    <n v="140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blank)"/>
    <n v="4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blank)"/>
    <n v="14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blank)"/>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blank)"/>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blank)"/>
    <n v="17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blank)"/>
    <n v="26300000"/>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blank)"/>
    <n v="5311569847"/>
    <n v="44116795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blank)"/>
    <n v="54000000"/>
    <n v="433333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blank)"/>
    <n v="857485452"/>
    <n v="4904827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blank)"/>
    <n v="295522204"/>
    <n v="2629351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blank)"/>
    <n v="35706150"/>
    <n v="421168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blank)"/>
    <n v="684986996"/>
    <n v="6420354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blank)"/>
    <n v="191761526"/>
    <n v="1598012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6345116"/>
    <n v="52876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blank)"/>
    <n v="37480169"/>
    <n v="312334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blank)"/>
    <n v="22400000"/>
    <n v="186666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blank)"/>
    <n v="249079979"/>
    <n v="1167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blank)"/>
    <n v="93418045"/>
    <n v="802217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blank)"/>
    <n v="30367550"/>
    <n v="253062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56792409"/>
    <n v="160450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77617353"/>
    <n v="646811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blank)"/>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12510679"/>
    <n v="17725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blank)"/>
    <n v="1630000"/>
    <n v="1358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blank)"/>
    <n v="6880000"/>
    <n v="5733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blank)"/>
    <n v="34743946"/>
    <n v="288699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blank)"/>
    <n v="1275866"/>
    <n v="11465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blank)"/>
    <n v="15692449"/>
    <n v="1307705"/>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blank)"/>
    <n v="14296653"/>
    <n v="119138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blank)"/>
    <n v="245728775"/>
    <n v="27039852.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blank)"/>
    <n v="40859229"/>
    <n v="2550112.33"/>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blank)"/>
    <n v="68949757"/>
    <n v="5745813"/>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61922390"/>
    <n v="21826865"/>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349758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230640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722638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7437474"/>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blank)"/>
    <n v="72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681877"/>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565427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blank)"/>
    <n v="70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71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22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267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28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blank)"/>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blank)"/>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blank)"/>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8554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108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blank)"/>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blank)"/>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blank)"/>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blank)"/>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blank)"/>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blank)"/>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blank)"/>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blank)"/>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blank)"/>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blank)"/>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blank)"/>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blank)"/>
    <n v="24500000"/>
    <n v="0"/>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blank)"/>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blank)"/>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blank)"/>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blank)"/>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blank)"/>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blank)"/>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blank)"/>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blank)"/>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blank)"/>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blank)"/>
    <n v="35168395"/>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blank)"/>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blank)"/>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blank)"/>
    <n v="103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blank)"/>
    <n v="302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blank)"/>
    <n v="84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blank)"/>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blank)"/>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blank)"/>
    <n v="5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blank)"/>
    <n v="59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blank)"/>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blank)"/>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blank)"/>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blank)"/>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blank)"/>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blank)"/>
    <n v="4506903"/>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blank)"/>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43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198753"/>
    <n v="16562.690000000002"/>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blank)"/>
    <n v="821622080"/>
    <n v="59146108.710000001"/>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blank)"/>
    <n v="168629728"/>
    <n v="273350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blank)"/>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blank)"/>
    <n v="106140031"/>
    <n v="8937155.5600000005"/>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blank)"/>
    <n v="115848249"/>
    <n v="7836557.7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blank)"/>
    <n v="22510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blank)"/>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blank)"/>
    <n v="5400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blank)"/>
    <n v="22450000"/>
    <n v="394509.38"/>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blank)"/>
    <n v="19680000"/>
    <n v="1031057.94"/>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10139000"/>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21188545"/>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blank)"/>
    <n v="45000000"/>
    <n v="12550"/>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blank)"/>
    <n v="32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blank)"/>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blank)"/>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blank)"/>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blank)"/>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28775000"/>
    <n v="14491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blank)"/>
    <n v="14654000"/>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blank)"/>
    <n v="87553412"/>
    <n v="8642670.970000000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blank)"/>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blank)"/>
    <n v="11439052"/>
    <n v="909446.4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blank)"/>
    <n v="50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blank)"/>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blank)"/>
    <n v="5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blank)"/>
    <n v="117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blank)"/>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275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blank)"/>
    <n v="30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blank)"/>
    <n v="8000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blank)"/>
    <n v="108557163"/>
    <n v="6975117.04"/>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blank)"/>
    <n v="18906126"/>
    <n v="220843.8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blank)"/>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blank)"/>
    <n v="13531233"/>
    <n v="1065416.75"/>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blank)"/>
    <n v="34745100"/>
    <n v="1682075.1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blank)"/>
    <n v="9005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blank)"/>
    <n v="3227000"/>
    <n v="29166.6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blank)"/>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1410343"/>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blank)"/>
    <n v="126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blank)"/>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blank)"/>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blank)"/>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blank)"/>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4880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blank)"/>
    <n v="4132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blank)"/>
    <n v="517070830"/>
    <n v="39573839.89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blank)"/>
    <n v="86297545"/>
    <n v="6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blank)"/>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blank)"/>
    <n v="72561028"/>
    <n v="6036180.650000000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blank)"/>
    <n v="42132030"/>
    <n v="1740687.47"/>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blank)"/>
    <n v="0"/>
    <n v="18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blank)"/>
    <n v="2986800"/>
    <n v="2489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blank)"/>
    <n v="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blank)"/>
    <n v="4140000"/>
    <n v="336280.4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blank)"/>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7593071"/>
    <n v="116510.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34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blank)"/>
    <n v="15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00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blank)"/>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blank)"/>
    <n v="213251388"/>
    <n v="16368516.93"/>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blank)"/>
    <n v="55113551"/>
    <n v="19500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blank)"/>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blank)"/>
    <n v="29724680"/>
    <n v="2494322.21"/>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blank)"/>
    <n v="29219004"/>
    <n v="896101.5199999999"/>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blank)"/>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blank)"/>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blank)"/>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blank)"/>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blank)"/>
    <n v="1618831"/>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5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8015473"/>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104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1984462"/>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blank)"/>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5465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blank)"/>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blank)"/>
    <n v="1300067"/>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blank)"/>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blank)"/>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blank)"/>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blank)"/>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blank)"/>
    <n v="267133255"/>
    <n v="20113140.079999998"/>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blank)"/>
    <n v="56066348"/>
    <n v="117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blank)"/>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blank)"/>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blank)"/>
    <n v="36397601"/>
    <n v="3047465.46"/>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blank)"/>
    <n v="21186116"/>
    <n v="1667942.22"/>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blank)"/>
    <n v="5563220"/>
    <n v="0"/>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blank)"/>
    <n v="10164678"/>
    <n v="1082904.8999999999"/>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blank)"/>
    <n v="2050000"/>
    <n v="150000"/>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blank)"/>
    <n v="17868000"/>
    <n v="950000"/>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blank)"/>
    <n v="15397017"/>
    <n v="8175"/>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blank)"/>
    <n v="9620000"/>
    <n v="0"/>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blank)"/>
    <n v="38776227"/>
    <n v="1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blank)"/>
    <n v="1497000"/>
    <n v="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blank)"/>
    <n v="284000"/>
    <n v="0"/>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blank)"/>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blank)"/>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blank)"/>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blank)"/>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blank)"/>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blank)"/>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blank)"/>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blank)"/>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blank)"/>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blank)"/>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blank)"/>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0513508"/>
    <n v="2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2389447"/>
    <n v="3068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5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blank)"/>
    <n v="361920741"/>
    <n v="7458180.019999999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blank)"/>
    <n v="86505783"/>
    <n v="566075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blank)"/>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blank)"/>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blank)"/>
    <n v="25298110"/>
    <n v="1142154.590000000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blank)"/>
    <n v="11458344"/>
    <n v="867613.3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blank)"/>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blank)"/>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blank)"/>
    <n v="16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blank)"/>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blank)"/>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blank)"/>
    <n v="42200000"/>
    <n v="2201957.069999999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blank)"/>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blank)"/>
    <n v="30000000"/>
    <n v="0"/>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blank)"/>
    <n v="275225956"/>
    <n v="992176.4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blank)"/>
    <n v="5785000"/>
    <n v="38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blank)"/>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blank)"/>
    <n v="1907197"/>
    <n v="152161.9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blank)"/>
    <n v="813649"/>
    <n v="57679.04000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blank)"/>
    <n v="24879727"/>
    <n v="1231630.5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blank)"/>
    <n v="40472317"/>
    <n v="2473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blank)"/>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blank)"/>
    <n v="6111407"/>
    <n v="188798.7"/>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blank)"/>
    <n v="4245138"/>
    <n v="376562.48000000004"/>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blank)"/>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blank)"/>
    <n v="8235582"/>
    <n v="44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blank)"/>
    <n v="1564167"/>
    <n v="2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blank)"/>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blank)"/>
    <n v="961948"/>
    <n v="66327.5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blank)"/>
    <n v="231000"/>
    <n v="429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blank)"/>
    <n v="49741662"/>
    <n v="3401899.2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blank)"/>
    <n v="17681875"/>
    <n v="1423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blank)"/>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blank)"/>
    <n v="8707171"/>
    <n v="517274.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blank)"/>
    <n v="1990683"/>
    <n v="217943.97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blank)"/>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blank)"/>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blank)"/>
    <n v="7414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blank)"/>
    <n v="36332685"/>
    <n v="201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blank)"/>
    <n v="11515500"/>
    <n v="998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blank)"/>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blank)"/>
    <n v="6306949"/>
    <n v="306705.5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blank)"/>
    <n v="1663162"/>
    <n v="151598.97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blank)"/>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21277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40563524"/>
    <n v="17520247.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blank)"/>
    <n v="48822998"/>
    <n v="4076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42173295"/>
    <n v="2670564.63000000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blank)"/>
    <n v="6631651"/>
    <n v="620335.960000000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367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6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4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18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blank)"/>
    <n v="167460437"/>
    <n v="11183313.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blank)"/>
    <n v="10619000"/>
    <n v="872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blank)"/>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blank)"/>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blank)"/>
    <n v="28134827"/>
    <n v="1714448.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blank)"/>
    <n v="1521972"/>
    <n v="133764.799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blank)"/>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blank)"/>
    <n v="11076420"/>
    <n v="44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blank)"/>
    <n v="7222917"/>
    <n v="65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blank)"/>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blank)"/>
    <n v="2143011"/>
    <n v="67458.0399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blank)"/>
    <n v="1076868"/>
    <n v="99864.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blank)"/>
    <n v="798402536"/>
    <n v="51258732.31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blank)"/>
    <n v="430335386"/>
    <n v="32666133.32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blank)"/>
    <n v="183890550"/>
    <n v="5532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blank)"/>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blank)"/>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blank)"/>
    <n v="128950924"/>
    <n v="7794831.08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blank)"/>
    <n v="52947507"/>
    <n v="4964808.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blank)"/>
    <n v="84660000"/>
    <n v="6880170.90999999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blank)"/>
    <n v="6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blank)"/>
    <n v="70000000"/>
    <n v="1983266.95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blank)"/>
    <n v="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blank)"/>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blank)"/>
    <n v="2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blank)"/>
    <n v="139000000"/>
    <n v="3637587.28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blank)"/>
    <n v="2322175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blank)"/>
    <n v="2246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blank)"/>
    <n v="7200000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blank)"/>
    <n v="528103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blank)"/>
    <n v="6919584"/>
    <n v="23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blank)"/>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blank)"/>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blank)"/>
    <n v="2649171"/>
    <n v="34151.54"/>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blank)"/>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blank)"/>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blank)"/>
    <n v="44517667"/>
    <n v="347762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blank)"/>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blank)"/>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blank)"/>
    <n v="6162273"/>
    <n v="526649.1999999999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blank)"/>
    <n v="18729048"/>
    <n v="1294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blank)"/>
    <n v="13635000"/>
    <n v="1670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blank)"/>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blank)"/>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3669326"/>
    <n v="191194.43"/>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blank)"/>
    <n v="0"/>
    <n v="252060.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3688500"/>
    <n v="1290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713000"/>
    <n v="39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5745572"/>
    <n v="194677.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255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999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328428"/>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blank)"/>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blank)"/>
    <n v="731188903"/>
    <n v="51668887.670000002"/>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blank)"/>
    <n v="117539127"/>
    <n v="153484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blank)"/>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blank)"/>
    <n v="97633069"/>
    <n v="7841341.900000000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blank)"/>
    <n v="28250000"/>
    <n v="1967102.640000000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blank)"/>
    <n v="15328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blank)"/>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blank)"/>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blank)"/>
    <n v="6443915"/>
    <n v="315966.09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blank)"/>
    <n v="55435076"/>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blank)"/>
    <n v="37065303"/>
    <n v="2748214.8600000003"/>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blank)"/>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blank)"/>
    <n v="1475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blank)"/>
    <n v="314854278"/>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blank)"/>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blank)"/>
    <n v="43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blank)"/>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blank)"/>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blank)"/>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blank)"/>
    <n v="86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blank)"/>
    <n v="345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blank)"/>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blank)"/>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blank)"/>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blank)"/>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blank)"/>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blank)"/>
    <n v="4240000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blank)"/>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blank)"/>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blank)"/>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blank)"/>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blank)"/>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blank)"/>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blank)"/>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blank)"/>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blank)"/>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blank)"/>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blank)"/>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blank)"/>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blank)"/>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blank)"/>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blank)"/>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blank)"/>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blank)"/>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blank)"/>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blank)"/>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blank)"/>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blank)"/>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blank)"/>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blank)"/>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blank)"/>
    <n v="0"/>
    <n v="3292577.780000000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blank)"/>
    <n v="0"/>
    <n v="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blank)"/>
    <n v="0"/>
    <n v="422837.1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blank)"/>
    <n v="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blank)"/>
    <n v="49295796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blank)"/>
    <n v="71341447"/>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blank)"/>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blank)"/>
    <n v="727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blank)"/>
    <n v="32592728"/>
    <n v="2009593.680000000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blank)"/>
    <n v="2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blank)"/>
    <n v="1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blank)"/>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blank)"/>
    <n v="13797554"/>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blank)"/>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blank)"/>
    <n v="49500000"/>
    <n v="14320828.6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blank)"/>
    <n v="2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blank)"/>
    <n v="130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blank)"/>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blank)"/>
    <n v="515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blank)"/>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blank)"/>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blank)"/>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blank)"/>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blank)"/>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blank)"/>
    <n v="11370000"/>
    <n v="585000"/>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blank)"/>
    <n v="5328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blank)"/>
    <n v="287292850"/>
    <n v="203847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blank)"/>
    <n v="160711500"/>
    <n v="11806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blank)"/>
    <n v="94488234"/>
    <n v="1941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blank)"/>
    <n v="55471000"/>
    <n v="4525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37745713"/>
    <n v="3063751.7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9098032"/>
    <n v="1778378.60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blank)"/>
    <n v="22760000"/>
    <n v="98978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378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blank)"/>
    <n v="3850000"/>
    <n v="950213.2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blank)"/>
    <n v="27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blank)"/>
    <n v="463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blank)"/>
    <n v="193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blank)"/>
    <n v="36400000"/>
    <n v="2646926.79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1656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156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992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3662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3718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blank)"/>
    <n v="6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blank)"/>
    <n v="1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blank)"/>
    <n v="1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blank)"/>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14410000"/>
    <n v="750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blank)"/>
    <n v="465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blank)"/>
    <n v="10920000"/>
    <n v="736236.18"/>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blank)"/>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blank)"/>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blank)"/>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blank)"/>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blank)"/>
    <n v="50000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blank)"/>
    <n v="84375350"/>
    <n v="539345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blank)"/>
    <n v="86054000"/>
    <n v="2723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blank)"/>
    <n v="32496900"/>
    <n v="825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blank)"/>
    <n v="10505457"/>
    <n v="814366.79"/>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blank)"/>
    <n v="11310305"/>
    <n v="415472.7200000000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blank)"/>
    <n v="13967737"/>
    <n v="289313.96000000002"/>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blank)"/>
    <n v="309697"/>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blank)"/>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blank)"/>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blank)"/>
    <n v="491566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blank)"/>
    <n v="2525000"/>
    <n v="36898.62999999999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blank)"/>
    <n v="48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blank)"/>
    <n v="15996489"/>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blank)"/>
    <n v="1100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blank)"/>
    <n v="611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blank)"/>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blank)"/>
    <n v="52428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blank)"/>
    <n v="2852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blank)"/>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blank)"/>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blank)"/>
    <n v="454674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blank)"/>
    <n v="5197287"/>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blank)"/>
    <n v="364363848"/>
    <n v="28172329.67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blank)"/>
    <n v="145375000"/>
    <n v="8146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blank)"/>
    <n v="61704000"/>
    <n v="25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blank)"/>
    <n v="50270000"/>
    <n v="202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blank)"/>
    <n v="55450000"/>
    <n v="4259629.690000000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blank)"/>
    <n v="17050000"/>
    <n v="1247011.140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blank)"/>
    <n v="9400000"/>
    <n v="705381.9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blank)"/>
    <n v="90200000"/>
    <n v="8529528.980000000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blank)"/>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blank)"/>
    <n v="166505112"/>
    <n v="13129186.55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blank)"/>
    <n v="366000000"/>
    <n v="19542215.310000002"/>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blank)"/>
    <n v="6000000"/>
    <n v="661563.4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blank)"/>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blank)"/>
    <n v="50591600"/>
    <n v="94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blank)"/>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blank)"/>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blank)"/>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blank)"/>
    <n v="12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blank)"/>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blank)"/>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blank)"/>
    <n v="13988000"/>
    <n v="856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blank)"/>
    <n v="1991860"/>
    <n v="122566.7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blank)"/>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blank)"/>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blank)"/>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blank)"/>
    <n v="757542318"/>
    <n v="52476333.32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blank)"/>
    <n v="180042400"/>
    <n v="38872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blank)"/>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blank)"/>
    <n v="108716170"/>
    <n v="7915092.719999999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blank)"/>
    <n v="49032000"/>
    <n v="3244574.3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blank)"/>
    <n v="77638361"/>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blank)"/>
    <n v="27300000"/>
    <n v="994240.5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blank)"/>
    <n v="13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blank)"/>
    <n v="18215071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blank)"/>
    <n v="48720000"/>
    <n v="2922524.7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blank)"/>
    <n v="1102388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blank)"/>
    <n v="37951611"/>
    <n v="377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blank)"/>
    <n v="95564189"/>
    <n v="933710.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blank)"/>
    <n v="4692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blank)"/>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blank)"/>
    <n v="605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blank)"/>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blank)"/>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blank)"/>
    <n v="6314595"/>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blank)"/>
    <n v="5745239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blank)"/>
    <n v="43156363"/>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blank)"/>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blank)"/>
    <n v="57408000"/>
    <n v="4493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blank)"/>
    <n v="8650460"/>
    <n v="677223.60000000009"/>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blank)"/>
    <n v="10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blank)"/>
    <n v="40955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blank)"/>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blank)"/>
    <n v="123185540"/>
    <n v="9175821.37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blank)"/>
    <n v="18068000"/>
    <n v="172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blank)"/>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blank)"/>
    <n v="17106000"/>
    <n v="1391118.2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blank)"/>
    <n v="3202040"/>
    <n v="253986.2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blank)"/>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blank)"/>
    <n v="35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blank)"/>
    <n v="105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blank)"/>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blank)"/>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blank)"/>
    <n v="2682530"/>
    <n v="39953.7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155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5915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blank)"/>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blank)"/>
    <n v="6474207"/>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blank)"/>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blank)"/>
    <n v="4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blank)"/>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blank)"/>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blank)"/>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blank)"/>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blank)"/>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blank)"/>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blank)"/>
    <n v="1357549324"/>
    <n v="100329297.04000001"/>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blank)"/>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blank)"/>
    <n v="323874135"/>
    <n v="6005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blank)"/>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blank)"/>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blank)"/>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blank)"/>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blank)"/>
    <n v="200000000"/>
    <n v="15397668.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blank)"/>
    <n v="49185000"/>
    <n v="3596226.6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blank)"/>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blank)"/>
    <n v="483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blank)"/>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blank)"/>
    <n v="26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blank)"/>
    <n v="9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blank)"/>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blank)"/>
    <n v="67000000"/>
    <n v="200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blank)"/>
    <n v="90370000"/>
    <n v="2003737.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blank)"/>
    <n v="132370000"/>
    <n v="96468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blank)"/>
    <n v="60805000"/>
    <n v="4245736.4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blank)"/>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blank)"/>
    <n v="5760000"/>
    <n v="105797.6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blank)"/>
    <n v="31290000"/>
    <n v="737181.7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blank)"/>
    <n v="81220000"/>
    <n v="20596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blank)"/>
    <n v="223979460"/>
    <n v="1494439.89000000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blank)"/>
    <n v="2485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blank)"/>
    <n v="42000000"/>
    <n v="4029528.8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blank)"/>
    <n v="3810000"/>
    <n v="27275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blank)"/>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blank)"/>
    <n v="162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blank)"/>
    <n v="522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blank)"/>
    <n v="136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blank)"/>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blank)"/>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blank)"/>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blank)"/>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blank)"/>
    <n v="16040000"/>
    <n v="952246.59"/>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blank)"/>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blank)"/>
    <n v="6020000"/>
    <n v="5900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blank)"/>
    <n v="28040000"/>
    <n v="171634"/>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blank)"/>
    <n v="199253762"/>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blank)"/>
    <n v="1314250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blank)"/>
    <n v="2593608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blank)"/>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blank)"/>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blank)"/>
    <n v="145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blank)"/>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blank)"/>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blank)"/>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blank)"/>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blank)"/>
    <n v="3701712"/>
    <n v="320464.7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6405568"/>
    <n v="2200464"/>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3625396"/>
    <n v="30211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blank)"/>
    <n v="591251"/>
    <n v="49271"/>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437738"/>
    <n v="11981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571434"/>
    <n v="4761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39781"/>
    <n v="1164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blank)"/>
    <n v="329707"/>
    <n v="27475"/>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54489"/>
    <n v="454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95285"/>
    <n v="4127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blank)"/>
    <n v="1194009"/>
    <n v="99501"/>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924768"/>
    <n v="7706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389213"/>
    <n v="365768"/>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417253"/>
    <n v="34771"/>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475620"/>
    <n v="39635"/>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479522"/>
    <n v="3996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blank)"/>
    <n v="7241971703"/>
    <n v="606914283"/>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blank)"/>
    <n v="1441354840"/>
    <n v="120112904"/>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blank)"/>
    <n v="273851897"/>
    <n v="20070994"/>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blank)"/>
    <n v="614292557"/>
    <n v="50524383"/>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blank)"/>
    <n v="476366586"/>
    <n v="39697219"/>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blank)"/>
    <n v="12613128"/>
    <n v="1051094"/>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blank)"/>
    <n v="50589516"/>
    <n v="4215792"/>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blank)"/>
    <n v="41245682"/>
    <n v="3437142"/>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blank)"/>
    <n v="465719087"/>
    <n v="38809926"/>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blank)"/>
    <n v="747343104"/>
    <n v="62278592"/>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69207527"/>
    <n v="2243396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316411893"/>
    <n v="26367657"/>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blank)"/>
    <n v="160030709"/>
    <n v="13335893"/>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blank)"/>
    <n v="14930119"/>
    <n v="1244175"/>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blank)"/>
    <n v="4317772"/>
    <n v="359815"/>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blank)"/>
    <n v="52428659"/>
    <n v="4369054"/>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blank)"/>
    <n v="14347"/>
    <n v="1196"/>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blank)"/>
    <n v="1988263"/>
    <n v="16569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1815157"/>
    <n v="151263"/>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1590957"/>
    <n v="3465914"/>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blank)"/>
    <n v="106607186"/>
    <n v="8883933"/>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blank)"/>
    <n v="5865626737"/>
    <n v="48880227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blank)"/>
    <n v="282449300"/>
    <n v="23537437"/>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blank)"/>
    <n v="10012700"/>
    <n v="834391"/>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blank)"/>
    <n v="1065165600"/>
    <n v="8876379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blank)"/>
    <n v="15475400"/>
    <n v="128961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blank)"/>
    <n v="102024900"/>
    <n v="8502075"/>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blank)"/>
    <n v="5985600"/>
    <n v="498797"/>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blank)"/>
    <n v="229660000"/>
    <n v="1913833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blank)"/>
    <n v="91279200"/>
    <n v="76066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blank)"/>
    <n v="8033900"/>
    <n v="669489"/>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blank)"/>
    <n v="136562300"/>
    <n v="11380185"/>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blank)"/>
    <n v="165465700"/>
    <n v="1378880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blank)"/>
    <n v="4726000"/>
    <n v="393831"/>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blank)"/>
    <n v="2650200"/>
    <n v="22084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blank)"/>
    <n v="4262500"/>
    <n v="355207"/>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blank)"/>
    <n v="18619000"/>
    <n v="155157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blank)"/>
    <n v="86709900"/>
    <n v="722582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blank)"/>
    <n v="14933000"/>
    <n v="124441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7155300"/>
    <n v="596275"/>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58200"/>
    <n v="548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153900"/>
    <n v="346158"/>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167600"/>
    <n v="1396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blank)"/>
    <n v="370903880"/>
    <n v="2858852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blank)"/>
    <n v="356157210"/>
    <n v="3707254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blank)"/>
    <n v="143219700"/>
    <n v="579653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blank)"/>
    <n v="153127921"/>
    <n v="1150020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45832"/>
    <n v="121548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58800000"/>
    <n v="66083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49894376"/>
    <n v="505823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981150"/>
    <n v="266903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blank)"/>
    <n v="3501256"/>
    <n v="21685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blank)"/>
    <n v="24970494"/>
    <n v="40179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10537920"/>
    <n v="63154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194055"/>
    <n v="1425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blank)"/>
    <n v="11189177"/>
    <n v="1632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blank)"/>
    <n v="6672975"/>
    <n v="2751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blank)"/>
    <n v="394800"/>
    <n v="4205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blank)"/>
    <n v="4281535"/>
    <n v="8162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blank)"/>
    <n v="19525400"/>
    <n v="13555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blank)"/>
    <n v="31604756"/>
    <n v="285091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blank)"/>
    <n v="17236999"/>
    <n v="13777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blank)"/>
    <n v="31635141"/>
    <n v="527251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2939160"/>
    <n v="9058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136497"/>
    <n v="7338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7510172"/>
    <n v="2405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8980317"/>
    <n v="9707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6667727"/>
    <n v="51311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16027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60917"/>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834953"/>
    <n v="1591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blank)"/>
    <n v="1356866"/>
    <n v="11192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blank)"/>
    <n v="1702996"/>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blank)"/>
    <n v="1226117"/>
    <n v="7605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blank)"/>
    <n v="4430653"/>
    <n v="17552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blank)"/>
    <n v="250000"/>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blank)"/>
    <n v="145600"/>
    <n v="122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blank)"/>
    <n v="725669"/>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15000"/>
    <n v="125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70402"/>
    <n v="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2888976"/>
    <n v="58734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8767955"/>
    <n v="113082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blank)"/>
    <n v="3303783"/>
    <n v="1802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blank)"/>
    <n v="12803475"/>
    <n v="28493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blank)"/>
    <n v="924559124"/>
    <n v="77046593"/>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blank)"/>
    <n v="124375682"/>
    <n v="1036464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blank)"/>
    <n v="7404000"/>
    <n v="617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blank)"/>
    <n v="142701372"/>
    <n v="11891781"/>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blank)"/>
    <n v="102102984"/>
    <n v="850858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blank)"/>
    <n v="26800000"/>
    <n v="226791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blank)"/>
    <n v="13500000"/>
    <n v="1125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blank)"/>
    <n v="9880000"/>
    <n v="92041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blank)"/>
    <n v="7450000"/>
    <n v="620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blank)"/>
    <n v="28140000"/>
    <n v="222833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blank)"/>
    <n v="142000000"/>
    <n v="11833331"/>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1550000"/>
    <n v="3399257"/>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40180000"/>
    <n v="676083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blank)"/>
    <n v="50690000"/>
    <n v="41825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blank)"/>
    <n v="4105773"/>
    <n v="32964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blank)"/>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blank)"/>
    <n v="1270000"/>
    <n v="458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blank)"/>
    <n v="700000"/>
    <n v="583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blank)"/>
    <n v="1900000"/>
    <n v="158333"/>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30598940"/>
    <n v="2700145"/>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blank)"/>
    <n v="20715000"/>
    <n v="1680416"/>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blank)"/>
    <n v="226000000"/>
    <n v="16161653.38000000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blank)"/>
    <n v="27850000"/>
    <n v="15220390.4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blank)"/>
    <n v="840000"/>
    <n v="7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blank)"/>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blank)"/>
    <n v="23580000"/>
    <n v="2355064.3400000003"/>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blank)"/>
    <n v="10510000"/>
    <n v="946654.38"/>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blank)"/>
    <n v="5000000"/>
    <n v="83215.14"/>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blank)"/>
    <n v="8300000"/>
    <n v="173585"/>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blank)"/>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blank)"/>
    <n v="565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blank)"/>
    <n v="6250000"/>
    <n v="412436.04"/>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175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8605000"/>
    <n v="21682.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blank)"/>
    <n v="28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blank)"/>
    <n v="1120000"/>
    <n v="77549.759999999995"/>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blank)"/>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blank)"/>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12225000"/>
    <n v="63000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blank)"/>
    <n v="7010400"/>
    <n v="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6222000"/>
    <n v="5185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716900"/>
    <n v="59741.66"/>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375000"/>
    <n v="3125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300000"/>
    <n v="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blank)"/>
    <n v="595447153"/>
    <n v="49620594.25"/>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blank)"/>
    <n v="48750000"/>
    <n v="40625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blank)"/>
    <n v="9900000"/>
    <n v="825001.83"/>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blank)"/>
    <n v="45498500"/>
    <n v="3791541.67"/>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blank)"/>
    <n v="86945353"/>
    <n v="7245446.08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blank)"/>
    <n v="22050000"/>
    <n v="1837499.98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blank)"/>
    <n v="725000"/>
    <n v="6041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blank)"/>
    <n v="5500000"/>
    <n v="458333.33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blank)"/>
    <n v="1250000"/>
    <n v="104166.6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blank)"/>
    <n v="16900000"/>
    <n v="140833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blank)"/>
    <n v="60200000"/>
    <n v="50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7500000"/>
    <n v="1458333.33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42143868"/>
    <n v="3511988.98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blank)"/>
    <n v="8250000"/>
    <n v="6875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blank)"/>
    <n v="2900000"/>
    <n v="241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blank)"/>
    <n v="1100000"/>
    <n v="91666.6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blank)"/>
    <n v="1500000"/>
    <n v="1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blank)"/>
    <n v="200000"/>
    <n v="16666.6699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blank)"/>
    <n v="950000"/>
    <n v="79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400000"/>
    <n v="200000.02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8426263"/>
    <n v="702188.5800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blank)"/>
    <n v="7650000"/>
    <n v="637487.66999999993"/>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37500000"/>
    <n v="3125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11643864586"/>
    <n v="736645611.62"/>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blank)"/>
    <n v="27375671380"/>
    <n v="2072168155.0400002"/>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blank)"/>
    <n v="62311723623"/>
    <n v="4145649507.4100003"/>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blank)"/>
    <n v="383333960"/>
    <n v="31969497"/>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blank)"/>
    <n v="139000000"/>
    <n v="1158333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blank)"/>
    <n v="58480602004"/>
    <n v="1936227037.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blank)"/>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blank)"/>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blank)"/>
    <n v="19086779487"/>
    <n v="434256401.8900000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blank)"/>
    <n v="53674866227"/>
    <n v="16450758607.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blank)"/>
    <n v="5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blank)"/>
    <n v="79541475426"/>
    <n v="3135020503.07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blank)"/>
    <n v="74684189"/>
    <n v="968113.5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blank)"/>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blank)"/>
    <n v="1383708231"/>
    <n v="69445.64"/>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blank)"/>
    <n v="286016885"/>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blank)"/>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blank)"/>
    <n v="2000000000"/>
    <n v="246699356.10000002"/>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blank)"/>
    <n v="8000000000"/>
    <n v="73884722.870000005"/>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blank)"/>
    <n v="17000000"/>
    <n v="1416666"/>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2200000"/>
    <n v="183333"/>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blank)"/>
    <n v="2000000"/>
    <n v="166667"/>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blank)"/>
    <n v="400500000"/>
    <n v="33375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28000000"/>
    <n v="2333333"/>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blank)"/>
    <n v="118878000"/>
    <n v="99065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blank)"/>
    <n v="32800490"/>
    <n v="273337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blank)"/>
    <n v="500000000"/>
    <n v="41666667"/>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blank)"/>
    <n v="127125000"/>
    <n v="0"/>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blank)"/>
    <n v="1217605997"/>
    <n v="863270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blank)"/>
    <n v="2517699851"/>
    <n v="220641832.92999998"/>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blank)"/>
    <n v="73361802"/>
    <n v="6113483"/>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blank)"/>
    <n v="8400000"/>
    <n v="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782091966"/>
    <n v="61558976.39000000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blank)"/>
    <n v="90000000"/>
    <n v="7131494"/>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0"/>
    <n v="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blank)"/>
    <n v="1865554550"/>
    <n v="149335992.81"/>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blank)"/>
    <n v="250514883"/>
    <n v="11339231.26"/>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blank)"/>
    <n v="180800000"/>
    <n v="12148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blank)"/>
    <n v="164387816"/>
    <n v="11560510.73"/>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blank)"/>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5000000"/>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blank)"/>
    <n v="5511039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blank)"/>
    <n v="8565446"/>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blank)"/>
    <n v="5883571"/>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blank)"/>
    <n v="9265829"/>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blank)"/>
    <n v="30923392"/>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blank)"/>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blank)"/>
    <n v="4864534"/>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blank)"/>
    <n v="9100691"/>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blank)"/>
    <n v="9234979"/>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blank)"/>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blank)"/>
    <n v="29074733"/>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blank)"/>
    <n v="6727560"/>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blank)"/>
    <n v="25362144"/>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blank)"/>
    <n v="308402759"/>
    <n v="0"/>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blank)"/>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blank)"/>
    <n v="16800000"/>
    <n v="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blank)"/>
    <n v="30000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blank)"/>
    <n v="32518638596"/>
    <n v="3428143864.4000001"/>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blank)"/>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blank)"/>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blank)"/>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blank)"/>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blank)"/>
    <n v="111600000"/>
    <n v="126974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80000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blank)"/>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blank)"/>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7427493"/>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7572506"/>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3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blank)"/>
    <n v="1274947745"/>
    <n v="106245645"/>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8971484488"/>
    <n v="151006262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blank)"/>
    <n v="42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blank)"/>
    <n v="27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blank)"/>
    <n v="54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blank)"/>
    <n v="42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blank)"/>
    <n v="8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blank)"/>
    <n v="30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blank)"/>
    <n v="30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blank)"/>
    <n v="102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blank)"/>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blank)"/>
    <n v="54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blank)"/>
    <n v="48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blank)"/>
    <n v="6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blank)"/>
    <n v="50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blank)"/>
    <n v="33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blank)"/>
    <n v="61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blank)"/>
    <n v="6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blank)"/>
    <n v="48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blank)"/>
    <n v="27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blank)"/>
    <n v="75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blank)"/>
    <n v="60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blank)"/>
    <n v="6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blank)"/>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blank)"/>
    <n v="48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blank)"/>
    <n v="108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blank)"/>
    <n v="294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blank)"/>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blank)"/>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blank)"/>
    <n v="54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blank)"/>
    <n v="36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blank)"/>
    <n v="4200000"/>
    <n v="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blank)"/>
    <n v="4800000"/>
    <n v="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blank)"/>
    <n v="695958718"/>
    <n v="54188024.899999999"/>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blank)"/>
    <n v="35000000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51600000"/>
    <n v="8656058.3800000008"/>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blank)"/>
    <n v="1500000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blank)"/>
    <n v="1100000"/>
    <n v="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blank)"/>
    <n v="15700000"/>
    <n v="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blank)"/>
    <n v="26261600"/>
    <n v="2305085.7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blank)"/>
    <n v="57600000"/>
    <n v="3107109.6"/>
  </r>
  <r>
    <s v="2026"/>
    <x v="0"/>
    <x v="0"/>
    <x v="0"/>
    <x v="4"/>
    <s v="2 - Poder Ejecutivo"/>
    <s v="0203 - MINISTERIO DE DEFENSA"/>
    <s v="0001 - MINISTERIO DE DEFENSA"/>
    <s v="1 - SERVICIOS  GENERALES"/>
    <s v="1.3 - Defensa nacional"/>
    <s v="1.3.01 - Defensa militar"/>
    <s v="2.4 - TRANSFERENCIAS CORRIENTES"/>
    <s v="2.4.4 - TRANSFERENCIAS CORRIENTES A EMPRESAS PÚBLICAS NO FINANCIERAS"/>
    <s v="N"/>
    <s v="00 - N/A"/>
    <s v="10 - FONDO GENERAL"/>
    <s v="99 - MULTIPROVINCIAL"/>
    <s v="(blank)"/>
    <n v="150116116"/>
    <n v="0"/>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blank)"/>
    <n v="29889646"/>
    <n v="14585.02"/>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blank)"/>
    <n v="53717748"/>
    <n v="1143145"/>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48269488"/>
    <n v="4055857.4"/>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67400000"/>
    <n v="13946284"/>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blank)"/>
    <n v="13000000"/>
    <n v="13748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blank)"/>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blank)"/>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blank)"/>
    <n v="7200000"/>
    <n v="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blank)"/>
    <n v="13251946"/>
    <n v="1104328"/>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blank)"/>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blank)"/>
    <n v="550000"/>
    <n v="3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blank)"/>
    <n v="14994261"/>
    <n v="225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412190000"/>
    <n v="0"/>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blank)"/>
    <n v="150000"/>
    <n v="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blank)"/>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330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30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11211440413"/>
    <n v="880929061.85000002"/>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blank)"/>
    <n v="1388308604"/>
    <n v="11069238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blank)"/>
    <n v="50758895"/>
    <n v="3904530.6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blank)"/>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blank)"/>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EMPRESAS PÚBLICAS NO FINANCIERAS"/>
    <s v="N"/>
    <s v="00 - N/A"/>
    <s v="10 - FONDO GENERAL"/>
    <s v="99 - MULTIPROVINCIAL"/>
    <s v="(blank)"/>
    <n v="306441777"/>
    <n v="23572444"/>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40000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0"/>
    <n v="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300000"/>
    <n v="0"/>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blank)"/>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blank)"/>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blank)"/>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blank)"/>
    <n v="11914764731"/>
    <n v="0"/>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blank)"/>
    <n v="1108367613"/>
    <n v="0"/>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blank)"/>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blank)"/>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blank)"/>
    <n v="4227444798"/>
    <n v="0"/>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blank)"/>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blank)"/>
    <n v="2851526879"/>
    <n v="0"/>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blank)"/>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blank)"/>
    <n v="322917574"/>
    <n v="0"/>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blank)"/>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blank)"/>
    <n v="659816522"/>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blank)"/>
    <n v="14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2481592823"/>
    <n v="0"/>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blank)"/>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blank)"/>
    <n v="40256062"/>
    <n v="0"/>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blank)"/>
    <n v="1677756035"/>
    <n v="0"/>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blank)"/>
    <n v="840000000"/>
    <n v="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blank)"/>
    <n v="36429600"/>
    <n v="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blank)"/>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blank)"/>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blank)"/>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blank)"/>
    <n v="25037500"/>
    <n v="0"/>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blank)"/>
    <n v="169588399"/>
    <n v="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blank)"/>
    <n v="177600000"/>
    <n v="227600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blank)"/>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blank)"/>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blank)"/>
    <n v="105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blank)"/>
    <n v="0"/>
    <n v="45122913.420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99 - MULTIPROVINCIAL"/>
    <s v="(blank)"/>
    <n v="8763954564"/>
    <n v="587481799.94999993"/>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99 - MULTIPROVINCIAL"/>
    <s v="(blank)"/>
    <n v="659698150"/>
    <n v="27636257.670000002"/>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blank)"/>
    <n v="284169222"/>
    <n v="22006208.059999999"/>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blank)"/>
    <n v="6096296718"/>
    <n v="472212986.32999998"/>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blank)"/>
    <n v="4245726001"/>
    <n v="235221586.34"/>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blank)"/>
    <n v="10001506777"/>
    <n v="68329436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blank)"/>
    <n v="161724"/>
    <n v="13477"/>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blank)"/>
    <n v="5130920"/>
    <n v="42757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blank)"/>
    <n v="1408197659"/>
    <n v="745393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blank)"/>
    <n v="97537485904"/>
    <n v="7734652580.820000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blank)"/>
    <n v="2000000000"/>
    <n v="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blank)"/>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blank)"/>
    <n v="200000000"/>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blank)"/>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blank)"/>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1222918000"/>
    <n v="38621186.329999998"/>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99 - MULTIPROVINCIAL"/>
    <s v="(blank)"/>
    <n v="1950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blank)"/>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blank)"/>
    <n v="4417366"/>
    <n v="0"/>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blank)"/>
    <n v="75641136"/>
    <n v="0"/>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blank)"/>
    <n v="19179768"/>
    <n v="0"/>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blank)"/>
    <n v="267271422"/>
    <n v="22272618.5"/>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blank)"/>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706048489"/>
    <n v="0"/>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blank)"/>
    <n v="223731000"/>
    <n v="0"/>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blank)"/>
    <n v="2586978152"/>
    <n v="153342547.6099999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blank)"/>
    <n v="271544267"/>
    <n v="22624964.579999998"/>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blank)"/>
    <n v="9332612"/>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99 - MULTIPROVINCIAL"/>
    <s v="(blank)"/>
    <n v="1272412088"/>
    <n v="89898541.930000007"/>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blank)"/>
    <n v="250002253"/>
    <n v="0"/>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blank)"/>
    <n v="40000000"/>
    <n v="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blank)"/>
    <n v="143925000"/>
    <n v="10245437.73"/>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blank)"/>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blank)"/>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99 - MULTIPROVINCIAL"/>
    <s v="(blank)"/>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blank)"/>
    <n v="81994318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99 - MULTIPROVINCIAL"/>
    <s v="(blank)"/>
    <n v="2222755080"/>
    <n v="25490570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blank)"/>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99 - MULTIPROVINCIAL"/>
    <s v="(blank)"/>
    <n v="405038460"/>
    <n v="27512884.579999998"/>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blank)"/>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blank)"/>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blank)"/>
    <n v="285346590"/>
    <n v="0"/>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blank)"/>
    <n v="500000"/>
    <n v="0"/>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blank)"/>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blank)"/>
    <n v="9600000"/>
    <n v="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43040000"/>
    <n v="6811856.0499999998"/>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15483566"/>
    <n v="353394.5899999999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1551454267"/>
    <n v="113097173.3399999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blank)"/>
    <n v="37741593"/>
    <n v="377415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blank)"/>
    <n v="298874606"/>
    <n v="23020487.07"/>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blank)"/>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blank)"/>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37576000"/>
    <n v="0"/>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blank)"/>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blank)"/>
    <n v="33500000"/>
    <n v="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blank)"/>
    <n v="22400000"/>
    <n v="0"/>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blank)"/>
    <n v="40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blank)"/>
    <n v="6000000"/>
    <n v="1166667"/>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blank)"/>
    <n v="137633874"/>
    <n v="1146948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95856888"/>
    <n v="0"/>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blank)"/>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blank)"/>
    <n v="299433082"/>
    <n v="20459505"/>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blank)"/>
    <n v="2475309"/>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blank)"/>
    <n v="212609688"/>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blank)"/>
    <n v="584356474"/>
    <n v="48211545.209999993"/>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99 - MULTIPROVINCIAL"/>
    <s v="(blank)"/>
    <n v="169657636"/>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blank)"/>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blank)"/>
    <n v="234683132"/>
    <n v="220328"/>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blank)"/>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blank)"/>
    <n v="344000"/>
    <n v="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blank)"/>
    <n v="203341870"/>
    <n v="2351333.3099999996"/>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blank)"/>
    <n v="500000"/>
    <n v="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306985449"/>
    <n v="19953120.75"/>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blank)"/>
    <n v="2875536383"/>
    <n v="214765260.94999999"/>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blank)"/>
    <n v="178885000"/>
    <n v="2932500"/>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blank)"/>
    <n v="50000000"/>
    <n v="3634916.67"/>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blank)"/>
    <n v="166700000"/>
    <n v="1174762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blank)"/>
    <n v="159100000"/>
    <n v="11105833.33"/>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blank)"/>
    <n v="21670500"/>
    <n v="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blank)"/>
    <n v="121500000"/>
    <n v="8505104.919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blank)"/>
    <n v="351931723"/>
    <n v="28522226"/>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blank)"/>
    <n v="2788995002"/>
    <n v="7364645.5499999998"/>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blank)"/>
    <n v="15625966539"/>
    <n v="1195238780.1300001"/>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blank)"/>
    <n v="680727278"/>
    <n v="52441989.710000001"/>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blank)"/>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blank)"/>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blank)"/>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blank)"/>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6000000"/>
    <n v="42000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1500000"/>
    <n v="0"/>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blank)"/>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blank)"/>
    <n v="550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blank)"/>
    <n v="14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blank)"/>
    <n v="38100000"/>
    <n v="0"/>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blank)"/>
    <n v="80000000"/>
    <n v="0"/>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blank)"/>
    <n v="500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blank)"/>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blank)"/>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blank)"/>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blank)"/>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blank)"/>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blank)"/>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blank)"/>
    <n v="38292902870"/>
    <n v="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99 - MULTIPROVINCIAL"/>
    <s v="(blank)"/>
    <n v="63862500000"/>
    <n v="72030833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99 - MULTIPROVINCIAL"/>
    <s v="(blank)"/>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2340507667"/>
    <n v="0"/>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blank)"/>
    <n v="725496"/>
    <n v="52125"/>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blank)"/>
    <n v="300000"/>
    <n v="8333"/>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blank)"/>
    <n v="1621350200"/>
    <n v="135112516"/>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blank)"/>
    <n v="2869200"/>
    <n v="2391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814353"/>
    <n v="250000"/>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975000"/>
    <n v="0"/>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blank)"/>
    <n v="1394800"/>
    <n v="0"/>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blank)"/>
    <n v="4400000"/>
    <n v="366666"/>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blank)"/>
    <n v="590000"/>
    <n v="49167"/>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blank)"/>
    <n v="3400000"/>
    <n v="3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blank)"/>
    <n v="399963"/>
    <n v="33330.2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1000000"/>
    <n v="83333.33"/>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blank)"/>
    <n v="500000"/>
    <n v="41666.67"/>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blank)"/>
    <n v="0"/>
    <n v="0"/>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blank)"/>
    <n v="300000"/>
    <n v="25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00000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5000000"/>
    <n v="426503.54"/>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16815178"/>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blank)"/>
    <n v="1000000"/>
    <n v="83334"/>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blank)"/>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327058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blank)"/>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blank)"/>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blank)"/>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blank)"/>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blank)"/>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blank)"/>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blank)"/>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blank)"/>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blank)"/>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blank)"/>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blank)"/>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blank)"/>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blank)"/>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blank)"/>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blank)"/>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blank)"/>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blank)"/>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blank)"/>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blank)"/>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blank)"/>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blank)"/>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blank)"/>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blank)"/>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blank)"/>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blank)"/>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blank)"/>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blank)"/>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blank)"/>
    <n v="85000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blank)"/>
    <n v="2000000"/>
    <n v="0"/>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blank)"/>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0"/>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blank)"/>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blank)"/>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blank)"/>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blank)"/>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blank)"/>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blank)"/>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blank)"/>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blank)"/>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blank)"/>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blank)"/>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blank)"/>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blank)"/>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blank)"/>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blank)"/>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2375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blank)"/>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blank)"/>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blank)"/>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blank)"/>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blank)"/>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blank)"/>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blank)"/>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blank)"/>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blank)"/>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blank)"/>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blank)"/>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blank)"/>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blank)"/>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blank)"/>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blank)"/>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blank)"/>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blank)"/>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blank)"/>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blank)"/>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blank)"/>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blank)"/>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blank)"/>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blank)"/>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blank)"/>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blank)"/>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blank)"/>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blank)"/>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blank)"/>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blank)"/>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blank)"/>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blank)"/>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blank)"/>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blank)"/>
    <n v="408532"/>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blank)"/>
    <n v="1782348"/>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blank)"/>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blank)"/>
    <n v="143978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blank)"/>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blank)"/>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blank)"/>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blank)"/>
    <n v="29495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blank)"/>
    <n v="166536809"/>
    <n v="0"/>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blank)"/>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blank)"/>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blank)"/>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blank)"/>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blank)"/>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blank)"/>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0"/>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375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5733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0"/>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2449807.48"/>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93873754.09000000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2533864.45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5968073.230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8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9922653.9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9170280.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1876494.9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1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56703965.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12591689.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43295501.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8886386.7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48425055.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1086289.6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5638757.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7262727.990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6154325.900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blank)"/>
    <n v="3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2586108.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81686307.23000000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17675063.21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blank)"/>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blank)"/>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blank)"/>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blank)"/>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blank)"/>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blank)"/>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blank)"/>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blank)"/>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blank)"/>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blank)"/>
    <n v="24500000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0"/>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blank)"/>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blank)"/>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blank)"/>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blank)"/>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blank)"/>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5767566.6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2500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2408940.230000000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blank)"/>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blank)"/>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blank)"/>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blank)"/>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blank)"/>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blank)"/>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blank)"/>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blank)"/>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blank)"/>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blank)"/>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blank)"/>
    <n v="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blank)"/>
    <n v="138272643"/>
    <n v="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1514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107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225755.12"/>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15170.56"/>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304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47089.599999999999"/>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3410583.3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519454.05000000005"/>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11131866.710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1711818.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31999.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131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97873.6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blank)"/>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blank)"/>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blank)"/>
    <n v="5000000"/>
    <n v="41666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3000000"/>
    <n v="2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blank)"/>
    <n v="250000"/>
    <n v="20833"/>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9500000"/>
    <n v="791667"/>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blank)"/>
    <n v="35100000"/>
    <n v="2925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blank)"/>
    <n v="1500000"/>
    <n v="125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blank)"/>
    <n v="7700000"/>
    <n v="641667"/>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blank)"/>
    <n v="116500000"/>
    <n v="9591667.3300000001"/>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5455200"/>
    <n v="454599"/>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15500000"/>
    <n v="1291667"/>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blank)"/>
    <n v="28100000"/>
    <n v="2341666"/>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blank)"/>
    <n v="750000"/>
    <n v="62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blank)"/>
    <n v="9100000"/>
    <n v="29197.91999999999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200000"/>
    <n v="30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blank)"/>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blank)"/>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blank)"/>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blank)"/>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blank)"/>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blank)"/>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blank)"/>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blank)"/>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blank)"/>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blank)"/>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blank)"/>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blank)"/>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blank)"/>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blank)"/>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blank)"/>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blank)"/>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blank)"/>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blank)"/>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blank)"/>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blank)"/>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blank)"/>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blank)"/>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blank)"/>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blank)"/>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blank)"/>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6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blank)"/>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blank)"/>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blank)"/>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blank)"/>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blank)"/>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blank)"/>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blank)"/>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blank)"/>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blank)"/>
    <n v="619145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74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494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blank)"/>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blank)"/>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blank)"/>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blank)"/>
    <n v="3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blank)"/>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blank)"/>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blank)"/>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blank)"/>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blank)"/>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blank)"/>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blank)"/>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blank)"/>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blank)"/>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blank)"/>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blank)"/>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blank)"/>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blank)"/>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blank)"/>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blank)"/>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blank)"/>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blank)"/>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blank)"/>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blank)"/>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0"/>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blank)"/>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blank)"/>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blank)"/>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blank)"/>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blank)"/>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blank)"/>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blank)"/>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blank)"/>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blank)"/>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blank)"/>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blank)"/>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blank)"/>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blank)"/>
    <n v="1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768385"/>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blank)"/>
    <n v="54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874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blank)"/>
    <n v="3284536"/>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blank)"/>
    <n v="584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blank)"/>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blank)"/>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blank)"/>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blank)"/>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blank)"/>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blank)"/>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blank)"/>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blank)"/>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blank)"/>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blank)"/>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blank)"/>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blank)"/>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blank)"/>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blank)"/>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blank)"/>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blank)"/>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blank)"/>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blank)"/>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blank)"/>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blank)"/>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blank)"/>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blank)"/>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0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blank)"/>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blank)"/>
    <n v="32640019"/>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blank)"/>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blank)"/>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blank)"/>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9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6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05487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2838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86305"/>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blank)"/>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3555194"/>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blank)"/>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blank)"/>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blank)"/>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blank)"/>
    <n v="51463666"/>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07743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3951779"/>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blank)"/>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blank)"/>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blank)"/>
    <n v="30000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blank)"/>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blank)"/>
    <n v="1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blank)"/>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70057562"/>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blank)"/>
    <n v="172093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1210898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blank)"/>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blank)"/>
    <n v="1427034365"/>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blank)"/>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blank)"/>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blank)"/>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blank)"/>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blank)"/>
    <n v="12991889"/>
    <n v="0"/>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blank)"/>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blank)"/>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blank)"/>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blank)"/>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blank)"/>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blank)"/>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blank)"/>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blank)"/>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blank)"/>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blank)"/>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blank)"/>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blank)"/>
    <n v="300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blank)"/>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blank)"/>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blank)"/>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blank)"/>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blank)"/>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blank)"/>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blank)"/>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blank)"/>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blank)"/>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blank)"/>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blank)"/>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blank)"/>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blank)"/>
    <n v="27351956"/>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blank)"/>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blank)"/>
    <n v="100000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blank)"/>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blank)"/>
    <n v="22732773"/>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blank)"/>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blank)"/>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blank)"/>
    <n v="10833448"/>
    <n v="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blank)"/>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blank)"/>
    <n v="4817883"/>
    <n v="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blank)"/>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blank)"/>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0"/>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0"/>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0"/>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0"/>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0"/>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0"/>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0"/>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0"/>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0"/>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0"/>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0"/>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0"/>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0"/>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0"/>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0"/>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0"/>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0"/>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0"/>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0"/>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0"/>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0"/>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0"/>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0"/>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0"/>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0"/>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0"/>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blank)"/>
    <n v="7500000"/>
    <n v="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0"/>
    <n v="0"/>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blank)"/>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blank)"/>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blank)"/>
    <n v="17778274"/>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blank)"/>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blank)"/>
    <n v="14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blank)"/>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blank)"/>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blank)"/>
    <n v="28690411"/>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blank)"/>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blank)"/>
    <n v="36670252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blank)"/>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blank)"/>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blank)"/>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0"/>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blank)"/>
    <n v="6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blank)"/>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blank)"/>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blank)"/>
    <n v="8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blank)"/>
    <n v="831738"/>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blank)"/>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blank)"/>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blank)"/>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blank)"/>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blank)"/>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blank)"/>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blank)"/>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blank)"/>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blank)"/>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blank)"/>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blank)"/>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blank)"/>
    <n v="10000000"/>
    <n v="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blank)"/>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blank)"/>
    <n v="265633"/>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blank)"/>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blank)"/>
    <n v="6624736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blank)"/>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blank)"/>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blank)"/>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blank)"/>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blank)"/>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blank)"/>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blank)"/>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blank)"/>
    <n v="105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blank)"/>
    <n v="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blank)"/>
    <n v="70000"/>
    <n v="0"/>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blank)"/>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blank)"/>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blank)"/>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blank)"/>
    <n v="4100000"/>
    <n v="0"/>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blank)"/>
    <n v="4800000"/>
    <n v="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blank)"/>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blank)"/>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blank)"/>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blank)"/>
    <n v="18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blank)"/>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blank)"/>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blank)"/>
    <n v="102000000"/>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blank)"/>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blank)"/>
    <n v="195000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blank)"/>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blank)"/>
    <n v="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blank)"/>
    <n v="24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blank)"/>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blank)"/>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blank)"/>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blank)"/>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blank)"/>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blank)"/>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blank)"/>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blank)"/>
    <n v="1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blank)"/>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blank)"/>
    <n v="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blank)"/>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blank)"/>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blank)"/>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blank)"/>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blank)"/>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blank)"/>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blank)"/>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blank)"/>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blank)"/>
    <n v="1050000"/>
    <n v="0"/>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blank)"/>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blank)"/>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blank)"/>
    <n v="10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blank)"/>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blank)"/>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blank)"/>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blank)"/>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blank)"/>
    <n v="223008"/>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blank)"/>
    <n v="2160000"/>
    <n v="0"/>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blank)"/>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blank)"/>
    <n v="600000"/>
    <n v="0"/>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blank)"/>
    <n v="750100"/>
    <n v="0"/>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blank)"/>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blank)"/>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blank)"/>
    <n v="1936948"/>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blank)"/>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blank)"/>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blank)"/>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blank)"/>
    <n v="32924741"/>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blank)"/>
    <n v="12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blank)"/>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blank)"/>
    <n v="8521578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blank)"/>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blank)"/>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blank)"/>
    <n v="65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blank)"/>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blank)"/>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blank)"/>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blank)"/>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blank)"/>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blank)"/>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blank)"/>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blank)"/>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blank)"/>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blank)"/>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blank)"/>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blank)"/>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blank)"/>
    <n v="83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blank)"/>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blank)"/>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blank)"/>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blank)"/>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blank)"/>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blank)"/>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blank)"/>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blank)"/>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blank)"/>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blank)"/>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blank)"/>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blank)"/>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blank)"/>
    <n v="2403198"/>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blank)"/>
    <n v="45000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blank)"/>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blank)"/>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blank)"/>
    <n v="66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blank)"/>
    <n v="15000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blank)"/>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blank)"/>
    <n v="200000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blank)"/>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blank)"/>
    <n v="130000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637142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942239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blank)"/>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blank)"/>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blank)"/>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blank)"/>
    <n v="13000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1391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69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blank)"/>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blank)"/>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08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872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59212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783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blank)"/>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blank)"/>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blank)"/>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blank)"/>
    <n v="7332520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blank)"/>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blank)"/>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blank)"/>
    <n v="76683276"/>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blank)"/>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blank)"/>
    <n v="20603500"/>
    <n v="0"/>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blank)"/>
    <n v="55159500"/>
    <n v="0"/>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blank)"/>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blank)"/>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blank)"/>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blank)"/>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blank)"/>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blank)"/>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blank)"/>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blank)"/>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blank)"/>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blank)"/>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blank)"/>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blank)"/>
    <n v="20967452"/>
    <n v="0"/>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blank)"/>
    <n v="52695750"/>
    <n v="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blank)"/>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blank)"/>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blank)"/>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blank)"/>
    <n v="150000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blank)"/>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blank)"/>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blank)"/>
    <n v="4432423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blank)"/>
    <n v="1391449792"/>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blank)"/>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blank)"/>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blank)"/>
    <n v="1580865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blank)"/>
    <n v="71203568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blank)"/>
    <n v="6750000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blank)"/>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blank)"/>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blank)"/>
    <n v="720000"/>
    <n v="0"/>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blank)"/>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blank)"/>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blank)"/>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blank)"/>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blank)"/>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blank)"/>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blank)"/>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blank)"/>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blank)"/>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blank)"/>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blank)"/>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blank)"/>
    <n v="12422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blank)"/>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blank)"/>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blank)"/>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blank)"/>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blank)"/>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blank)"/>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blank)"/>
    <n v="20289508"/>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25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blank)"/>
    <n v="18480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blank)"/>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blank)"/>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blank)"/>
    <n v="94127876"/>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blank)"/>
    <n v="9223948"/>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blank)"/>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blank)"/>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blank)"/>
    <n v="477625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blank)"/>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blank)"/>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blank)"/>
    <n v="50000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blank)"/>
    <n v="30289822"/>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blank)"/>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blank)"/>
    <n v="6593832"/>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blank)"/>
    <n v="108523491"/>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0565425"/>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17411484"/>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blank)"/>
    <n v="79964176"/>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blank)"/>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blank)"/>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blank)"/>
    <n v="6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3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blank)"/>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blank)"/>
    <n v="29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blank)"/>
    <n v="11361538"/>
    <n v="0"/>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blank)"/>
    <n v="113523252"/>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0"/>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0"/>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0"/>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0"/>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0"/>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0"/>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0"/>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0"/>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0"/>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0"/>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0"/>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0"/>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0"/>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0"/>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0"/>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0"/>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blank)"/>
    <n v="3455311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3699134"/>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blank)"/>
    <n v="1035884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blank)"/>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blank)"/>
    <n v="38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9817376"/>
    <n v="0"/>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blank)"/>
    <n v="5164359363"/>
    <n v="39232316.060000002"/>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blank)"/>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blank)"/>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blank)"/>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blank)"/>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blank)"/>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blank)"/>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blank)"/>
    <n v="41895585"/>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blank)"/>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4268914"/>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blank)"/>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blank)"/>
    <n v="15663595"/>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24442719"/>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blank)"/>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blank)"/>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blank)"/>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blank)"/>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blank)"/>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blank)"/>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blank)"/>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blank)"/>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blank)"/>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blank)"/>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blank)"/>
    <n v="86198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blank)"/>
    <n v="1575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blank)"/>
    <n v="51340116"/>
    <n v="24915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9687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blank)"/>
    <n v="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34104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blank)"/>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blank)"/>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blank)"/>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blank)"/>
    <n v="77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blank)"/>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blank)"/>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blank)"/>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blank)"/>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blank)"/>
    <n v="5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blank)"/>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blank)"/>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blank)"/>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blank)"/>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blank)"/>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blank)"/>
    <n v="7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blank)"/>
    <n v="5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blank)"/>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blank)"/>
    <n v="432538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blank)"/>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blank)"/>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blank)"/>
    <n v="1259746"/>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blank)"/>
    <n v="1679303"/>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blank)"/>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blank)"/>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blank)"/>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blank)"/>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blank)"/>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blank)"/>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blank)"/>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blank)"/>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blank)"/>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blank)"/>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blank)"/>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blank)"/>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blank)"/>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blank)"/>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blank)"/>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blank)"/>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blank)"/>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blank)"/>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blank)"/>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blank)"/>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blank)"/>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blank)"/>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blank)"/>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blank)"/>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blank)"/>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blank)"/>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blank)"/>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blank)"/>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blank)"/>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blank)"/>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blank)"/>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blank)"/>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blank)"/>
    <n v="984054"/>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blank)"/>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blank)"/>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blank)"/>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blank)"/>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4559840.67"/>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0"/>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19455731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0"/>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blank)"/>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blank)"/>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blank)"/>
    <n v="58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blank)"/>
    <n v="8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blank)"/>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blank)"/>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blank)"/>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blank)"/>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blank)"/>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blank)"/>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blank)"/>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blank)"/>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blank)"/>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blank)"/>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blank)"/>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blank)"/>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blank)"/>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blank)"/>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blank)"/>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blank)"/>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blank)"/>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blank)"/>
    <n v="46710403"/>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blank)"/>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blank)"/>
    <n v="19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blank)"/>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blank)"/>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blank)"/>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blank)"/>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blank)"/>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blank)"/>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blank)"/>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blank)"/>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blank)"/>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blank)"/>
    <n v="82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blank)"/>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blank)"/>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blank)"/>
    <n v="233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blank)"/>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blank)"/>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blank)"/>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blank)"/>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blank)"/>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blank)"/>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blank)"/>
    <n v="22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blank)"/>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1058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blank)"/>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blank)"/>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blank)"/>
    <n v="20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blank)"/>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0"/>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2946772"/>
    <n v="1829196.24"/>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blank)"/>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blank)"/>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29085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blank)"/>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blank)"/>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blank)"/>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blank)"/>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blank)"/>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blank)"/>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blank)"/>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blank)"/>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blank)"/>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blank)"/>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blank)"/>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blank)"/>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blank)"/>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blank)"/>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3000068"/>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blank)"/>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blank)"/>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blank)"/>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blank)"/>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blank)"/>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blank)"/>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blank)"/>
    <n v="990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blank)"/>
    <n v="76873404"/>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blank)"/>
    <n v="3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blank)"/>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blank)"/>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blank)"/>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blank)"/>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blank)"/>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blank)"/>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blank)"/>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blank)"/>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blank)"/>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blank)"/>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blank)"/>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blank)"/>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blank)"/>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blank)"/>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blank)"/>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blank)"/>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blank)"/>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blank)"/>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blank)"/>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blank)"/>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blank)"/>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blank)"/>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blank)"/>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blank)"/>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blank)"/>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blank)"/>
    <n v="203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blank)"/>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blank)"/>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blank)"/>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blank)"/>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blank)"/>
    <n v="67860848"/>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blank)"/>
    <n v="584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blank)"/>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blank)"/>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blank)"/>
    <n v="11361458"/>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blank)"/>
    <n v="162681005"/>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blank)"/>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blank)"/>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167847038.83000001"/>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4680607.289999999"/>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blank)"/>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blank)"/>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blank)"/>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blank)"/>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blank)"/>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blank)"/>
    <n v="34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blank)"/>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blank)"/>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blank)"/>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blank)"/>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blank)"/>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blank)"/>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blank)"/>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blank)"/>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blank)"/>
    <n v="981089991"/>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blank)"/>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blank)"/>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blank)"/>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840011"/>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blank)"/>
    <n v="135262966"/>
    <n v="1127191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198345"/>
    <n v="43319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6638889"/>
    <n v="138657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blank)"/>
    <n v="2379687"/>
    <n v="198307"/>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blank)"/>
    <n v="1532797"/>
    <n v="127733"/>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blank)"/>
    <n v="1062629700"/>
    <n v="8855247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blank)"/>
    <n v="211200"/>
    <n v="17599"/>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blank)"/>
    <n v="4543100"/>
    <n v="378591"/>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blank)"/>
    <n v="57511400"/>
    <n v="479261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6161290"/>
    <n v="98273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5842071"/>
    <n v="26298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25890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03982"/>
    <n v="5731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396071"/>
    <n v="2800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2860"/>
    <n v="114795"/>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6960"/>
    <n v="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blank)"/>
    <n v="13060114"/>
    <n v="12916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49595"/>
    <n v="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blank)"/>
    <n v="20294000"/>
    <n v="3617333"/>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00"/>
    <n v="192476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blank)"/>
    <n v="4000000"/>
    <n v="333324"/>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blank)"/>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blank)"/>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blank)"/>
    <n v="5000000"/>
    <n v="416666.67"/>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16666.66"/>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
    <n v="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500000"/>
    <n v="1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blank)"/>
    <n v="5000000"/>
    <n v="416666.67"/>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blank)"/>
    <n v="0"/>
    <n v="0"/>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blank)"/>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blank)"/>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blank)"/>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blank)"/>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65000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blank)"/>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000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0"/>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4166667"/>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4166666"/>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blank)"/>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8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0"/>
    <n v="2277977.5"/>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0"/>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blank)"/>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blank)"/>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blank)"/>
    <n v="118780889"/>
    <n v="237375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blank)"/>
    <n v="10724818"/>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99 - MULTIPROVINCIAL"/>
    <s v="(blank)"/>
    <n v="3500000000"/>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99 - MULTIPROVINCIAL"/>
    <s v="(blank)"/>
    <n v="19279811077"/>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0"/>
    <n v="71922980.980000004"/>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blank)"/>
    <n v="0"/>
    <n v="18395523.199999999"/>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2600000000"/>
    <n v="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blank)"/>
    <n v="6323828232"/>
    <n v="526985686"/>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99 - MULTIPROVINCIAL"/>
    <s v="(blank)"/>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blank)"/>
    <n v="112950925"/>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99 - MULTIPROVINCIAL"/>
    <s v="(blank)"/>
    <n v="7548400000"/>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99 - MULTIPROVINCIAL"/>
    <s v="(blank)"/>
    <n v="3000000000"/>
    <n v="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99 - MULTIPROVINCIAL"/>
    <s v="(blank)"/>
    <n v="5848600849"/>
    <n v="48029383.32999999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99 - MULTIPROVINCIAL"/>
    <s v="(blank)"/>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blank)"/>
    <n v="85372103"/>
    <n v="7114341"/>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blank)"/>
    <n v="16110124"/>
    <n v="1342509.42"/>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blank)"/>
    <n v="100851950"/>
    <n v="8404329"/>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blank)"/>
    <n v="2158493256"/>
    <n v="179874438"/>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blank)"/>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99 - MULTIPROVINCIAL"/>
    <s v="(blank)"/>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blank)"/>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blank)"/>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blank)"/>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blank)"/>
    <n v="50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blank)"/>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blank)"/>
    <n v="1072870000"/>
    <n v="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blank)"/>
    <n v="31500000"/>
    <n v="63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blank)"/>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blank)"/>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99 - MULTIPROVINCIAL"/>
    <s v="(blank)"/>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blank)"/>
    <n v="2000000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blank)"/>
    <n v="238125008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blank)"/>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blank)"/>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blank)"/>
    <n v="26300000"/>
    <n v="15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blank)"/>
    <n v="7200000"/>
    <n v="6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blank)"/>
    <n v="10000000"/>
    <n v="833333.33"/>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EMPRESAS PÚBLICAS NO FINANCIERAS"/>
    <s v="N"/>
    <s v="00 - N/A"/>
    <s v="60 - CREDITO EXTERNO"/>
    <s v="99 - MULTIPROVINCIAL"/>
    <s v="(blank)"/>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99 - MULTIPROVINCIAL"/>
    <s v="(blank)"/>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99 - MULTIPROVINCIAL"/>
    <s v="(blank)"/>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60 - CREDITO EXTERNO"/>
    <s v="99 - MULTIPROVINCIAL"/>
    <s v="(blank)"/>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blank)"/>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EMPRESAS PÚBLICAS NO FINANCIERAS"/>
    <s v="N"/>
    <s v="00 - N/A"/>
    <s v="10 - FONDO GENERAL"/>
    <s v="99 - MULTIPROVINCIAL"/>
    <s v="(blank)"/>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blank)"/>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blank)"/>
    <n v="2446284275"/>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blank)"/>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blank)"/>
    <n v="18366143083"/>
    <n v="489700898.92000002"/>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blank)"/>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blank)"/>
    <n v="68922083417"/>
    <n v="172088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blank)"/>
    <n v="8696208231"/>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blank)"/>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blank)"/>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blank)"/>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blank)"/>
    <n v="511772188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A45A55D-F421-404E-8C8F-A744DCBDB9D7}" name="TablaDinámica11" cacheId="9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4"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6">
        <item x="0"/>
        <item x="1"/>
        <item x="3"/>
        <item x="4"/>
        <item x="5"/>
        <item x="6"/>
        <item x="7"/>
        <item x="8"/>
        <item x="9"/>
        <item x="10"/>
        <item x="2"/>
        <item x="11"/>
        <item x="12"/>
        <item x="13"/>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1">
    <i>
      <x/>
    </i>
    <i r="1">
      <x/>
    </i>
    <i r="2">
      <x/>
    </i>
    <i r="3">
      <x/>
    </i>
    <i r="3">
      <x v="1"/>
    </i>
    <i r="3">
      <x v="2"/>
    </i>
    <i r="3">
      <x v="3"/>
    </i>
    <i r="3">
      <x v="4"/>
    </i>
    <i r="3">
      <x v="10"/>
    </i>
    <i r="2">
      <x v="1"/>
    </i>
    <i r="3">
      <x v="5"/>
    </i>
    <i r="3">
      <x v="6"/>
    </i>
    <i r="3">
      <x v="7"/>
    </i>
    <i r="3">
      <x v="8"/>
    </i>
    <i r="3">
      <x v="9"/>
    </i>
    <i r="3">
      <x v="11"/>
    </i>
    <i r="1">
      <x v="1"/>
    </i>
    <i r="2">
      <x v="2"/>
    </i>
    <i r="3">
      <x v="12"/>
    </i>
    <i r="3">
      <x v="13"/>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0"/>
  <sheetViews>
    <sheetView showGridLines="0" tabSelected="1" zoomScaleNormal="100" workbookViewId="0">
      <selection activeCell="J36" sqref="J36"/>
    </sheetView>
  </sheetViews>
  <sheetFormatPr baseColWidth="10" defaultColWidth="11.44140625" defaultRowHeight="14.4"/>
  <cols>
    <col min="1" max="1" width="12.44140625" style="11" customWidth="1"/>
    <col min="2" max="2" width="21.5546875" style="11" customWidth="1"/>
    <col min="3" max="3" width="40.88671875" style="11" customWidth="1"/>
    <col min="4" max="4" width="19.44140625" style="11" bestFit="1" customWidth="1"/>
    <col min="5" max="6" width="19.44140625" style="11" customWidth="1"/>
    <col min="7" max="8" width="11.44140625" style="11"/>
    <col min="9" max="9" width="13.109375" style="11" bestFit="1" customWidth="1"/>
    <col min="10" max="10" width="14.109375" style="11" bestFit="1" customWidth="1"/>
    <col min="11" max="12" width="11.44140625" style="11"/>
    <col min="13" max="13" width="30.5546875" style="11" customWidth="1"/>
    <col min="14" max="14" width="32" style="11" customWidth="1"/>
    <col min="15" max="16384" width="11.44140625" style="11"/>
  </cols>
  <sheetData>
    <row r="1" spans="1:14" ht="28.5" customHeight="1">
      <c r="A1" s="177" t="s">
        <v>1468</v>
      </c>
      <c r="B1" s="177"/>
      <c r="C1" s="177"/>
      <c r="D1" s="177"/>
      <c r="E1" s="177"/>
      <c r="F1" s="177"/>
      <c r="G1" s="177"/>
      <c r="H1" s="177"/>
      <c r="I1" s="177"/>
    </row>
    <row r="2" spans="1:14" ht="21" customHeight="1">
      <c r="A2" s="178" t="s">
        <v>0</v>
      </c>
      <c r="B2" s="178"/>
      <c r="C2" s="178"/>
      <c r="D2" s="178"/>
      <c r="E2" s="178"/>
      <c r="F2" s="178"/>
      <c r="G2" s="178"/>
      <c r="H2" s="178"/>
      <c r="I2" s="178"/>
    </row>
    <row r="3" spans="1:14" s="12" customFormat="1" ht="28.5" customHeight="1">
      <c r="A3" s="185" t="s">
        <v>1</v>
      </c>
      <c r="B3" s="185"/>
      <c r="C3" s="185"/>
      <c r="D3" s="185"/>
      <c r="E3" s="185"/>
      <c r="F3" s="185"/>
      <c r="G3" s="185"/>
      <c r="H3" s="185"/>
      <c r="I3" s="185"/>
      <c r="N3" s="13"/>
    </row>
    <row r="4" spans="1:14" s="12" customFormat="1">
      <c r="A4" s="147"/>
      <c r="B4" s="147"/>
      <c r="C4" s="147"/>
      <c r="D4" s="147"/>
      <c r="E4" s="147"/>
      <c r="F4" s="147"/>
      <c r="G4" s="147"/>
      <c r="H4" s="147"/>
      <c r="I4" s="147"/>
      <c r="N4" s="13"/>
    </row>
    <row r="5" spans="1:14" ht="18.75" customHeight="1">
      <c r="A5" s="186" t="s">
        <v>2</v>
      </c>
      <c r="B5" s="186"/>
      <c r="C5" s="186"/>
      <c r="D5" s="186"/>
      <c r="E5" s="186"/>
      <c r="F5" s="186"/>
      <c r="G5" s="186"/>
      <c r="H5" s="186"/>
      <c r="I5" s="186"/>
    </row>
    <row r="6" spans="1:14" ht="18.75" customHeight="1">
      <c r="A6" s="186" t="s">
        <v>3</v>
      </c>
      <c r="B6" s="186"/>
      <c r="C6" s="186"/>
      <c r="D6" s="186"/>
      <c r="E6" s="186"/>
      <c r="F6" s="186"/>
      <c r="G6" s="186"/>
      <c r="H6" s="186"/>
      <c r="I6" s="186"/>
    </row>
    <row r="7" spans="1:14" ht="18">
      <c r="A7" s="187" t="s">
        <v>1927</v>
      </c>
      <c r="B7" s="187"/>
      <c r="C7" s="187"/>
      <c r="D7" s="187"/>
      <c r="E7" s="187"/>
      <c r="F7" s="187"/>
      <c r="G7" s="187"/>
      <c r="H7" s="187"/>
      <c r="I7" s="187"/>
    </row>
    <row r="8" spans="1:14" ht="18">
      <c r="A8" s="184" t="s">
        <v>1467</v>
      </c>
      <c r="B8" s="184"/>
      <c r="C8" s="184"/>
      <c r="D8" s="184"/>
      <c r="E8" s="184"/>
      <c r="F8" s="184"/>
      <c r="G8" s="184"/>
      <c r="H8" s="184"/>
      <c r="I8" s="184"/>
    </row>
    <row r="9" spans="1:14" ht="15.6">
      <c r="A9" s="188" t="s">
        <v>4</v>
      </c>
      <c r="B9" s="188"/>
      <c r="C9" s="188"/>
      <c r="D9" s="188"/>
      <c r="E9" s="188"/>
      <c r="F9" s="188"/>
      <c r="G9" s="188"/>
      <c r="H9" s="188"/>
      <c r="I9" s="188"/>
    </row>
    <row r="10" spans="1:14" ht="15.6">
      <c r="A10" s="14"/>
      <c r="B10" s="14"/>
      <c r="C10" s="14"/>
      <c r="D10" s="14"/>
      <c r="E10" s="14"/>
      <c r="F10" s="14"/>
    </row>
    <row r="11" spans="1:14" ht="15" customHeight="1">
      <c r="C11" s="191" t="s">
        <v>5</v>
      </c>
      <c r="D11" s="152" t="s">
        <v>1469</v>
      </c>
      <c r="E11" s="182" t="s">
        <v>1916</v>
      </c>
      <c r="F11" s="182" t="s">
        <v>1917</v>
      </c>
      <c r="G11" s="189" t="s">
        <v>1107</v>
      </c>
    </row>
    <row r="12" spans="1:14" ht="15" thickBot="1">
      <c r="C12" s="191"/>
      <c r="D12" s="153" t="s">
        <v>1467</v>
      </c>
      <c r="E12" s="183"/>
      <c r="F12" s="183"/>
      <c r="G12" s="190"/>
    </row>
    <row r="13" spans="1:14">
      <c r="C13" s="191"/>
      <c r="D13" s="16">
        <v>1</v>
      </c>
      <c r="E13" s="16">
        <v>2</v>
      </c>
      <c r="F13" s="16" t="s">
        <v>1919</v>
      </c>
      <c r="G13" s="16" t="s">
        <v>1918</v>
      </c>
    </row>
    <row r="14" spans="1:14" ht="15" thickBot="1">
      <c r="C14" s="17" t="s">
        <v>6</v>
      </c>
      <c r="D14" s="18">
        <f>D15+D17</f>
        <v>1342258.150375</v>
      </c>
      <c r="E14" s="18">
        <f>E15+E17</f>
        <v>106829</v>
      </c>
      <c r="F14" s="156">
        <f>IFERROR(E14/D14,"-")</f>
        <v>7.9589011972215726E-2</v>
      </c>
      <c r="G14" s="19">
        <f t="shared" ref="G14:G21" si="0">E14/$D$34</f>
        <v>1.233629685913995E-2</v>
      </c>
      <c r="I14" s="20"/>
      <c r="L14" s="11" t="s">
        <v>1108</v>
      </c>
    </row>
    <row r="15" spans="1:14">
      <c r="C15" s="21" t="s">
        <v>7</v>
      </c>
      <c r="D15" s="22">
        <v>1340556.92</v>
      </c>
      <c r="E15" s="22">
        <v>106807</v>
      </c>
      <c r="F15" s="157">
        <f t="shared" ref="F15:F22" si="1">IFERROR(E15/D15,"-")</f>
        <v>7.9673603117128372E-2</v>
      </c>
      <c r="G15" s="23">
        <f t="shared" si="0"/>
        <v>1.2333756364228446E-2</v>
      </c>
      <c r="I15" s="9"/>
    </row>
    <row r="16" spans="1:14">
      <c r="C16" s="24" t="s">
        <v>8</v>
      </c>
      <c r="D16" s="22">
        <v>432.43638499999997</v>
      </c>
      <c r="E16" s="22">
        <v>148</v>
      </c>
      <c r="F16" s="157">
        <f t="shared" si="1"/>
        <v>0.34224687175664004</v>
      </c>
      <c r="G16" s="23">
        <f t="shared" si="0"/>
        <v>1.7090602131937139E-5</v>
      </c>
      <c r="I16" s="9"/>
      <c r="J16" s="25"/>
    </row>
    <row r="17" spans="3:10">
      <c r="C17" s="21" t="s">
        <v>9</v>
      </c>
      <c r="D17" s="22">
        <v>1701.2303750000001</v>
      </c>
      <c r="E17" s="22">
        <v>22</v>
      </c>
      <c r="F17" s="157">
        <f t="shared" si="1"/>
        <v>1.2931817067985281E-2</v>
      </c>
      <c r="G17" s="23">
        <f t="shared" si="0"/>
        <v>2.5404949115041692E-6</v>
      </c>
      <c r="I17" s="9"/>
    </row>
    <row r="18" spans="3:10">
      <c r="C18" s="24" t="s">
        <v>1470</v>
      </c>
      <c r="D18" s="22">
        <v>1701.2303750000001</v>
      </c>
      <c r="E18" s="22">
        <v>22</v>
      </c>
      <c r="F18" s="157">
        <f t="shared" si="1"/>
        <v>1.2931817067985281E-2</v>
      </c>
      <c r="G18" s="23">
        <f t="shared" si="0"/>
        <v>2.5404949115041692E-6</v>
      </c>
      <c r="J18" s="25"/>
    </row>
    <row r="19" spans="3:10">
      <c r="C19" s="17" t="s">
        <v>10</v>
      </c>
      <c r="D19" s="18">
        <f>D20+D22</f>
        <v>1622833.406287</v>
      </c>
      <c r="E19" s="18">
        <f>E20+E22</f>
        <v>90949.560264150045</v>
      </c>
      <c r="F19" s="158">
        <f t="shared" si="1"/>
        <v>5.6043682556572605E-2</v>
      </c>
      <c r="G19" s="19">
        <f t="shared" si="0"/>
        <v>1.0502586138846135E-2</v>
      </c>
    </row>
    <row r="20" spans="3:10">
      <c r="C20" s="21" t="s">
        <v>11</v>
      </c>
      <c r="D20" s="22">
        <v>1407548.6858320001</v>
      </c>
      <c r="E20" s="22">
        <f>Económica!D15</f>
        <v>86604.792341880049</v>
      </c>
      <c r="F20" s="157">
        <f t="shared" si="1"/>
        <v>6.1528807645248929E-2</v>
      </c>
      <c r="G20" s="23">
        <f t="shared" si="0"/>
        <v>1.0000865193473705E-2</v>
      </c>
    </row>
    <row r="21" spans="3:10">
      <c r="C21" s="24" t="s">
        <v>12</v>
      </c>
      <c r="D21" s="22">
        <v>324257.11556399998</v>
      </c>
      <c r="E21" s="22">
        <f>Económica!D18</f>
        <v>21957.300109119999</v>
      </c>
      <c r="F21" s="157">
        <f t="shared" si="1"/>
        <v>6.7715707860190946E-2</v>
      </c>
      <c r="G21" s="23">
        <f t="shared" si="0"/>
        <v>2.5355640544358769E-3</v>
      </c>
    </row>
    <row r="22" spans="3:10">
      <c r="C22" s="21" t="s">
        <v>13</v>
      </c>
      <c r="D22" s="22">
        <v>215284.720455</v>
      </c>
      <c r="E22" s="22">
        <f>Económica!D22</f>
        <v>4344.7679222700008</v>
      </c>
      <c r="F22" s="157">
        <f t="shared" si="1"/>
        <v>2.0181496917604833E-2</v>
      </c>
      <c r="G22" s="23">
        <f>21/$D$34</f>
        <v>2.4250178700721616E-6</v>
      </c>
      <c r="J22" s="26"/>
    </row>
    <row r="23" spans="3:10">
      <c r="C23" s="27" t="s">
        <v>14</v>
      </c>
      <c r="D23" s="27"/>
      <c r="E23" s="27"/>
      <c r="F23" s="159"/>
      <c r="G23" s="28"/>
    </row>
    <row r="24" spans="3:10">
      <c r="C24" s="29" t="s">
        <v>15</v>
      </c>
      <c r="D24" s="30">
        <f>D15-D20</f>
        <v>-66991.765832000179</v>
      </c>
      <c r="E24" s="30">
        <f>E15-E20</f>
        <v>20202.207658119951</v>
      </c>
      <c r="F24" s="157">
        <f t="shared" ref="F24:F32" si="2">IFERROR(E24/D24,"-")</f>
        <v>-0.30156254887775918</v>
      </c>
      <c r="G24" s="112">
        <f>E24/$D$34</f>
        <v>2.3328911707547408E-3</v>
      </c>
    </row>
    <row r="25" spans="3:10">
      <c r="C25" s="29" t="s">
        <v>16</v>
      </c>
      <c r="D25" s="30">
        <f>D17-D22</f>
        <v>-213583.49007999999</v>
      </c>
      <c r="E25" s="30">
        <f>E17-E22</f>
        <v>-4322.7679222700008</v>
      </c>
      <c r="F25" s="157">
        <f t="shared" si="2"/>
        <v>2.0239241903252266E-2</v>
      </c>
      <c r="G25" s="112">
        <f>E25/$D$34</f>
        <v>-4.991804504609267E-4</v>
      </c>
    </row>
    <row r="26" spans="3:10">
      <c r="C26" s="29" t="s">
        <v>17</v>
      </c>
      <c r="D26" s="30">
        <f>(D14-(D19-D21))</f>
        <v>43681.859651999781</v>
      </c>
      <c r="E26" s="30">
        <f>(E14-(E19-E21))</f>
        <v>37836.739844969954</v>
      </c>
      <c r="F26" s="157">
        <f t="shared" si="2"/>
        <v>0.86618885153708802</v>
      </c>
      <c r="G26" s="112">
        <f>E26/$D$34</f>
        <v>4.3692747747296921E-3</v>
      </c>
    </row>
    <row r="27" spans="3:10">
      <c r="C27" s="29" t="s">
        <v>18</v>
      </c>
      <c r="D27" s="30">
        <f>D14-D19</f>
        <v>-280575.25591200008</v>
      </c>
      <c r="E27" s="30">
        <f>E14-E19</f>
        <v>15879.439735849955</v>
      </c>
      <c r="F27" s="157">
        <f t="shared" si="2"/>
        <v>-5.6596009096505646E-2</v>
      </c>
      <c r="G27" s="112">
        <f>E27/$D$34</f>
        <v>1.8337107202938147E-3</v>
      </c>
    </row>
    <row r="28" spans="3:10">
      <c r="C28" s="27" t="s">
        <v>19</v>
      </c>
      <c r="D28" s="31">
        <f>D30-D32</f>
        <v>280575.25274099997</v>
      </c>
      <c r="E28" s="31"/>
      <c r="F28" s="160">
        <f t="shared" si="2"/>
        <v>0</v>
      </c>
      <c r="G28" s="113">
        <f>E28/$D$34</f>
        <v>0</v>
      </c>
    </row>
    <row r="29" spans="3:10">
      <c r="C29" s="32"/>
      <c r="D29" s="32"/>
      <c r="E29" s="32"/>
      <c r="F29" s="161"/>
      <c r="G29" s="112"/>
    </row>
    <row r="30" spans="3:10" ht="17.25" customHeight="1">
      <c r="C30" s="33" t="s">
        <v>20</v>
      </c>
      <c r="D30" s="34">
        <v>401767.81472999998</v>
      </c>
      <c r="E30" s="34">
        <v>0</v>
      </c>
      <c r="F30" s="162">
        <f t="shared" si="2"/>
        <v>0</v>
      </c>
      <c r="G30" s="114">
        <f>E30/$D$34</f>
        <v>0</v>
      </c>
    </row>
    <row r="31" spans="3:10">
      <c r="C31" s="35"/>
      <c r="D31" s="36"/>
      <c r="E31" s="36"/>
      <c r="F31" s="163"/>
      <c r="G31" s="112"/>
    </row>
    <row r="32" spans="3:10">
      <c r="C32" s="17" t="s">
        <v>21</v>
      </c>
      <c r="D32" s="34">
        <v>121192.56198899999</v>
      </c>
      <c r="E32" s="34">
        <f>Económica!D30</f>
        <v>17698.519888119998</v>
      </c>
      <c r="F32" s="162">
        <f t="shared" si="2"/>
        <v>0.14603635402745591</v>
      </c>
      <c r="G32" s="115">
        <f>E32/$D$34</f>
        <v>2.043772714405645E-3</v>
      </c>
    </row>
    <row r="33" spans="3:8" ht="19.2" customHeight="1" thickBot="1"/>
    <row r="34" spans="3:8" ht="15" thickBot="1">
      <c r="C34" s="136" t="s">
        <v>1083</v>
      </c>
      <c r="D34" s="137">
        <v>8659730</v>
      </c>
    </row>
    <row r="36" spans="3:8">
      <c r="C36" s="181" t="s">
        <v>39</v>
      </c>
      <c r="D36" s="181"/>
      <c r="E36" s="148"/>
      <c r="F36" s="148"/>
      <c r="G36" s="37"/>
      <c r="H36" s="135"/>
    </row>
    <row r="37" spans="3:8" ht="24" customHeight="1">
      <c r="C37" s="181" t="s">
        <v>1913</v>
      </c>
      <c r="D37" s="181"/>
      <c r="E37" s="181"/>
      <c r="F37" s="181"/>
      <c r="G37" s="181"/>
    </row>
    <row r="38" spans="3:8">
      <c r="C38" s="62" t="s">
        <v>1914</v>
      </c>
      <c r="D38" s="151"/>
      <c r="E38" s="151"/>
      <c r="F38" s="151"/>
      <c r="G38" s="151"/>
    </row>
    <row r="39" spans="3:8" ht="30.6" customHeight="1">
      <c r="C39" s="181" t="s">
        <v>1928</v>
      </c>
      <c r="D39" s="181"/>
      <c r="E39" s="181"/>
      <c r="F39" s="181"/>
      <c r="G39" s="181"/>
      <c r="H39" s="181"/>
    </row>
    <row r="40" spans="3:8">
      <c r="C40" s="62" t="s">
        <v>1915</v>
      </c>
      <c r="D40" s="151"/>
      <c r="E40" s="151"/>
      <c r="F40" s="151"/>
      <c r="G40" s="151"/>
    </row>
  </sheetData>
  <mergeCells count="15">
    <mergeCell ref="C39:H39"/>
    <mergeCell ref="E11:E12"/>
    <mergeCell ref="F11:F12"/>
    <mergeCell ref="A8:I8"/>
    <mergeCell ref="A1:I1"/>
    <mergeCell ref="A2:I2"/>
    <mergeCell ref="A3:I3"/>
    <mergeCell ref="A5:I5"/>
    <mergeCell ref="A6:I6"/>
    <mergeCell ref="A7:I7"/>
    <mergeCell ref="A9:I9"/>
    <mergeCell ref="C36:D36"/>
    <mergeCell ref="C37:G37"/>
    <mergeCell ref="G11:G12"/>
    <mergeCell ref="C11:C13"/>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670560</xdr:colOff>
                <xdr:row>19</xdr:row>
                <xdr:rowOff>0</xdr:rowOff>
              </to>
            </anchor>
          </objectPr>
        </oleObject>
      </mc:Choice>
      <mc:Fallback>
        <oleObject link="[166]!'!Economico!F45C15'" oleUpdate="OLEUPDATE_ALWAYS" shapeId="102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3"/>
  <sheetViews>
    <sheetView showGridLines="0" zoomScaleNormal="100" workbookViewId="0">
      <selection activeCell="F28" sqref="F28"/>
    </sheetView>
  </sheetViews>
  <sheetFormatPr baseColWidth="10" defaultColWidth="11.44140625" defaultRowHeight="14.4"/>
  <cols>
    <col min="1" max="1" width="17.44140625" style="11" customWidth="1"/>
    <col min="2" max="2" width="66" style="11" customWidth="1"/>
    <col min="3" max="3" width="17.44140625" style="11" customWidth="1"/>
    <col min="4" max="4" width="15.5546875" style="11" customWidth="1"/>
    <col min="5" max="5" width="18.88671875" style="11" customWidth="1"/>
    <col min="6" max="6" width="25.44140625" style="11" bestFit="1" customWidth="1"/>
    <col min="7" max="7" width="14.109375" style="11" bestFit="1" customWidth="1"/>
    <col min="8" max="8" width="21.88671875" style="11" bestFit="1" customWidth="1"/>
    <col min="9" max="10" width="20.44140625" style="11" bestFit="1" customWidth="1"/>
    <col min="11" max="16384" width="11.44140625" style="11"/>
  </cols>
  <sheetData>
    <row r="1" spans="1:8" ht="28.5" customHeight="1">
      <c r="A1" s="177" t="s">
        <v>1468</v>
      </c>
      <c r="B1" s="177"/>
      <c r="C1" s="177"/>
      <c r="D1" s="177"/>
      <c r="E1" s="177"/>
      <c r="F1" s="38"/>
    </row>
    <row r="2" spans="1:8" ht="21" customHeight="1">
      <c r="A2" s="178" t="s">
        <v>0</v>
      </c>
      <c r="B2" s="178"/>
      <c r="C2" s="178"/>
      <c r="D2" s="178"/>
      <c r="E2" s="178"/>
      <c r="F2" s="39"/>
    </row>
    <row r="3" spans="1:8" ht="15" customHeight="1">
      <c r="A3" s="179" t="s">
        <v>1</v>
      </c>
      <c r="B3" s="179"/>
      <c r="C3" s="179"/>
      <c r="D3" s="179"/>
      <c r="E3" s="179"/>
      <c r="F3" s="40"/>
    </row>
    <row r="4" spans="1:8" ht="15" customHeight="1">
      <c r="A4" s="149"/>
      <c r="B4" s="149"/>
      <c r="C4" s="149"/>
      <c r="D4" s="149"/>
      <c r="E4" s="149"/>
      <c r="F4" s="40"/>
    </row>
    <row r="5" spans="1:8" ht="18">
      <c r="A5" s="193" t="s">
        <v>22</v>
      </c>
      <c r="B5" s="193"/>
      <c r="C5" s="193"/>
      <c r="D5" s="193"/>
      <c r="E5" s="193"/>
      <c r="F5" s="42"/>
    </row>
    <row r="6" spans="1:8" ht="18.75" customHeight="1">
      <c r="A6" s="180" t="s">
        <v>23</v>
      </c>
      <c r="B6" s="180"/>
      <c r="C6" s="180"/>
      <c r="D6" s="180"/>
      <c r="E6" s="180"/>
      <c r="F6" s="41"/>
    </row>
    <row r="7" spans="1:8" ht="18">
      <c r="A7" s="194" t="s">
        <v>1927</v>
      </c>
      <c r="B7" s="194"/>
      <c r="C7" s="194"/>
      <c r="D7" s="194"/>
      <c r="E7" s="194"/>
      <c r="F7" s="43"/>
    </row>
    <row r="8" spans="1:8" ht="18">
      <c r="A8" s="184" t="s">
        <v>1467</v>
      </c>
      <c r="B8" s="184"/>
      <c r="C8" s="184"/>
      <c r="D8" s="184"/>
      <c r="E8" s="184"/>
      <c r="F8" s="44"/>
      <c r="G8" s="44"/>
      <c r="H8" s="44"/>
    </row>
    <row r="9" spans="1:8" ht="15.6">
      <c r="A9" s="176" t="s">
        <v>4</v>
      </c>
      <c r="B9" s="176"/>
      <c r="C9" s="176"/>
      <c r="D9" s="176"/>
      <c r="E9" s="176"/>
      <c r="F9" s="45"/>
    </row>
    <row r="10" spans="1:8">
      <c r="E10" s="9"/>
    </row>
    <row r="11" spans="1:8">
      <c r="E11" s="9"/>
      <c r="F11" s="9"/>
    </row>
    <row r="12" spans="1:8" ht="15" customHeight="1">
      <c r="B12" s="195" t="s">
        <v>5</v>
      </c>
      <c r="C12" s="138" t="s">
        <v>1469</v>
      </c>
      <c r="D12" s="196" t="s">
        <v>1916</v>
      </c>
      <c r="E12" s="9"/>
    </row>
    <row r="13" spans="1:8" ht="15" customHeight="1">
      <c r="B13" s="195"/>
      <c r="C13" s="15" t="s">
        <v>1467</v>
      </c>
      <c r="D13" s="196"/>
      <c r="E13" s="9"/>
      <c r="F13" s="9"/>
      <c r="G13" s="9"/>
    </row>
    <row r="14" spans="1:8">
      <c r="B14" s="139" t="s">
        <v>10</v>
      </c>
      <c r="C14" s="140">
        <f>+C15+C22</f>
        <v>1622833.406287</v>
      </c>
      <c r="D14" s="140">
        <f>+D15+D22</f>
        <v>90949.560264150045</v>
      </c>
      <c r="E14" s="9"/>
      <c r="F14" s="9"/>
      <c r="G14" s="9"/>
    </row>
    <row r="15" spans="1:8">
      <c r="B15" s="141" t="s">
        <v>11</v>
      </c>
      <c r="C15" s="142">
        <f>SUM(C16:C21)</f>
        <v>1407548.6858320001</v>
      </c>
      <c r="D15" s="142">
        <f>SUM(D16:D21)</f>
        <v>86604.792341880049</v>
      </c>
      <c r="E15" s="9"/>
      <c r="F15" s="9"/>
      <c r="G15" s="9"/>
    </row>
    <row r="16" spans="1:8" ht="12.75" customHeight="1">
      <c r="B16" s="143" t="s">
        <v>24</v>
      </c>
      <c r="C16" s="47">
        <v>542875.52644799999</v>
      </c>
      <c r="D16" s="47">
        <v>29006.546186400035</v>
      </c>
      <c r="E16" s="9"/>
      <c r="F16" s="9"/>
      <c r="G16" s="9"/>
    </row>
    <row r="17" spans="2:8">
      <c r="B17" s="143" t="s">
        <v>25</v>
      </c>
      <c r="C17" s="47">
        <v>101897.86454900001</v>
      </c>
      <c r="D17" s="47">
        <v>7001.1411040699995</v>
      </c>
      <c r="E17" s="9"/>
      <c r="F17" s="9"/>
    </row>
    <row r="18" spans="2:8">
      <c r="B18" s="143" t="s">
        <v>12</v>
      </c>
      <c r="C18" s="47">
        <v>324257.11556399998</v>
      </c>
      <c r="D18" s="47">
        <v>21957.300109119999</v>
      </c>
      <c r="E18" s="9"/>
      <c r="F18" s="9"/>
    </row>
    <row r="19" spans="2:8">
      <c r="B19" s="143" t="s">
        <v>26</v>
      </c>
      <c r="C19" s="48">
        <v>13786.016884999999</v>
      </c>
      <c r="D19" s="48">
        <v>320.58407897000001</v>
      </c>
      <c r="E19" s="9"/>
      <c r="F19" s="9"/>
    </row>
    <row r="20" spans="2:8">
      <c r="B20" s="143" t="s">
        <v>27</v>
      </c>
      <c r="C20" s="47">
        <v>424672.19845800003</v>
      </c>
      <c r="D20" s="47">
        <v>28318.794359780011</v>
      </c>
      <c r="E20" s="9"/>
      <c r="F20" s="9"/>
    </row>
    <row r="21" spans="2:8">
      <c r="B21" s="143" t="s">
        <v>28</v>
      </c>
      <c r="C21" s="47">
        <v>59.963928000000003</v>
      </c>
      <c r="D21" s="47">
        <v>0.42650353999999996</v>
      </c>
      <c r="E21" s="9"/>
      <c r="F21" s="9"/>
      <c r="H21" s="9"/>
    </row>
    <row r="22" spans="2:8">
      <c r="B22" s="141" t="s">
        <v>13</v>
      </c>
      <c r="C22" s="142">
        <f>SUM(C23:C28)</f>
        <v>215284.720455</v>
      </c>
      <c r="D22" s="142">
        <f>SUM(D23:D28)</f>
        <v>4344.7679222700008</v>
      </c>
      <c r="E22" s="9"/>
      <c r="F22" s="9"/>
      <c r="G22" s="9"/>
    </row>
    <row r="23" spans="2:8">
      <c r="B23" s="143" t="s">
        <v>29</v>
      </c>
      <c r="C23" s="47">
        <v>65675.086632999999</v>
      </c>
      <c r="D23" s="47">
        <v>2031.0728795000005</v>
      </c>
      <c r="E23" s="9"/>
      <c r="F23" s="9"/>
      <c r="G23" s="49"/>
    </row>
    <row r="24" spans="2:8">
      <c r="B24" s="143" t="s">
        <v>30</v>
      </c>
      <c r="C24" s="47">
        <v>71387.716207999998</v>
      </c>
      <c r="D24" s="47">
        <v>1156.6522230100002</v>
      </c>
      <c r="E24" s="9"/>
      <c r="F24" s="9"/>
    </row>
    <row r="25" spans="2:8">
      <c r="B25" s="143" t="s">
        <v>31</v>
      </c>
      <c r="C25" s="47">
        <v>16.448771000000001</v>
      </c>
      <c r="D25" s="47">
        <v>0</v>
      </c>
      <c r="E25" s="9"/>
      <c r="F25" s="9"/>
    </row>
    <row r="26" spans="2:8">
      <c r="B26" s="143" t="s">
        <v>32</v>
      </c>
      <c r="C26" s="47">
        <v>2770.2222200000001</v>
      </c>
      <c r="D26" s="47">
        <v>16.742458500000001</v>
      </c>
      <c r="E26" s="9"/>
      <c r="F26" s="9"/>
    </row>
    <row r="27" spans="2:8">
      <c r="B27" s="143" t="s">
        <v>33</v>
      </c>
      <c r="C27" s="47">
        <v>72988.962348000001</v>
      </c>
      <c r="D27" s="47">
        <v>1140.3003612600003</v>
      </c>
      <c r="E27" s="9"/>
      <c r="F27" s="9"/>
    </row>
    <row r="28" spans="2:8">
      <c r="B28" s="143" t="s">
        <v>34</v>
      </c>
      <c r="C28" s="47">
        <v>2446.284275</v>
      </c>
      <c r="D28" s="47">
        <v>0</v>
      </c>
      <c r="E28" s="9"/>
      <c r="F28" s="9"/>
    </row>
    <row r="29" spans="2:8">
      <c r="B29" s="139" t="s">
        <v>35</v>
      </c>
      <c r="C29" s="140">
        <f>C30</f>
        <v>121192.56198899999</v>
      </c>
      <c r="D29" s="140">
        <f>D30</f>
        <v>17698.519888119998</v>
      </c>
      <c r="E29" s="9"/>
      <c r="F29" s="9"/>
    </row>
    <row r="30" spans="2:8">
      <c r="B30" s="141" t="s">
        <v>21</v>
      </c>
      <c r="C30" s="144">
        <f>SUM(C31:C32)</f>
        <v>121192.56198899999</v>
      </c>
      <c r="D30" s="144">
        <f>SUM(D31:D32)</f>
        <v>17698.519888119998</v>
      </c>
      <c r="E30" s="9"/>
      <c r="F30" s="9"/>
    </row>
    <row r="31" spans="2:8">
      <c r="B31" s="143" t="s">
        <v>36</v>
      </c>
      <c r="C31" s="47">
        <v>5117.7218819999998</v>
      </c>
      <c r="D31" s="47">
        <v>0</v>
      </c>
      <c r="E31" s="9"/>
      <c r="F31" s="9"/>
    </row>
    <row r="32" spans="2:8">
      <c r="B32" s="143" t="s">
        <v>37</v>
      </c>
      <c r="C32" s="47">
        <v>116074.840107</v>
      </c>
      <c r="D32" s="47">
        <v>17698.519888119998</v>
      </c>
      <c r="E32" s="9"/>
      <c r="F32" s="9"/>
    </row>
    <row r="33" spans="2:18" ht="15" customHeight="1">
      <c r="B33" s="50" t="s">
        <v>38</v>
      </c>
      <c r="C33" s="51">
        <f>C14+C29</f>
        <v>1744025.9682760001</v>
      </c>
      <c r="D33" s="51">
        <f>D14+D29</f>
        <v>108648.08015227003</v>
      </c>
      <c r="F33" s="9"/>
      <c r="G33" s="52"/>
      <c r="H33" s="52"/>
      <c r="I33" s="52"/>
      <c r="J33" s="52"/>
      <c r="K33" s="52"/>
      <c r="L33" s="52"/>
      <c r="M33" s="52"/>
    </row>
    <row r="34" spans="2:18" ht="19.2" customHeight="1">
      <c r="B34" s="181" t="s">
        <v>39</v>
      </c>
      <c r="C34" s="181"/>
      <c r="D34" s="52"/>
      <c r="F34" s="52"/>
      <c r="G34" s="52"/>
      <c r="H34" s="52"/>
      <c r="I34" s="52"/>
      <c r="J34" s="52"/>
      <c r="K34" s="52"/>
      <c r="L34" s="52"/>
      <c r="M34" s="52"/>
      <c r="N34" s="52"/>
      <c r="O34" s="52"/>
      <c r="P34" s="52"/>
      <c r="Q34" s="52"/>
      <c r="R34" s="52"/>
    </row>
    <row r="35" spans="2:18">
      <c r="B35" s="150" t="s">
        <v>1914</v>
      </c>
      <c r="C35" s="150"/>
      <c r="D35" s="150"/>
      <c r="E35" s="150"/>
      <c r="F35" s="150"/>
      <c r="G35" s="150"/>
    </row>
    <row r="36" spans="2:18" ht="36.6" customHeight="1">
      <c r="B36" s="192" t="s">
        <v>1928</v>
      </c>
      <c r="C36" s="192"/>
      <c r="D36" s="192"/>
      <c r="E36" s="150"/>
      <c r="F36" s="150"/>
      <c r="G36" s="150"/>
    </row>
    <row r="37" spans="2:18" ht="21.6" customHeight="1">
      <c r="B37" s="181"/>
      <c r="C37" s="181"/>
      <c r="D37" s="181"/>
      <c r="E37" s="150"/>
      <c r="F37" s="150"/>
      <c r="G37" s="150"/>
    </row>
    <row r="43" spans="2:18">
      <c r="B43" s="9"/>
    </row>
  </sheetData>
  <mergeCells count="13">
    <mergeCell ref="B36:D36"/>
    <mergeCell ref="B37:D37"/>
    <mergeCell ref="A1:E1"/>
    <mergeCell ref="A2:E2"/>
    <mergeCell ref="A3:E3"/>
    <mergeCell ref="A5:E5"/>
    <mergeCell ref="A6:E6"/>
    <mergeCell ref="A7:E7"/>
    <mergeCell ref="A8:E8"/>
    <mergeCell ref="A9:E9"/>
    <mergeCell ref="B34:C34"/>
    <mergeCell ref="B12:B13"/>
    <mergeCell ref="D12:D13"/>
  </mergeCells>
  <phoneticPr fontId="42"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B35" sqref="B35"/>
    </sheetView>
  </sheetViews>
  <sheetFormatPr baseColWidth="10" defaultColWidth="11.44140625" defaultRowHeight="14.4"/>
  <cols>
    <col min="1" max="1" width="29.44140625" style="11" customWidth="1"/>
    <col min="2" max="2" width="62.33203125" style="11" customWidth="1"/>
    <col min="3" max="3" width="19" style="11" customWidth="1"/>
    <col min="4" max="4" width="14.109375" style="11" bestFit="1" customWidth="1"/>
    <col min="5" max="5" width="13.44140625" style="11" bestFit="1" customWidth="1"/>
    <col min="6" max="6" width="14.109375" style="11" bestFit="1" customWidth="1"/>
    <col min="7" max="16384" width="11.44140625" style="11"/>
  </cols>
  <sheetData>
    <row r="1" spans="1:7" ht="28.5" customHeight="1">
      <c r="A1" s="177" t="s">
        <v>1468</v>
      </c>
      <c r="B1" s="177"/>
      <c r="C1" s="177"/>
      <c r="D1" s="177"/>
      <c r="E1" s="177"/>
    </row>
    <row r="2" spans="1:7" ht="21" customHeight="1">
      <c r="A2" s="178" t="s">
        <v>0</v>
      </c>
      <c r="B2" s="178"/>
      <c r="C2" s="178"/>
      <c r="D2" s="178"/>
      <c r="E2" s="178"/>
    </row>
    <row r="3" spans="1:7" ht="15" customHeight="1">
      <c r="A3" s="179" t="s">
        <v>1</v>
      </c>
      <c r="B3" s="179"/>
      <c r="C3" s="179"/>
      <c r="D3" s="179"/>
      <c r="E3" s="179"/>
    </row>
    <row r="4" spans="1:7" ht="15" customHeight="1">
      <c r="A4" s="149"/>
      <c r="B4" s="149"/>
      <c r="C4" s="149"/>
      <c r="D4" s="149"/>
      <c r="E4" s="149"/>
    </row>
    <row r="5" spans="1:7" ht="18.75" customHeight="1">
      <c r="A5" s="180" t="s">
        <v>22</v>
      </c>
      <c r="B5" s="180"/>
      <c r="C5" s="180"/>
      <c r="D5" s="180"/>
      <c r="E5" s="180"/>
    </row>
    <row r="6" spans="1:7" ht="18.75" customHeight="1">
      <c r="A6" s="180" t="s">
        <v>40</v>
      </c>
      <c r="B6" s="180"/>
      <c r="C6" s="180"/>
      <c r="D6" s="180"/>
      <c r="E6" s="180"/>
    </row>
    <row r="7" spans="1:7" ht="18">
      <c r="A7" s="187" t="s">
        <v>1927</v>
      </c>
      <c r="B7" s="187"/>
      <c r="C7" s="187"/>
      <c r="D7" s="187"/>
      <c r="E7" s="187"/>
    </row>
    <row r="8" spans="1:7" ht="18">
      <c r="A8" s="184" t="s">
        <v>1467</v>
      </c>
      <c r="B8" s="184"/>
      <c r="C8" s="184"/>
      <c r="D8" s="184"/>
      <c r="E8" s="184"/>
    </row>
    <row r="9" spans="1:7" ht="15.6">
      <c r="A9" s="176" t="s">
        <v>4</v>
      </c>
      <c r="B9" s="176"/>
      <c r="C9" s="176"/>
      <c r="D9" s="176"/>
      <c r="E9" s="176"/>
    </row>
    <row r="11" spans="1:7">
      <c r="F11" s="49"/>
    </row>
    <row r="12" spans="1:7" ht="15" customHeight="1">
      <c r="B12" s="197" t="s">
        <v>5</v>
      </c>
      <c r="C12" s="63" t="s">
        <v>1469</v>
      </c>
      <c r="D12" s="197" t="s">
        <v>1916</v>
      </c>
    </row>
    <row r="13" spans="1:7">
      <c r="B13" s="197"/>
      <c r="C13" s="64" t="s">
        <v>1467</v>
      </c>
      <c r="D13" s="197"/>
    </row>
    <row r="14" spans="1:7">
      <c r="B14" s="65" t="s">
        <v>10</v>
      </c>
      <c r="C14" s="66">
        <f>C15+C18+C44+C46+C48+C50+C52+C54+C56</f>
        <v>1622833.4062869998</v>
      </c>
      <c r="D14" s="66">
        <f>D15+D18+D44+D46+D48+D50+D52+D54+D56</f>
        <v>90949.560264149986</v>
      </c>
      <c r="F14" s="9"/>
      <c r="G14" s="53"/>
    </row>
    <row r="15" spans="1:7">
      <c r="B15" s="67" t="s">
        <v>41</v>
      </c>
      <c r="C15" s="68">
        <f>SUM(C16:C17)</f>
        <v>8907.7951830000002</v>
      </c>
      <c r="D15" s="68">
        <f>SUM(D16:D17)</f>
        <v>742.31623898999999</v>
      </c>
      <c r="F15" s="9"/>
    </row>
    <row r="16" spans="1:7">
      <c r="B16" s="69" t="s">
        <v>42</v>
      </c>
      <c r="C16" s="70">
        <v>3010.7791240000001</v>
      </c>
      <c r="D16" s="70">
        <v>250.898248</v>
      </c>
      <c r="F16" s="9"/>
    </row>
    <row r="17" spans="2:8">
      <c r="B17" s="69" t="s">
        <v>43</v>
      </c>
      <c r="C17" s="70">
        <v>5897.0160589999996</v>
      </c>
      <c r="D17" s="70">
        <v>491.41799099000002</v>
      </c>
      <c r="F17" s="9"/>
    </row>
    <row r="18" spans="2:8">
      <c r="B18" s="67" t="s">
        <v>44</v>
      </c>
      <c r="C18" s="68">
        <f>SUM(C19:C43)</f>
        <v>1584338.8360589999</v>
      </c>
      <c r="D18" s="68">
        <f>SUM(D19:D43)</f>
        <v>87757.550288419996</v>
      </c>
    </row>
    <row r="19" spans="2:8">
      <c r="B19" s="69" t="s">
        <v>45</v>
      </c>
      <c r="C19" s="70">
        <v>130289.851958</v>
      </c>
      <c r="D19" s="70">
        <v>5426.2920423299993</v>
      </c>
    </row>
    <row r="20" spans="2:8">
      <c r="B20" s="69" t="s">
        <v>46</v>
      </c>
      <c r="C20" s="70">
        <v>81924.855519000004</v>
      </c>
      <c r="D20" s="70">
        <v>4808.5922698399991</v>
      </c>
    </row>
    <row r="21" spans="2:8">
      <c r="B21" s="69" t="s">
        <v>47</v>
      </c>
      <c r="C21" s="70">
        <v>68686.619634000002</v>
      </c>
      <c r="D21" s="70">
        <v>4429.43079089</v>
      </c>
    </row>
    <row r="22" spans="2:8">
      <c r="B22" s="69" t="s">
        <v>48</v>
      </c>
      <c r="C22" s="70">
        <v>15186.213374999999</v>
      </c>
      <c r="D22" s="70">
        <v>837.05024719999994</v>
      </c>
    </row>
    <row r="23" spans="2:8">
      <c r="B23" s="69" t="s">
        <v>1476</v>
      </c>
      <c r="C23" s="70">
        <v>26273.533371000001</v>
      </c>
      <c r="D23" s="70">
        <v>1314.2557919299998</v>
      </c>
    </row>
    <row r="24" spans="2:8">
      <c r="B24" s="69" t="s">
        <v>49</v>
      </c>
      <c r="C24" s="71">
        <v>332030.596342</v>
      </c>
      <c r="D24" s="70">
        <v>17820.804175899997</v>
      </c>
    </row>
    <row r="25" spans="2:8">
      <c r="B25" s="69" t="s">
        <v>50</v>
      </c>
      <c r="C25" s="71">
        <v>180686.72498200001</v>
      </c>
      <c r="D25" s="70">
        <v>10480.608201999999</v>
      </c>
    </row>
    <row r="26" spans="2:8">
      <c r="B26" s="72" t="s">
        <v>51</v>
      </c>
      <c r="C26" s="71">
        <v>8634.9334099999996</v>
      </c>
      <c r="D26" s="70">
        <v>147.75937210999996</v>
      </c>
    </row>
    <row r="27" spans="2:8">
      <c r="B27" s="72" t="s">
        <v>52</v>
      </c>
      <c r="C27" s="71">
        <v>2899.5100029999999</v>
      </c>
      <c r="D27" s="70">
        <v>93.546703959999974</v>
      </c>
      <c r="H27" s="56"/>
    </row>
    <row r="28" spans="2:8">
      <c r="B28" s="72" t="s">
        <v>53</v>
      </c>
      <c r="C28" s="71">
        <v>18697.509948999999</v>
      </c>
      <c r="D28" s="70">
        <v>662.09406576000003</v>
      </c>
    </row>
    <row r="29" spans="2:8">
      <c r="B29" s="72" t="s">
        <v>54</v>
      </c>
      <c r="C29" s="71">
        <v>73881.683103999996</v>
      </c>
      <c r="D29" s="70">
        <v>3248.5614912800006</v>
      </c>
    </row>
    <row r="30" spans="2:8">
      <c r="B30" s="72" t="s">
        <v>55</v>
      </c>
      <c r="C30" s="71">
        <v>21390.709234999998</v>
      </c>
      <c r="D30" s="70">
        <v>854.83241011999985</v>
      </c>
    </row>
    <row r="31" spans="2:8">
      <c r="B31" s="72" t="s">
        <v>56</v>
      </c>
      <c r="C31" s="71">
        <v>10990.734117</v>
      </c>
      <c r="D31" s="70">
        <v>107.75674666999997</v>
      </c>
    </row>
    <row r="32" spans="2:8">
      <c r="B32" s="72" t="s">
        <v>57</v>
      </c>
      <c r="C32" s="71">
        <v>9308.3069809999997</v>
      </c>
      <c r="D32" s="70">
        <v>735.10853624000003</v>
      </c>
    </row>
    <row r="33" spans="2:6">
      <c r="B33" s="72" t="s">
        <v>58</v>
      </c>
      <c r="C33" s="71">
        <v>1258.285151</v>
      </c>
      <c r="D33" s="70">
        <v>20.459505</v>
      </c>
    </row>
    <row r="34" spans="2:6">
      <c r="B34" s="72" t="s">
        <v>59</v>
      </c>
      <c r="C34" s="71">
        <v>4419.7494610000003</v>
      </c>
      <c r="D34" s="70">
        <v>219.14529288</v>
      </c>
    </row>
    <row r="35" spans="2:6">
      <c r="B35" s="72" t="s">
        <v>60</v>
      </c>
      <c r="C35" s="71">
        <v>758.35537499999998</v>
      </c>
      <c r="D35" s="70">
        <v>30.693180969999997</v>
      </c>
    </row>
    <row r="36" spans="2:6">
      <c r="B36" s="72" t="s">
        <v>61</v>
      </c>
      <c r="C36" s="71">
        <v>16250.725152999999</v>
      </c>
      <c r="D36" s="70">
        <v>518.41786347999982</v>
      </c>
    </row>
    <row r="37" spans="2:6">
      <c r="B37" s="72" t="s">
        <v>62</v>
      </c>
      <c r="C37" s="71">
        <v>23276.233658000001</v>
      </c>
      <c r="D37" s="70">
        <v>1341.9646894100001</v>
      </c>
    </row>
    <row r="38" spans="2:6">
      <c r="B38" s="72" t="s">
        <v>63</v>
      </c>
      <c r="C38" s="71">
        <v>2886.5332629999998</v>
      </c>
      <c r="D38" s="70">
        <v>142.38806151999998</v>
      </c>
    </row>
    <row r="39" spans="2:6">
      <c r="B39" s="72" t="s">
        <v>64</v>
      </c>
      <c r="C39" s="71">
        <v>10596.192158</v>
      </c>
      <c r="D39" s="70">
        <v>91.421546839999976</v>
      </c>
    </row>
    <row r="40" spans="2:6">
      <c r="B40" s="72" t="s">
        <v>65</v>
      </c>
      <c r="C40" s="71">
        <v>25212.748733</v>
      </c>
      <c r="D40" s="70">
        <v>419.06478880000014</v>
      </c>
    </row>
    <row r="41" spans="2:6">
      <c r="B41" s="72" t="s">
        <v>1477</v>
      </c>
      <c r="C41" s="71">
        <v>4175.7262149999997</v>
      </c>
      <c r="D41" s="70">
        <v>700.94913199999996</v>
      </c>
    </row>
    <row r="42" spans="2:6">
      <c r="B42" s="72" t="s">
        <v>66</v>
      </c>
      <c r="C42" s="71">
        <v>362550.01843400003</v>
      </c>
      <c r="D42" s="70">
        <v>21957.300109119999</v>
      </c>
    </row>
    <row r="43" spans="2:6">
      <c r="B43" s="72" t="s">
        <v>67</v>
      </c>
      <c r="C43" s="71">
        <v>152072.48647800001</v>
      </c>
      <c r="D43" s="70">
        <v>11349.05327217</v>
      </c>
    </row>
    <row r="44" spans="2:6">
      <c r="B44" s="67" t="s">
        <v>68</v>
      </c>
      <c r="C44" s="68">
        <f>C45</f>
        <v>12921.593863</v>
      </c>
      <c r="D44" s="68">
        <f>D45</f>
        <v>1076.7994759999999</v>
      </c>
    </row>
    <row r="45" spans="2:6">
      <c r="B45" s="69" t="s">
        <v>69</v>
      </c>
      <c r="C45" s="70">
        <v>12921.593863</v>
      </c>
      <c r="D45" s="70">
        <v>1076.7994759999999</v>
      </c>
    </row>
    <row r="46" spans="2:6">
      <c r="B46" s="67" t="s">
        <v>70</v>
      </c>
      <c r="C46" s="68">
        <f>C47</f>
        <v>10870.891737</v>
      </c>
      <c r="D46" s="68">
        <f>D47</f>
        <v>905.90763100000004</v>
      </c>
    </row>
    <row r="47" spans="2:6">
      <c r="B47" s="69" t="s">
        <v>71</v>
      </c>
      <c r="C47" s="70">
        <v>10870.891737</v>
      </c>
      <c r="D47" s="70">
        <v>905.90763100000004</v>
      </c>
      <c r="F47" s="56"/>
    </row>
    <row r="48" spans="2:6">
      <c r="B48" s="67" t="s">
        <v>72</v>
      </c>
      <c r="C48" s="68">
        <f>C49</f>
        <v>1524.2480869999999</v>
      </c>
      <c r="D48" s="68">
        <f>D49</f>
        <v>123.9209</v>
      </c>
    </row>
    <row r="49" spans="2:6">
      <c r="B49" s="69" t="s">
        <v>73</v>
      </c>
      <c r="C49" s="70">
        <v>1524.2480869999999</v>
      </c>
      <c r="D49" s="70">
        <v>123.9209</v>
      </c>
    </row>
    <row r="50" spans="2:6">
      <c r="B50" s="67" t="s">
        <v>74</v>
      </c>
      <c r="C50" s="68">
        <f>C51</f>
        <v>1975.371875</v>
      </c>
      <c r="D50" s="68">
        <f>D51</f>
        <v>164.61431200000001</v>
      </c>
      <c r="E50" s="56"/>
      <c r="F50" s="56"/>
    </row>
    <row r="51" spans="2:6">
      <c r="B51" s="69" t="s">
        <v>75</v>
      </c>
      <c r="C51" s="70">
        <v>1975.371875</v>
      </c>
      <c r="D51" s="70">
        <v>164.61431200000001</v>
      </c>
      <c r="E51" s="56"/>
    </row>
    <row r="52" spans="2:6">
      <c r="B52" s="67" t="s">
        <v>76</v>
      </c>
      <c r="C52" s="68">
        <f>C53</f>
        <v>400</v>
      </c>
      <c r="D52" s="68">
        <f>D53</f>
        <v>36.186230949999995</v>
      </c>
    </row>
    <row r="53" spans="2:6">
      <c r="B53" s="69" t="s">
        <v>77</v>
      </c>
      <c r="C53" s="70">
        <v>400</v>
      </c>
      <c r="D53" s="70">
        <v>36.186230949999995</v>
      </c>
    </row>
    <row r="54" spans="2:6">
      <c r="B54" s="67" t="s">
        <v>78</v>
      </c>
      <c r="C54" s="68">
        <f>C55</f>
        <v>1008</v>
      </c>
      <c r="D54" s="68">
        <f>D55</f>
        <v>83.999987690000026</v>
      </c>
    </row>
    <row r="55" spans="2:6">
      <c r="B55" s="69" t="s">
        <v>1471</v>
      </c>
      <c r="C55" s="70">
        <v>1008</v>
      </c>
      <c r="D55" s="70">
        <v>83.999987690000026</v>
      </c>
      <c r="F55" s="56"/>
    </row>
    <row r="56" spans="2:6">
      <c r="B56" s="73" t="s">
        <v>79</v>
      </c>
      <c r="C56" s="68">
        <f>C57</f>
        <v>886.66948300000001</v>
      </c>
      <c r="D56" s="68">
        <f>D57</f>
        <v>58.26519909999999</v>
      </c>
    </row>
    <row r="57" spans="2:6">
      <c r="B57" s="69" t="s">
        <v>1038</v>
      </c>
      <c r="C57" s="70">
        <v>886.66948300000001</v>
      </c>
      <c r="D57" s="70">
        <v>58.26519909999999</v>
      </c>
    </row>
    <row r="58" spans="2:6">
      <c r="B58" s="74" t="s">
        <v>35</v>
      </c>
      <c r="C58" s="75">
        <f>C59</f>
        <v>121192.56198899999</v>
      </c>
      <c r="D58" s="75">
        <f>D59</f>
        <v>17698.519888119998</v>
      </c>
    </row>
    <row r="59" spans="2:6">
      <c r="B59" s="67" t="s">
        <v>44</v>
      </c>
      <c r="C59" s="68">
        <f>SUM(C60:C61)</f>
        <v>121192.56198899999</v>
      </c>
      <c r="D59" s="68">
        <f>SUM(D60:D61)</f>
        <v>17698.519888119998</v>
      </c>
      <c r="F59" s="56"/>
    </row>
    <row r="60" spans="2:6">
      <c r="B60" s="69" t="s">
        <v>66</v>
      </c>
      <c r="C60" s="70">
        <v>101192.56198899999</v>
      </c>
      <c r="D60" s="70">
        <v>17698.519888119998</v>
      </c>
    </row>
    <row r="61" spans="2:6">
      <c r="B61" s="69" t="s">
        <v>67</v>
      </c>
      <c r="C61" s="70">
        <v>20000</v>
      </c>
      <c r="D61" s="70">
        <v>0</v>
      </c>
    </row>
    <row r="62" spans="2:6">
      <c r="B62" s="76" t="s">
        <v>80</v>
      </c>
      <c r="C62" s="77">
        <f>C14+C58</f>
        <v>1744025.9682759999</v>
      </c>
      <c r="D62" s="77">
        <f>D14+D58</f>
        <v>108648.08015226998</v>
      </c>
      <c r="E62" s="53"/>
    </row>
    <row r="63" spans="2:6">
      <c r="B63" s="62" t="s">
        <v>39</v>
      </c>
      <c r="C63" s="59"/>
      <c r="D63" s="55"/>
    </row>
    <row r="64" spans="2:6" ht="15.6" customHeight="1">
      <c r="B64" s="150" t="s">
        <v>1914</v>
      </c>
      <c r="C64" s="150"/>
      <c r="D64" s="150"/>
    </row>
    <row r="65" spans="2:4" ht="33.6" customHeight="1">
      <c r="B65" s="192" t="s">
        <v>1928</v>
      </c>
      <c r="C65" s="192"/>
      <c r="D65" s="192"/>
    </row>
    <row r="66" spans="2:4">
      <c r="B66" s="181"/>
      <c r="C66" s="181"/>
      <c r="D66" s="181"/>
    </row>
    <row r="68" spans="2:4">
      <c r="C68" s="25"/>
    </row>
    <row r="69" spans="2:4">
      <c r="C69" s="25"/>
    </row>
    <row r="70" spans="2:4">
      <c r="C70" s="25"/>
    </row>
  </sheetData>
  <mergeCells count="12">
    <mergeCell ref="B65:D65"/>
    <mergeCell ref="B66:D66"/>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8"/>
  <sheetViews>
    <sheetView showGridLines="0" workbookViewId="0">
      <selection activeCell="D13" sqref="D13:D14"/>
    </sheetView>
  </sheetViews>
  <sheetFormatPr baseColWidth="10" defaultColWidth="11.5546875" defaultRowHeight="14.4"/>
  <cols>
    <col min="1" max="1" width="11.5546875" style="11"/>
    <col min="2" max="2" width="101.6640625" style="11" bestFit="1" customWidth="1"/>
    <col min="3" max="3" width="16.6640625" style="11" customWidth="1"/>
    <col min="4" max="4" width="12.44140625" style="11" customWidth="1"/>
    <col min="5" max="16384" width="11.5546875" style="11"/>
  </cols>
  <sheetData>
    <row r="1" spans="1:5" ht="28.2" customHeight="1">
      <c r="A1" s="177" t="s">
        <v>1468</v>
      </c>
      <c r="B1" s="177"/>
      <c r="C1" s="177"/>
      <c r="D1" s="177"/>
      <c r="E1" s="177"/>
    </row>
    <row r="2" spans="1:5" ht="21" customHeight="1">
      <c r="A2" s="178" t="s">
        <v>0</v>
      </c>
      <c r="B2" s="178"/>
      <c r="C2" s="178"/>
      <c r="D2" s="178"/>
      <c r="E2" s="178"/>
    </row>
    <row r="3" spans="1:5" ht="14.4" customHeight="1">
      <c r="A3" s="179" t="s">
        <v>1</v>
      </c>
      <c r="B3" s="179"/>
      <c r="C3" s="179"/>
      <c r="D3" s="179"/>
      <c r="E3" s="179"/>
    </row>
    <row r="5" spans="1:5" ht="18" customHeight="1">
      <c r="A5" s="180" t="s">
        <v>22</v>
      </c>
      <c r="B5" s="180"/>
      <c r="C5" s="180"/>
      <c r="D5" s="180"/>
      <c r="E5" s="180"/>
    </row>
    <row r="6" spans="1:5" ht="18" customHeight="1">
      <c r="A6" s="180" t="s">
        <v>81</v>
      </c>
      <c r="B6" s="180"/>
      <c r="C6" s="180"/>
      <c r="D6" s="180"/>
      <c r="E6" s="180"/>
    </row>
    <row r="7" spans="1:5" ht="18">
      <c r="A7" s="194" t="s">
        <v>1927</v>
      </c>
      <c r="B7" s="194"/>
      <c r="C7" s="194"/>
      <c r="D7" s="194"/>
      <c r="E7" s="194"/>
    </row>
    <row r="8" spans="1:5" ht="18">
      <c r="A8" s="184" t="s">
        <v>1467</v>
      </c>
      <c r="B8" s="184"/>
      <c r="C8" s="184"/>
      <c r="D8" s="184"/>
      <c r="E8" s="184"/>
    </row>
    <row r="9" spans="1:5" ht="15.6">
      <c r="A9" s="176" t="s">
        <v>4</v>
      </c>
      <c r="B9" s="176"/>
      <c r="C9" s="176"/>
      <c r="D9" s="176"/>
      <c r="E9" s="176"/>
    </row>
    <row r="13" spans="1:5">
      <c r="B13" s="195" t="s">
        <v>5</v>
      </c>
      <c r="C13" s="46" t="s">
        <v>1469</v>
      </c>
      <c r="D13" s="195" t="s">
        <v>1916</v>
      </c>
    </row>
    <row r="14" spans="1:5">
      <c r="B14" s="195"/>
      <c r="C14" s="15" t="s">
        <v>1467</v>
      </c>
      <c r="D14" s="195"/>
    </row>
    <row r="15" spans="1:5">
      <c r="B15" s="60" t="s">
        <v>242</v>
      </c>
      <c r="C15" s="123">
        <f>C16+C39+C74+C103+C148</f>
        <v>1622833406287</v>
      </c>
      <c r="D15" s="123">
        <f>D16+D39+D74+D103+D148</f>
        <v>90949560264.150009</v>
      </c>
    </row>
    <row r="16" spans="1:5">
      <c r="B16" s="124" t="s">
        <v>1472</v>
      </c>
      <c r="C16" s="120">
        <f>C17+C23+C26+C31</f>
        <v>256969074361</v>
      </c>
      <c r="D16" s="120">
        <f>D17+D23+D26+D31</f>
        <v>16373677404.420002</v>
      </c>
    </row>
    <row r="17" spans="2:4">
      <c r="B17" s="125" t="s">
        <v>82</v>
      </c>
      <c r="C17" s="120">
        <f>SUM(C18:C22)</f>
        <v>102151484178</v>
      </c>
      <c r="D17" s="120">
        <f>SUM(D18:D22)</f>
        <v>5851195534.4299994</v>
      </c>
    </row>
    <row r="18" spans="2:4">
      <c r="B18" s="57" t="s">
        <v>83</v>
      </c>
      <c r="C18" s="119">
        <v>8027164129</v>
      </c>
      <c r="D18" s="119">
        <v>664191196.98999977</v>
      </c>
    </row>
    <row r="19" spans="2:4">
      <c r="B19" s="57" t="s">
        <v>84</v>
      </c>
      <c r="C19" s="119">
        <v>52957815438</v>
      </c>
      <c r="D19" s="119">
        <v>2053664911.1800001</v>
      </c>
    </row>
    <row r="20" spans="2:4">
      <c r="B20" s="57" t="s">
        <v>85</v>
      </c>
      <c r="C20" s="119">
        <v>29452658980</v>
      </c>
      <c r="D20" s="119">
        <v>2222028788.0299997</v>
      </c>
    </row>
    <row r="21" spans="2:4">
      <c r="B21" s="57" t="s">
        <v>86</v>
      </c>
      <c r="C21" s="119">
        <v>10858756737</v>
      </c>
      <c r="D21" s="119">
        <v>904896382</v>
      </c>
    </row>
    <row r="22" spans="2:4">
      <c r="B22" s="57" t="s">
        <v>87</v>
      </c>
      <c r="C22" s="119">
        <v>855088894</v>
      </c>
      <c r="D22" s="119">
        <v>6414256.2300000004</v>
      </c>
    </row>
    <row r="23" spans="2:4">
      <c r="B23" s="125" t="s">
        <v>88</v>
      </c>
      <c r="C23" s="120">
        <f>SUM(C24:C25)</f>
        <v>15009549215</v>
      </c>
      <c r="D23" s="120">
        <f>SUM(D24:D25)</f>
        <v>829207570.37999976</v>
      </c>
    </row>
    <row r="24" spans="2:4">
      <c r="B24" s="57" t="s">
        <v>89</v>
      </c>
      <c r="C24" s="119">
        <v>5102968644</v>
      </c>
      <c r="D24" s="119">
        <v>129965154.73999999</v>
      </c>
    </row>
    <row r="25" spans="2:4">
      <c r="B25" s="57" t="s">
        <v>90</v>
      </c>
      <c r="C25" s="119">
        <v>9906580571</v>
      </c>
      <c r="D25" s="119">
        <v>699242415.63999975</v>
      </c>
    </row>
    <row r="26" spans="2:4">
      <c r="B26" s="125" t="s">
        <v>91</v>
      </c>
      <c r="C26" s="120">
        <f>SUM(C27:C30)</f>
        <v>55750231755</v>
      </c>
      <c r="D26" s="120">
        <f>SUM(D27:D30)</f>
        <v>3857850155.96</v>
      </c>
    </row>
    <row r="27" spans="2:4">
      <c r="B27" s="57" t="s">
        <v>92</v>
      </c>
      <c r="C27" s="119">
        <v>51534148443</v>
      </c>
      <c r="D27" s="119">
        <v>3364251786.3200002</v>
      </c>
    </row>
    <row r="28" spans="2:4">
      <c r="B28" s="57" t="s">
        <v>93</v>
      </c>
      <c r="C28" s="119">
        <v>3838533234</v>
      </c>
      <c r="D28" s="119">
        <v>471312869.44999999</v>
      </c>
    </row>
    <row r="29" spans="2:4">
      <c r="B29" s="57" t="s">
        <v>960</v>
      </c>
      <c r="C29" s="119">
        <v>296441158</v>
      </c>
      <c r="D29" s="119">
        <v>17452599.5</v>
      </c>
    </row>
    <row r="30" spans="2:4">
      <c r="B30" s="57" t="s">
        <v>94</v>
      </c>
      <c r="C30" s="119">
        <v>81108920</v>
      </c>
      <c r="D30" s="119">
        <v>4832900.6899999995</v>
      </c>
    </row>
    <row r="31" spans="2:4">
      <c r="B31" s="125" t="s">
        <v>95</v>
      </c>
      <c r="C31" s="120">
        <f>SUM(C32:C38)</f>
        <v>84057809213</v>
      </c>
      <c r="D31" s="120">
        <f>SUM(D32:D38)</f>
        <v>5835424143.6500025</v>
      </c>
    </row>
    <row r="32" spans="2:4">
      <c r="B32" s="57" t="s">
        <v>96</v>
      </c>
      <c r="C32" s="119">
        <v>39543819862</v>
      </c>
      <c r="D32" s="119">
        <v>2260535326.4300022</v>
      </c>
    </row>
    <row r="33" spans="2:4">
      <c r="B33" s="57" t="s">
        <v>97</v>
      </c>
      <c r="C33" s="119">
        <v>1394684725</v>
      </c>
      <c r="D33" s="119">
        <v>71992362.819999993</v>
      </c>
    </row>
    <row r="34" spans="2:4">
      <c r="B34" s="57" t="s">
        <v>98</v>
      </c>
      <c r="C34" s="119">
        <v>29123951403</v>
      </c>
      <c r="D34" s="119">
        <v>2411379971.5200005</v>
      </c>
    </row>
    <row r="35" spans="2:4">
      <c r="B35" s="57" t="s">
        <v>99</v>
      </c>
      <c r="C35" s="119">
        <v>3220295124</v>
      </c>
      <c r="D35" s="119">
        <v>872726208.23000002</v>
      </c>
    </row>
    <row r="36" spans="2:4">
      <c r="B36" s="57" t="s">
        <v>100</v>
      </c>
      <c r="C36" s="119">
        <v>5672580954</v>
      </c>
      <c r="D36" s="119">
        <v>21763393.850000001</v>
      </c>
    </row>
    <row r="37" spans="2:4">
      <c r="B37" s="57" t="s">
        <v>101</v>
      </c>
      <c r="C37" s="119">
        <v>68949757</v>
      </c>
      <c r="D37" s="119">
        <v>5745813</v>
      </c>
    </row>
    <row r="38" spans="2:4">
      <c r="B38" s="57" t="s">
        <v>102</v>
      </c>
      <c r="C38" s="119">
        <v>5033527388</v>
      </c>
      <c r="D38" s="119">
        <v>191281067.80000001</v>
      </c>
    </row>
    <row r="39" spans="2:4">
      <c r="B39" s="124" t="s">
        <v>1077</v>
      </c>
      <c r="C39" s="120">
        <f>C40+C44+C50+C52+C58+C61+C67+C69+C71</f>
        <v>249200443837</v>
      </c>
      <c r="D39" s="120">
        <f>D40+D44+D50+D52+D58+D61+D67+D69+D71</f>
        <v>12286898786.67</v>
      </c>
    </row>
    <row r="40" spans="2:4">
      <c r="B40" s="125" t="s">
        <v>103</v>
      </c>
      <c r="C40" s="120">
        <f>SUM(C41:C43)</f>
        <v>22840302147</v>
      </c>
      <c r="D40" s="120">
        <f>SUM(D41:D43)</f>
        <v>918136964.18999982</v>
      </c>
    </row>
    <row r="41" spans="2:4">
      <c r="B41" s="57" t="s">
        <v>104</v>
      </c>
      <c r="C41" s="119">
        <v>20922831438</v>
      </c>
      <c r="D41" s="119">
        <v>839983999.1099999</v>
      </c>
    </row>
    <row r="42" spans="2:4">
      <c r="B42" s="57" t="s">
        <v>105</v>
      </c>
      <c r="C42" s="119">
        <v>1670312352</v>
      </c>
      <c r="D42" s="119">
        <v>69608411.089999974</v>
      </c>
    </row>
    <row r="43" spans="2:4">
      <c r="B43" s="57" t="s">
        <v>106</v>
      </c>
      <c r="C43" s="119">
        <v>247158357</v>
      </c>
      <c r="D43" s="119">
        <v>8544553.9900000021</v>
      </c>
    </row>
    <row r="44" spans="2:4">
      <c r="B44" s="125" t="s">
        <v>107</v>
      </c>
      <c r="C44" s="120">
        <f>SUM(C45:C49)</f>
        <v>19229327493</v>
      </c>
      <c r="D44" s="120">
        <f>SUM(D45:D49)</f>
        <v>662370672.75</v>
      </c>
    </row>
    <row r="45" spans="2:4">
      <c r="B45" s="57" t="s">
        <v>108</v>
      </c>
      <c r="C45" s="119">
        <v>10225165399</v>
      </c>
      <c r="D45" s="119">
        <v>312067321.51999998</v>
      </c>
    </row>
    <row r="46" spans="2:4">
      <c r="B46" s="57" t="s">
        <v>109</v>
      </c>
      <c r="C46" s="119">
        <v>144925000</v>
      </c>
      <c r="D46" s="119">
        <v>10245437.73</v>
      </c>
    </row>
    <row r="47" spans="2:4">
      <c r="B47" s="57" t="s">
        <v>961</v>
      </c>
      <c r="C47" s="119">
        <v>100000000</v>
      </c>
      <c r="D47" s="119">
        <v>0</v>
      </c>
    </row>
    <row r="48" spans="2:4">
      <c r="B48" s="57" t="s">
        <v>110</v>
      </c>
      <c r="C48" s="119">
        <v>977523771</v>
      </c>
      <c r="D48" s="119">
        <v>17330659.030000001</v>
      </c>
    </row>
    <row r="49" spans="2:4">
      <c r="B49" s="57" t="s">
        <v>111</v>
      </c>
      <c r="C49" s="119">
        <v>7781713323</v>
      </c>
      <c r="D49" s="119">
        <v>322727254.46999997</v>
      </c>
    </row>
    <row r="50" spans="2:4">
      <c r="B50" s="125" t="s">
        <v>112</v>
      </c>
      <c r="C50" s="120">
        <f>SUM(C51)</f>
        <v>6975321990</v>
      </c>
      <c r="D50" s="120">
        <f>SUM(D51)</f>
        <v>225338337.63</v>
      </c>
    </row>
    <row r="51" spans="2:4">
      <c r="B51" s="57" t="s">
        <v>113</v>
      </c>
      <c r="C51" s="119">
        <v>6975321990</v>
      </c>
      <c r="D51" s="119">
        <v>225338337.63</v>
      </c>
    </row>
    <row r="52" spans="2:4">
      <c r="B52" s="125" t="s">
        <v>114</v>
      </c>
      <c r="C52" s="120">
        <f>SUM(C53:C57)</f>
        <v>95599385504</v>
      </c>
      <c r="D52" s="120">
        <f>SUM(D53:D57)</f>
        <v>7303503268.0799999</v>
      </c>
    </row>
    <row r="53" spans="2:4">
      <c r="B53" s="57" t="s">
        <v>115</v>
      </c>
      <c r="C53" s="119">
        <v>581376265</v>
      </c>
      <c r="D53" s="119">
        <v>28042516.929999996</v>
      </c>
    </row>
    <row r="54" spans="2:4">
      <c r="B54" s="57" t="s">
        <v>116</v>
      </c>
      <c r="C54" s="119">
        <v>92475769241</v>
      </c>
      <c r="D54" s="119">
        <v>7203083300</v>
      </c>
    </row>
    <row r="55" spans="2:4">
      <c r="B55" s="57" t="s">
        <v>1475</v>
      </c>
      <c r="C55" s="119">
        <v>288905038</v>
      </c>
      <c r="D55" s="119">
        <v>0</v>
      </c>
    </row>
    <row r="56" spans="2:4">
      <c r="B56" s="57" t="s">
        <v>117</v>
      </c>
      <c r="C56" s="119">
        <v>19334653</v>
      </c>
      <c r="D56" s="119">
        <v>0</v>
      </c>
    </row>
    <row r="57" spans="2:4">
      <c r="B57" s="57" t="s">
        <v>118</v>
      </c>
      <c r="C57" s="119">
        <v>2234000307</v>
      </c>
      <c r="D57" s="119">
        <v>72377451.150000006</v>
      </c>
    </row>
    <row r="58" spans="2:4">
      <c r="B58" s="125" t="s">
        <v>119</v>
      </c>
      <c r="C58" s="120">
        <f>SUM(C59:C60)</f>
        <v>984650259</v>
      </c>
      <c r="D58" s="120">
        <f>SUM(D59:D60)</f>
        <v>18065528.91</v>
      </c>
    </row>
    <row r="59" spans="2:4">
      <c r="B59" s="57" t="s">
        <v>120</v>
      </c>
      <c r="C59" s="119">
        <v>983650259</v>
      </c>
      <c r="D59" s="119">
        <v>18065528.91</v>
      </c>
    </row>
    <row r="60" spans="2:4">
      <c r="B60" s="57" t="s">
        <v>468</v>
      </c>
      <c r="C60" s="119">
        <v>1000000</v>
      </c>
      <c r="D60" s="119">
        <v>0</v>
      </c>
    </row>
    <row r="61" spans="2:4">
      <c r="B61" s="125" t="s">
        <v>121</v>
      </c>
      <c r="C61" s="120">
        <f>SUM(C62:C66)</f>
        <v>89860675127</v>
      </c>
      <c r="D61" s="120">
        <f>SUM(D62:D66)</f>
        <v>2924852045.27</v>
      </c>
    </row>
    <row r="62" spans="2:4">
      <c r="B62" s="57" t="s">
        <v>122</v>
      </c>
      <c r="C62" s="119">
        <v>48883353511</v>
      </c>
      <c r="D62" s="119">
        <v>2437878203.2800002</v>
      </c>
    </row>
    <row r="63" spans="2:4">
      <c r="B63" s="57" t="s">
        <v>123</v>
      </c>
      <c r="C63" s="119">
        <v>7846034</v>
      </c>
      <c r="D63" s="119">
        <v>0</v>
      </c>
    </row>
    <row r="64" spans="2:4">
      <c r="B64" s="57" t="s">
        <v>124</v>
      </c>
      <c r="C64" s="119">
        <v>35043058783</v>
      </c>
      <c r="D64" s="119">
        <v>381240603.86999989</v>
      </c>
    </row>
    <row r="65" spans="2:4">
      <c r="B65" s="57" t="s">
        <v>125</v>
      </c>
      <c r="C65" s="119">
        <v>1250000000</v>
      </c>
      <c r="D65" s="119">
        <v>1209230.98</v>
      </c>
    </row>
    <row r="66" spans="2:4">
      <c r="B66" s="57" t="s">
        <v>126</v>
      </c>
      <c r="C66" s="119">
        <v>4676416799</v>
      </c>
      <c r="D66" s="119">
        <v>104524007.13999999</v>
      </c>
    </row>
    <row r="67" spans="2:4">
      <c r="B67" s="125" t="s">
        <v>127</v>
      </c>
      <c r="C67" s="120">
        <f>C68</f>
        <v>4386380395</v>
      </c>
      <c r="D67" s="120">
        <f>D68</f>
        <v>114195131.34</v>
      </c>
    </row>
    <row r="68" spans="2:4">
      <c r="B68" s="57" t="s">
        <v>128</v>
      </c>
      <c r="C68" s="119">
        <v>4386380395</v>
      </c>
      <c r="D68" s="119">
        <v>114195131.34</v>
      </c>
    </row>
    <row r="69" spans="2:4">
      <c r="B69" s="125" t="s">
        <v>129</v>
      </c>
      <c r="C69" s="120">
        <f>C70</f>
        <v>149703020</v>
      </c>
      <c r="D69" s="120">
        <f>D70</f>
        <v>0</v>
      </c>
    </row>
    <row r="70" spans="2:4">
      <c r="B70" s="57" t="s">
        <v>130</v>
      </c>
      <c r="C70" s="119">
        <v>149703020</v>
      </c>
      <c r="D70" s="119">
        <v>0</v>
      </c>
    </row>
    <row r="71" spans="2:4">
      <c r="B71" s="125" t="s">
        <v>131</v>
      </c>
      <c r="C71" s="120">
        <f>SUM(C72:C73)</f>
        <v>9174697902</v>
      </c>
      <c r="D71" s="120">
        <f>SUM(D72:D73)</f>
        <v>120436838.49999997</v>
      </c>
    </row>
    <row r="72" spans="2:4">
      <c r="B72" s="57" t="s">
        <v>423</v>
      </c>
      <c r="C72" s="119">
        <v>28275430</v>
      </c>
      <c r="D72" s="119">
        <v>12680091.83</v>
      </c>
    </row>
    <row r="73" spans="2:4">
      <c r="B73" s="57" t="s">
        <v>132</v>
      </c>
      <c r="C73" s="119">
        <v>9146422472</v>
      </c>
      <c r="D73" s="119">
        <v>107756746.66999997</v>
      </c>
    </row>
    <row r="74" spans="2:4">
      <c r="B74" s="124" t="s">
        <v>1084</v>
      </c>
      <c r="C74" s="120">
        <f>C75+C80+C94</f>
        <v>15653220062</v>
      </c>
      <c r="D74" s="120">
        <f>D75+D80+D94</f>
        <v>321165785.18000007</v>
      </c>
    </row>
    <row r="75" spans="2:4">
      <c r="B75" s="125" t="s">
        <v>133</v>
      </c>
      <c r="C75" s="120">
        <f>SUM(C76:C79)</f>
        <v>1159849100</v>
      </c>
      <c r="D75" s="120">
        <f>SUM(D76:D79)</f>
        <v>12419425.809999999</v>
      </c>
    </row>
    <row r="76" spans="2:4">
      <c r="B76" s="57" t="s">
        <v>134</v>
      </c>
      <c r="C76" s="119">
        <v>228885000</v>
      </c>
      <c r="D76" s="119">
        <v>6567416.6699999999</v>
      </c>
    </row>
    <row r="77" spans="2:4">
      <c r="B77" s="57" t="s">
        <v>135</v>
      </c>
      <c r="C77" s="119">
        <v>583707266</v>
      </c>
      <c r="D77" s="119">
        <v>1582017.4200000002</v>
      </c>
    </row>
    <row r="78" spans="2:4">
      <c r="B78" s="57" t="s">
        <v>851</v>
      </c>
      <c r="C78" s="119">
        <v>14083521</v>
      </c>
      <c r="D78" s="119">
        <v>0</v>
      </c>
    </row>
    <row r="79" spans="2:4">
      <c r="B79" s="57" t="s">
        <v>136</v>
      </c>
      <c r="C79" s="119">
        <v>333173313</v>
      </c>
      <c r="D79" s="119">
        <v>4269991.72</v>
      </c>
    </row>
    <row r="80" spans="2:4">
      <c r="B80" s="125" t="s">
        <v>137</v>
      </c>
      <c r="C80" s="120">
        <f>SUM(C81:C93)</f>
        <v>8167588808</v>
      </c>
      <c r="D80" s="120">
        <f>SUM(D81:D93)</f>
        <v>262693609.02000004</v>
      </c>
    </row>
    <row r="81" spans="2:4">
      <c r="B81" s="57" t="s">
        <v>138</v>
      </c>
      <c r="C81" s="119">
        <v>1430788520</v>
      </c>
      <c r="D81" s="119">
        <v>829279.58</v>
      </c>
    </row>
    <row r="82" spans="2:4">
      <c r="B82" s="57" t="s">
        <v>139</v>
      </c>
      <c r="C82" s="119">
        <v>402894786</v>
      </c>
      <c r="D82" s="119">
        <v>17458242.5</v>
      </c>
    </row>
    <row r="83" spans="2:4">
      <c r="B83" s="57" t="s">
        <v>140</v>
      </c>
      <c r="C83" s="119">
        <v>10000000</v>
      </c>
      <c r="D83" s="119">
        <v>0</v>
      </c>
    </row>
    <row r="84" spans="2:4">
      <c r="B84" s="57" t="s">
        <v>141</v>
      </c>
      <c r="C84" s="119">
        <v>5800000</v>
      </c>
      <c r="D84" s="119">
        <v>0</v>
      </c>
    </row>
    <row r="85" spans="2:4">
      <c r="B85" s="57" t="s">
        <v>142</v>
      </c>
      <c r="C85" s="119">
        <v>166300000</v>
      </c>
      <c r="D85" s="119">
        <v>11705833.33</v>
      </c>
    </row>
    <row r="86" spans="2:4">
      <c r="B86" s="57" t="s">
        <v>962</v>
      </c>
      <c r="C86" s="119">
        <v>99295178</v>
      </c>
      <c r="D86" s="119">
        <v>3466804.56</v>
      </c>
    </row>
    <row r="87" spans="2:4">
      <c r="B87" s="57" t="s">
        <v>143</v>
      </c>
      <c r="C87" s="119">
        <v>1341832252</v>
      </c>
      <c r="D87" s="119">
        <v>38743694.410000004</v>
      </c>
    </row>
    <row r="88" spans="2:4">
      <c r="B88" s="57" t="s">
        <v>144</v>
      </c>
      <c r="C88" s="119">
        <v>1205895920</v>
      </c>
      <c r="D88" s="119">
        <v>32330033.449999999</v>
      </c>
    </row>
    <row r="89" spans="2:4">
      <c r="B89" s="57" t="s">
        <v>145</v>
      </c>
      <c r="C89" s="119">
        <v>96423204</v>
      </c>
      <c r="D89" s="119">
        <v>4318704.9800000004</v>
      </c>
    </row>
    <row r="90" spans="2:4">
      <c r="B90" s="57" t="s">
        <v>146</v>
      </c>
      <c r="C90" s="119">
        <v>1300000</v>
      </c>
      <c r="D90" s="119">
        <v>0</v>
      </c>
    </row>
    <row r="91" spans="2:4">
      <c r="B91" s="57" t="s">
        <v>963</v>
      </c>
      <c r="C91" s="119">
        <v>48847564</v>
      </c>
      <c r="D91" s="119">
        <v>1262322.08</v>
      </c>
    </row>
    <row r="92" spans="2:4">
      <c r="B92" s="57" t="s">
        <v>147</v>
      </c>
      <c r="C92" s="119">
        <v>21670500</v>
      </c>
      <c r="D92" s="119">
        <v>0</v>
      </c>
    </row>
    <row r="93" spans="2:4">
      <c r="B93" s="57" t="s">
        <v>148</v>
      </c>
      <c r="C93" s="119">
        <v>3336540884</v>
      </c>
      <c r="D93" s="119">
        <v>152578694.13000003</v>
      </c>
    </row>
    <row r="94" spans="2:4">
      <c r="B94" s="125" t="s">
        <v>149</v>
      </c>
      <c r="C94" s="120">
        <f>SUM(C95:C102)</f>
        <v>6325782154</v>
      </c>
      <c r="D94" s="120">
        <f>SUM(D95:D102)</f>
        <v>46052750.349999994</v>
      </c>
    </row>
    <row r="95" spans="2:4">
      <c r="B95" s="57" t="s">
        <v>150</v>
      </c>
      <c r="C95" s="119">
        <v>353570167</v>
      </c>
      <c r="D95" s="119">
        <v>12830955.169999998</v>
      </c>
    </row>
    <row r="96" spans="2:4">
      <c r="B96" s="57" t="s">
        <v>151</v>
      </c>
      <c r="C96" s="119">
        <v>5549769</v>
      </c>
      <c r="D96" s="119">
        <v>379980.69</v>
      </c>
    </row>
    <row r="97" spans="2:4">
      <c r="B97" s="57" t="s">
        <v>152</v>
      </c>
      <c r="C97" s="119">
        <v>147468421</v>
      </c>
      <c r="D97" s="119">
        <v>5528647.7699999996</v>
      </c>
    </row>
    <row r="98" spans="2:4">
      <c r="B98" s="57" t="s">
        <v>153</v>
      </c>
      <c r="C98" s="119">
        <v>31680000</v>
      </c>
      <c r="D98" s="119">
        <v>736236.18</v>
      </c>
    </row>
    <row r="99" spans="2:4">
      <c r="B99" s="57" t="s">
        <v>964</v>
      </c>
      <c r="C99" s="119">
        <v>5262147142</v>
      </c>
      <c r="D99" s="119">
        <v>11267002.190000001</v>
      </c>
    </row>
    <row r="100" spans="2:4">
      <c r="B100" s="57" t="s">
        <v>965</v>
      </c>
      <c r="C100" s="119">
        <v>330078958</v>
      </c>
      <c r="D100" s="119">
        <v>4678839.57</v>
      </c>
    </row>
    <row r="101" spans="2:4">
      <c r="B101" s="57" t="s">
        <v>154</v>
      </c>
      <c r="C101" s="119">
        <v>4539681</v>
      </c>
      <c r="D101" s="119">
        <v>310806.69</v>
      </c>
    </row>
    <row r="102" spans="2:4">
      <c r="B102" s="57" t="s">
        <v>155</v>
      </c>
      <c r="C102" s="119">
        <v>190748016</v>
      </c>
      <c r="D102" s="119">
        <v>10320282.09</v>
      </c>
    </row>
    <row r="103" spans="2:4">
      <c r="B103" s="124" t="s">
        <v>1078</v>
      </c>
      <c r="C103" s="120">
        <f>C104+C108+C115+C122+C134+C143</f>
        <v>738460649593</v>
      </c>
      <c r="D103" s="120">
        <f>D104+D108+D115+D122+D134+D143</f>
        <v>40010518178.76001</v>
      </c>
    </row>
    <row r="104" spans="2:4">
      <c r="B104" s="125" t="s">
        <v>156</v>
      </c>
      <c r="C104" s="120">
        <f>SUM(C105:C107)</f>
        <v>31370841423</v>
      </c>
      <c r="D104" s="120">
        <f>SUM(D105:D107)</f>
        <v>700630182.09000003</v>
      </c>
    </row>
    <row r="105" spans="2:4">
      <c r="B105" s="57" t="s">
        <v>157</v>
      </c>
      <c r="C105" s="119">
        <v>4317176505</v>
      </c>
      <c r="D105" s="119">
        <v>37482741.140000001</v>
      </c>
    </row>
    <row r="106" spans="2:4">
      <c r="B106" s="57" t="s">
        <v>158</v>
      </c>
      <c r="C106" s="119">
        <v>817412450</v>
      </c>
      <c r="D106" s="119">
        <v>0</v>
      </c>
    </row>
    <row r="107" spans="2:4">
      <c r="B107" s="57" t="s">
        <v>159</v>
      </c>
      <c r="C107" s="119">
        <v>26236252468</v>
      </c>
      <c r="D107" s="119">
        <v>663147440.95000005</v>
      </c>
    </row>
    <row r="108" spans="2:4">
      <c r="B108" s="125" t="s">
        <v>160</v>
      </c>
      <c r="C108" s="120">
        <f>SUM(C109:C114)</f>
        <v>168782842806</v>
      </c>
      <c r="D108" s="120">
        <f>SUM(D109:D114)</f>
        <v>10160156363.750002</v>
      </c>
    </row>
    <row r="109" spans="2:4">
      <c r="B109" s="57" t="s">
        <v>966</v>
      </c>
      <c r="C109" s="119">
        <v>284169222</v>
      </c>
      <c r="D109" s="119">
        <v>22006208.059999999</v>
      </c>
    </row>
    <row r="110" spans="2:4">
      <c r="B110" s="57" t="s">
        <v>161</v>
      </c>
      <c r="C110" s="119">
        <v>18541245058</v>
      </c>
      <c r="D110" s="119">
        <v>946180284.37</v>
      </c>
    </row>
    <row r="111" spans="2:4">
      <c r="B111" s="57" t="s">
        <v>162</v>
      </c>
      <c r="C111" s="119">
        <v>16622756919</v>
      </c>
      <c r="D111" s="119">
        <v>717897116.88999999</v>
      </c>
    </row>
    <row r="112" spans="2:4">
      <c r="B112" s="57" t="s">
        <v>163</v>
      </c>
      <c r="C112" s="119">
        <v>26513048</v>
      </c>
      <c r="D112" s="119">
        <v>0</v>
      </c>
    </row>
    <row r="113" spans="2:4">
      <c r="B113" s="57" t="s">
        <v>164</v>
      </c>
      <c r="C113" s="119">
        <v>104221716</v>
      </c>
      <c r="D113" s="119">
        <v>6869114.7100000009</v>
      </c>
    </row>
    <row r="114" spans="2:4">
      <c r="B114" s="57" t="s">
        <v>165</v>
      </c>
      <c r="C114" s="119">
        <v>133203936843</v>
      </c>
      <c r="D114" s="119">
        <v>8467203639.7200012</v>
      </c>
    </row>
    <row r="115" spans="2:4">
      <c r="B115" s="125" t="s">
        <v>166</v>
      </c>
      <c r="C115" s="120">
        <f>SUM(C116:C121)</f>
        <v>16923613014</v>
      </c>
      <c r="D115" s="120">
        <f>SUM(D116:D121)</f>
        <v>393056851.10000002</v>
      </c>
    </row>
    <row r="116" spans="2:4">
      <c r="B116" s="57" t="s">
        <v>167</v>
      </c>
      <c r="C116" s="119">
        <v>5590763341</v>
      </c>
      <c r="D116" s="119">
        <v>50705022.25</v>
      </c>
    </row>
    <row r="117" spans="2:4">
      <c r="B117" s="57" t="s">
        <v>168</v>
      </c>
      <c r="C117" s="119">
        <v>3732043759</v>
      </c>
      <c r="D117" s="119">
        <v>8730020</v>
      </c>
    </row>
    <row r="118" spans="2:4">
      <c r="B118" s="57" t="s">
        <v>169</v>
      </c>
      <c r="C118" s="119">
        <v>4583392499</v>
      </c>
      <c r="D118" s="119">
        <v>220543576.71000001</v>
      </c>
    </row>
    <row r="119" spans="2:4">
      <c r="B119" s="57" t="s">
        <v>419</v>
      </c>
      <c r="C119" s="119">
        <v>2338581</v>
      </c>
      <c r="D119" s="119">
        <v>0</v>
      </c>
    </row>
    <row r="120" spans="2:4">
      <c r="B120" s="57" t="s">
        <v>170</v>
      </c>
      <c r="C120" s="119">
        <v>320504954</v>
      </c>
      <c r="D120" s="119">
        <v>20247273.309999999</v>
      </c>
    </row>
    <row r="121" spans="2:4">
      <c r="B121" s="57" t="s">
        <v>171</v>
      </c>
      <c r="C121" s="119">
        <v>2694569880</v>
      </c>
      <c r="D121" s="119">
        <v>92830958.829999968</v>
      </c>
    </row>
    <row r="122" spans="2:4">
      <c r="B122" s="125" t="s">
        <v>1370</v>
      </c>
      <c r="C122" s="120">
        <f>SUM(C123:C133)</f>
        <v>328145067506</v>
      </c>
      <c r="D122" s="120">
        <f>SUM(D123:D133)</f>
        <v>17206310799.02</v>
      </c>
    </row>
    <row r="123" spans="2:4">
      <c r="B123" s="57" t="s">
        <v>172</v>
      </c>
      <c r="C123" s="119">
        <v>18249523531</v>
      </c>
      <c r="D123" s="119">
        <v>79133986.480000004</v>
      </c>
    </row>
    <row r="124" spans="2:4">
      <c r="B124" s="57" t="s">
        <v>469</v>
      </c>
      <c r="C124" s="119">
        <v>114193390419</v>
      </c>
      <c r="D124" s="119">
        <v>9447562234.7900009</v>
      </c>
    </row>
    <row r="125" spans="2:4">
      <c r="B125" s="57" t="s">
        <v>470</v>
      </c>
      <c r="C125" s="119">
        <v>32063116830</v>
      </c>
      <c r="D125" s="119">
        <v>2042584024.02</v>
      </c>
    </row>
    <row r="126" spans="2:4">
      <c r="B126" s="57" t="s">
        <v>173</v>
      </c>
      <c r="C126" s="119">
        <v>28055242863</v>
      </c>
      <c r="D126" s="119">
        <v>1535803443.1400001</v>
      </c>
    </row>
    <row r="127" spans="2:4">
      <c r="B127" s="57" t="s">
        <v>174</v>
      </c>
      <c r="C127" s="119">
        <v>3512042323</v>
      </c>
      <c r="D127" s="119">
        <v>257960381.23000005</v>
      </c>
    </row>
    <row r="128" spans="2:4">
      <c r="B128" s="57" t="s">
        <v>175</v>
      </c>
      <c r="C128" s="119">
        <v>13019392840</v>
      </c>
      <c r="D128" s="119">
        <v>902532217.2899996</v>
      </c>
    </row>
    <row r="129" spans="2:4">
      <c r="B129" s="57" t="s">
        <v>176</v>
      </c>
      <c r="C129" s="119">
        <v>1695003508</v>
      </c>
      <c r="D129" s="119">
        <v>75725269.540000007</v>
      </c>
    </row>
    <row r="130" spans="2:4">
      <c r="B130" s="57" t="s">
        <v>177</v>
      </c>
      <c r="C130" s="119">
        <v>646540838</v>
      </c>
      <c r="D130" s="119">
        <v>45234304.970000006</v>
      </c>
    </row>
    <row r="131" spans="2:4">
      <c r="B131" s="57" t="s">
        <v>178</v>
      </c>
      <c r="C131" s="119">
        <v>563130187</v>
      </c>
      <c r="D131" s="119">
        <v>21975942.039999992</v>
      </c>
    </row>
    <row r="132" spans="2:4">
      <c r="B132" s="57" t="s">
        <v>179</v>
      </c>
      <c r="C132" s="119">
        <v>1179299646</v>
      </c>
      <c r="D132" s="119">
        <v>60099193.789999992</v>
      </c>
    </row>
    <row r="133" spans="2:4">
      <c r="B133" s="57" t="s">
        <v>180</v>
      </c>
      <c r="C133" s="119">
        <v>114968384521</v>
      </c>
      <c r="D133" s="119">
        <v>2737699801.73</v>
      </c>
    </row>
    <row r="134" spans="2:4">
      <c r="B134" s="125" t="s">
        <v>1079</v>
      </c>
      <c r="C134" s="120">
        <f>SUM(C135:C142)</f>
        <v>191985997254</v>
      </c>
      <c r="D134" s="120">
        <f>SUM(D135:D142)</f>
        <v>11494540192.139999</v>
      </c>
    </row>
    <row r="135" spans="2:4">
      <c r="B135" s="57" t="s">
        <v>181</v>
      </c>
      <c r="C135" s="119">
        <v>103220714561</v>
      </c>
      <c r="D135" s="119">
        <v>7066927521.9700003</v>
      </c>
    </row>
    <row r="136" spans="2:4">
      <c r="B136" s="57" t="s">
        <v>847</v>
      </c>
      <c r="C136" s="119">
        <v>6033490</v>
      </c>
      <c r="D136" s="119">
        <v>0</v>
      </c>
    </row>
    <row r="137" spans="2:4">
      <c r="B137" s="57" t="s">
        <v>182</v>
      </c>
      <c r="C137" s="119">
        <v>200000000</v>
      </c>
      <c r="D137" s="119">
        <v>0</v>
      </c>
    </row>
    <row r="138" spans="2:4">
      <c r="B138" s="57" t="s">
        <v>183</v>
      </c>
      <c r="C138" s="119">
        <v>8781348035</v>
      </c>
      <c r="D138" s="119">
        <v>142836949.17000008</v>
      </c>
    </row>
    <row r="139" spans="2:4">
      <c r="B139" s="57" t="s">
        <v>184</v>
      </c>
      <c r="C139" s="119">
        <v>1576472756</v>
      </c>
      <c r="D139" s="119">
        <v>66430675.299999975</v>
      </c>
    </row>
    <row r="140" spans="2:4">
      <c r="B140" s="57" t="s">
        <v>185</v>
      </c>
      <c r="C140" s="119">
        <v>74140062258</v>
      </c>
      <c r="D140" s="119">
        <v>4195742703.3199992</v>
      </c>
    </row>
    <row r="141" spans="2:4">
      <c r="B141" s="57" t="s">
        <v>967</v>
      </c>
      <c r="C141" s="119">
        <v>1600000</v>
      </c>
      <c r="D141" s="119">
        <v>0</v>
      </c>
    </row>
    <row r="142" spans="2:4">
      <c r="B142" s="57" t="s">
        <v>186</v>
      </c>
      <c r="C142" s="119">
        <v>4059766154</v>
      </c>
      <c r="D142" s="119">
        <v>22602342.380000003</v>
      </c>
    </row>
    <row r="143" spans="2:4">
      <c r="B143" s="125" t="s">
        <v>187</v>
      </c>
      <c r="C143" s="120">
        <f>SUM(C144:C147)</f>
        <v>1252287590</v>
      </c>
      <c r="D143" s="120">
        <f>SUM(D144:D147)</f>
        <v>55823790.659999996</v>
      </c>
    </row>
    <row r="144" spans="2:4">
      <c r="B144" s="57" t="s">
        <v>188</v>
      </c>
      <c r="C144" s="119">
        <v>298552955</v>
      </c>
      <c r="D144" s="119">
        <v>8979731.5099999998</v>
      </c>
    </row>
    <row r="145" spans="2:4">
      <c r="B145" s="57" t="s">
        <v>968</v>
      </c>
      <c r="C145" s="119">
        <v>112471764</v>
      </c>
      <c r="D145" s="119">
        <v>8154253.9899999993</v>
      </c>
    </row>
    <row r="146" spans="2:4">
      <c r="B146" s="57" t="s">
        <v>189</v>
      </c>
      <c r="C146" s="119">
        <v>314754182</v>
      </c>
      <c r="D146" s="119">
        <v>5532850.1600000011</v>
      </c>
    </row>
    <row r="147" spans="2:4">
      <c r="B147" s="57" t="s">
        <v>190</v>
      </c>
      <c r="C147" s="119">
        <v>526508689</v>
      </c>
      <c r="D147" s="119">
        <v>33156955</v>
      </c>
    </row>
    <row r="148" spans="2:4">
      <c r="B148" s="124" t="s">
        <v>1371</v>
      </c>
      <c r="C148" s="120">
        <f>C149</f>
        <v>362550018434</v>
      </c>
      <c r="D148" s="120">
        <f>D149</f>
        <v>21957300109.119999</v>
      </c>
    </row>
    <row r="149" spans="2:4">
      <c r="B149" s="125" t="s">
        <v>1372</v>
      </c>
      <c r="C149" s="120">
        <f>C150</f>
        <v>362550018434</v>
      </c>
      <c r="D149" s="120">
        <f>D150</f>
        <v>21957300109.119999</v>
      </c>
    </row>
    <row r="150" spans="2:4">
      <c r="B150" s="57" t="s">
        <v>1373</v>
      </c>
      <c r="C150" s="119">
        <v>362550018434</v>
      </c>
      <c r="D150" s="119">
        <v>21957300109.119999</v>
      </c>
    </row>
    <row r="151" spans="2:4">
      <c r="B151" s="60" t="s">
        <v>418</v>
      </c>
      <c r="C151" s="123">
        <f t="shared" ref="C151:D153" si="0">C152</f>
        <v>121192561989</v>
      </c>
      <c r="D151" s="123">
        <f t="shared" si="0"/>
        <v>17698519888.119999</v>
      </c>
    </row>
    <row r="152" spans="2:4">
      <c r="B152" s="124" t="s">
        <v>1374</v>
      </c>
      <c r="C152" s="120">
        <f t="shared" si="0"/>
        <v>121192561989</v>
      </c>
      <c r="D152" s="120">
        <f t="shared" si="0"/>
        <v>17698519888.119999</v>
      </c>
    </row>
    <row r="153" spans="2:4">
      <c r="B153" s="125" t="s">
        <v>1375</v>
      </c>
      <c r="C153" s="120">
        <f t="shared" si="0"/>
        <v>121192561989</v>
      </c>
      <c r="D153" s="120">
        <f t="shared" si="0"/>
        <v>17698519888.119999</v>
      </c>
    </row>
    <row r="154" spans="2:4">
      <c r="B154" s="57" t="s">
        <v>1376</v>
      </c>
      <c r="C154" s="119">
        <v>121192561989</v>
      </c>
      <c r="D154" s="119">
        <v>17698519888.119999</v>
      </c>
    </row>
    <row r="155" spans="2:4">
      <c r="B155" s="50" t="s">
        <v>417</v>
      </c>
      <c r="C155" s="61">
        <f>C151+C15</f>
        <v>1744025968276</v>
      </c>
      <c r="D155" s="61">
        <f>D151+D15</f>
        <v>108648080152.27</v>
      </c>
    </row>
    <row r="156" spans="2:4">
      <c r="B156" s="62" t="s">
        <v>39</v>
      </c>
      <c r="C156" s="59"/>
    </row>
    <row r="157" spans="2:4">
      <c r="B157" s="150" t="s">
        <v>1914</v>
      </c>
      <c r="C157" s="150"/>
      <c r="D157" s="150"/>
    </row>
    <row r="158" spans="2:4" ht="25.95" customHeight="1">
      <c r="B158" s="192" t="s">
        <v>1928</v>
      </c>
      <c r="C158" s="192"/>
      <c r="D158" s="192"/>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2"/>
  <sheetViews>
    <sheetView showGridLines="0" zoomScaleNormal="100" workbookViewId="0">
      <selection activeCell="E11" sqref="E11:E12"/>
    </sheetView>
  </sheetViews>
  <sheetFormatPr baseColWidth="10" defaultColWidth="11.5546875" defaultRowHeight="14.4"/>
  <cols>
    <col min="1" max="2" width="11.5546875" style="11"/>
    <col min="3" max="3" width="88.88671875" style="11" bestFit="1" customWidth="1"/>
    <col min="4" max="4" width="21.44140625" style="11" customWidth="1"/>
    <col min="5" max="5" width="15.5546875" style="11" customWidth="1"/>
    <col min="6" max="16384" width="11.5546875" style="11"/>
  </cols>
  <sheetData>
    <row r="1" spans="1:6" ht="28.2" customHeight="1">
      <c r="A1" s="177" t="s">
        <v>1468</v>
      </c>
      <c r="B1" s="177"/>
      <c r="C1" s="177"/>
      <c r="D1" s="177"/>
      <c r="E1" s="177"/>
      <c r="F1" s="177"/>
    </row>
    <row r="2" spans="1:6" ht="21" customHeight="1">
      <c r="A2" s="178" t="s">
        <v>0</v>
      </c>
      <c r="B2" s="178"/>
      <c r="C2" s="178"/>
      <c r="D2" s="178"/>
      <c r="E2" s="178"/>
      <c r="F2" s="178"/>
    </row>
    <row r="3" spans="1:6" ht="14.4" customHeight="1">
      <c r="A3" s="179" t="s">
        <v>1</v>
      </c>
      <c r="B3" s="179"/>
      <c r="C3" s="179"/>
      <c r="D3" s="179"/>
      <c r="E3" s="179"/>
      <c r="F3" s="179"/>
    </row>
    <row r="5" spans="1:6" ht="18" customHeight="1">
      <c r="A5" s="180" t="s">
        <v>22</v>
      </c>
      <c r="B5" s="180"/>
      <c r="C5" s="180"/>
      <c r="D5" s="180"/>
      <c r="E5" s="180"/>
      <c r="F5" s="180"/>
    </row>
    <row r="6" spans="1:6" ht="18">
      <c r="A6" s="193" t="s">
        <v>191</v>
      </c>
      <c r="B6" s="193"/>
      <c r="C6" s="193"/>
      <c r="D6" s="193"/>
      <c r="E6" s="193"/>
      <c r="F6" s="193"/>
    </row>
    <row r="7" spans="1:6" ht="18">
      <c r="A7" s="187" t="s">
        <v>1927</v>
      </c>
      <c r="B7" s="187"/>
      <c r="C7" s="187"/>
      <c r="D7" s="187"/>
      <c r="E7" s="187"/>
      <c r="F7" s="187"/>
    </row>
    <row r="8" spans="1:6" ht="18">
      <c r="A8" s="184" t="s">
        <v>1467</v>
      </c>
      <c r="B8" s="184"/>
      <c r="C8" s="184"/>
      <c r="D8" s="184"/>
      <c r="E8" s="184"/>
      <c r="F8" s="184"/>
    </row>
    <row r="9" spans="1:6" ht="15.6">
      <c r="A9" s="176" t="s">
        <v>4</v>
      </c>
      <c r="B9" s="176"/>
      <c r="C9" s="176"/>
      <c r="D9" s="176"/>
      <c r="E9" s="176"/>
      <c r="F9" s="176"/>
    </row>
    <row r="11" spans="1:6">
      <c r="C11" s="197" t="s">
        <v>5</v>
      </c>
      <c r="D11" s="63" t="s">
        <v>1469</v>
      </c>
      <c r="E11" s="197" t="s">
        <v>1916</v>
      </c>
    </row>
    <row r="12" spans="1:6">
      <c r="C12" s="197"/>
      <c r="D12" s="64" t="s">
        <v>1467</v>
      </c>
      <c r="E12" s="197"/>
    </row>
    <row r="13" spans="1:6">
      <c r="C13" s="126" t="s">
        <v>242</v>
      </c>
      <c r="D13" s="127">
        <f>SUM(D14,D20,D30,D40,D49,D55,D65,D70)</f>
        <v>1622833406287</v>
      </c>
      <c r="E13" s="127">
        <f>SUM(E14,E20,E30,E40,E49,E55,E65,E70)</f>
        <v>90949560264.149994</v>
      </c>
    </row>
    <row r="14" spans="1:6">
      <c r="C14" s="128" t="s">
        <v>1377</v>
      </c>
      <c r="D14" s="129">
        <f>SUM(D15:D19)</f>
        <v>377772703498</v>
      </c>
      <c r="E14" s="129">
        <f>SUM(E15:E19)</f>
        <v>25143959875.470005</v>
      </c>
    </row>
    <row r="15" spans="1:6">
      <c r="C15" s="130" t="s">
        <v>192</v>
      </c>
      <c r="D15" s="131">
        <v>309943604911</v>
      </c>
      <c r="E15" s="131">
        <v>21046751274.590004</v>
      </c>
    </row>
    <row r="16" spans="1:6">
      <c r="C16" s="130" t="s">
        <v>193</v>
      </c>
      <c r="D16" s="131">
        <v>26271320885</v>
      </c>
      <c r="E16" s="131">
        <v>972818815.84999967</v>
      </c>
    </row>
    <row r="17" spans="3:5">
      <c r="C17" s="130" t="s">
        <v>194</v>
      </c>
      <c r="D17" s="131">
        <v>668027539</v>
      </c>
      <c r="E17" s="131">
        <v>49034970.330000006</v>
      </c>
    </row>
    <row r="18" spans="3:5">
      <c r="C18" s="130" t="s">
        <v>1037</v>
      </c>
      <c r="D18" s="131">
        <v>2706133367</v>
      </c>
      <c r="E18" s="131">
        <v>113122480.13000001</v>
      </c>
    </row>
    <row r="19" spans="3:5">
      <c r="C19" s="130" t="s">
        <v>195</v>
      </c>
      <c r="D19" s="131">
        <v>38183616796</v>
      </c>
      <c r="E19" s="131">
        <v>2962232334.5700011</v>
      </c>
    </row>
    <row r="20" spans="3:5">
      <c r="C20" s="128" t="s">
        <v>1378</v>
      </c>
      <c r="D20" s="129">
        <f>SUM(D21:D29)</f>
        <v>110169756792</v>
      </c>
      <c r="E20" s="129">
        <f>SUM(E21:E29)</f>
        <v>3117873033.5600004</v>
      </c>
    </row>
    <row r="21" spans="3:5">
      <c r="C21" s="130" t="s">
        <v>196</v>
      </c>
      <c r="D21" s="131">
        <v>11443137328</v>
      </c>
      <c r="E21" s="131">
        <v>638215337.9400003</v>
      </c>
    </row>
    <row r="22" spans="3:5">
      <c r="C22" s="130" t="s">
        <v>197</v>
      </c>
      <c r="D22" s="131">
        <v>11025261284</v>
      </c>
      <c r="E22" s="131">
        <v>28184400.330000002</v>
      </c>
    </row>
    <row r="23" spans="3:5">
      <c r="C23" s="130" t="s">
        <v>198</v>
      </c>
      <c r="D23" s="131">
        <v>5430213176</v>
      </c>
      <c r="E23" s="131">
        <v>181831182.76000002</v>
      </c>
    </row>
    <row r="24" spans="3:5">
      <c r="C24" s="130" t="s">
        <v>199</v>
      </c>
      <c r="D24" s="131">
        <v>3335613293</v>
      </c>
      <c r="E24" s="131">
        <v>21889524.539999995</v>
      </c>
    </row>
    <row r="25" spans="3:5">
      <c r="C25" s="130" t="s">
        <v>200</v>
      </c>
      <c r="D25" s="131">
        <v>10669404203</v>
      </c>
      <c r="E25" s="131">
        <v>333786463.94000006</v>
      </c>
    </row>
    <row r="26" spans="3:5">
      <c r="C26" s="130" t="s">
        <v>201</v>
      </c>
      <c r="D26" s="131">
        <v>9660946458</v>
      </c>
      <c r="E26" s="131">
        <v>467006005.17000008</v>
      </c>
    </row>
    <row r="27" spans="3:5">
      <c r="C27" s="130" t="s">
        <v>202</v>
      </c>
      <c r="D27" s="131">
        <v>6526168737</v>
      </c>
      <c r="E27" s="131">
        <v>95672373.060000002</v>
      </c>
    </row>
    <row r="28" spans="3:5">
      <c r="C28" s="130" t="s">
        <v>203</v>
      </c>
      <c r="D28" s="131">
        <v>22811971167</v>
      </c>
      <c r="E28" s="131">
        <v>502451246.02000004</v>
      </c>
    </row>
    <row r="29" spans="3:5">
      <c r="C29" s="130" t="s">
        <v>204</v>
      </c>
      <c r="D29" s="131">
        <v>29267041146</v>
      </c>
      <c r="E29" s="131">
        <v>848836499.80000007</v>
      </c>
    </row>
    <row r="30" spans="3:5">
      <c r="C30" s="128" t="s">
        <v>1379</v>
      </c>
      <c r="D30" s="129">
        <f>SUM(D31:D39)</f>
        <v>65411381413</v>
      </c>
      <c r="E30" s="129">
        <f>SUM(E31:E39)</f>
        <v>1152304670.1200004</v>
      </c>
    </row>
    <row r="31" spans="3:5">
      <c r="C31" s="130" t="s">
        <v>205</v>
      </c>
      <c r="D31" s="131">
        <v>11702447899</v>
      </c>
      <c r="E31" s="131">
        <v>163048120.97999996</v>
      </c>
    </row>
    <row r="32" spans="3:5">
      <c r="C32" s="130" t="s">
        <v>206</v>
      </c>
      <c r="D32" s="131">
        <v>5611935809</v>
      </c>
      <c r="E32" s="131">
        <v>261397208.18000001</v>
      </c>
    </row>
    <row r="33" spans="3:5">
      <c r="C33" s="130" t="s">
        <v>207</v>
      </c>
      <c r="D33" s="131">
        <v>4059350557</v>
      </c>
      <c r="E33" s="131">
        <v>122029237.98</v>
      </c>
    </row>
    <row r="34" spans="3:5">
      <c r="C34" s="130" t="s">
        <v>208</v>
      </c>
      <c r="D34" s="131">
        <v>15158879690</v>
      </c>
      <c r="E34" s="131">
        <v>987786.08</v>
      </c>
    </row>
    <row r="35" spans="3:5">
      <c r="C35" s="130" t="s">
        <v>209</v>
      </c>
      <c r="D35" s="131">
        <v>591440202</v>
      </c>
      <c r="E35" s="131">
        <v>3313290.4699999997</v>
      </c>
    </row>
    <row r="36" spans="3:5">
      <c r="C36" s="130" t="s">
        <v>210</v>
      </c>
      <c r="D36" s="131">
        <v>3092772923</v>
      </c>
      <c r="E36" s="131">
        <v>364039457.5400002</v>
      </c>
    </row>
    <row r="37" spans="3:5">
      <c r="C37" s="130" t="s">
        <v>211</v>
      </c>
      <c r="D37" s="131">
        <v>10275200554</v>
      </c>
      <c r="E37" s="131">
        <v>198465909.99000001</v>
      </c>
    </row>
    <row r="38" spans="3:5">
      <c r="C38" s="130" t="s">
        <v>212</v>
      </c>
      <c r="D38" s="131">
        <v>3801497018</v>
      </c>
      <c r="E38" s="131">
        <v>0</v>
      </c>
    </row>
    <row r="39" spans="3:5">
      <c r="C39" s="130" t="s">
        <v>213</v>
      </c>
      <c r="D39" s="131">
        <v>11117856761</v>
      </c>
      <c r="E39" s="131">
        <v>39023658.899999999</v>
      </c>
    </row>
    <row r="40" spans="3:5">
      <c r="C40" s="128" t="s">
        <v>1380</v>
      </c>
      <c r="D40" s="129">
        <f>SUM(D41:D48)</f>
        <v>540356079892</v>
      </c>
      <c r="E40" s="129">
        <f>SUM(E41:E48)</f>
        <v>35640519542.82</v>
      </c>
    </row>
    <row r="41" spans="3:5">
      <c r="C41" s="130" t="s">
        <v>214</v>
      </c>
      <c r="D41" s="131">
        <v>167780996005</v>
      </c>
      <c r="E41" s="131">
        <v>12183084328.35</v>
      </c>
    </row>
    <row r="42" spans="3:5">
      <c r="C42" s="130" t="s">
        <v>1474</v>
      </c>
      <c r="D42" s="131">
        <v>181942892117</v>
      </c>
      <c r="E42" s="131">
        <v>12998088909.750002</v>
      </c>
    </row>
    <row r="43" spans="3:5">
      <c r="C43" s="130" t="s">
        <v>215</v>
      </c>
      <c r="D43" s="131">
        <v>19945483206</v>
      </c>
      <c r="E43" s="131">
        <v>1571062500.95</v>
      </c>
    </row>
    <row r="44" spans="3:5">
      <c r="C44" s="130" t="s">
        <v>216</v>
      </c>
      <c r="D44" s="131">
        <v>101150073871</v>
      </c>
      <c r="E44" s="131">
        <v>8214090928.1300001</v>
      </c>
    </row>
    <row r="45" spans="3:5">
      <c r="C45" s="130" t="s">
        <v>217</v>
      </c>
      <c r="D45" s="131">
        <v>39130651083</v>
      </c>
      <c r="E45" s="131">
        <v>26925017.710000001</v>
      </c>
    </row>
    <row r="46" spans="3:5">
      <c r="C46" s="130" t="s">
        <v>218</v>
      </c>
      <c r="D46" s="131">
        <v>13786016885</v>
      </c>
      <c r="E46" s="131">
        <v>320584078.97000003</v>
      </c>
    </row>
    <row r="47" spans="3:5">
      <c r="C47" s="130" t="s">
        <v>219</v>
      </c>
      <c r="D47" s="131">
        <v>955120864</v>
      </c>
      <c r="E47" s="131">
        <v>10395643.02</v>
      </c>
    </row>
    <row r="48" spans="3:5">
      <c r="C48" s="130" t="s">
        <v>220</v>
      </c>
      <c r="D48" s="131">
        <v>15664845861</v>
      </c>
      <c r="E48" s="131">
        <v>316288135.94</v>
      </c>
    </row>
    <row r="49" spans="3:5">
      <c r="C49" s="128" t="s">
        <v>1381</v>
      </c>
      <c r="D49" s="129">
        <f>SUM(D50:D54)</f>
        <v>72988962348</v>
      </c>
      <c r="E49" s="129">
        <f>SUM(E50:E54)</f>
        <v>1140300361.2600002</v>
      </c>
    </row>
    <row r="50" spans="3:5">
      <c r="C50" s="130" t="s">
        <v>221</v>
      </c>
      <c r="D50" s="131">
        <v>174800000</v>
      </c>
      <c r="E50" s="131">
        <v>18395523.199999999</v>
      </c>
    </row>
    <row r="51" spans="3:5">
      <c r="C51" s="130" t="s">
        <v>222</v>
      </c>
      <c r="D51" s="131">
        <v>9545030188</v>
      </c>
      <c r="E51" s="131">
        <v>349966787.75</v>
      </c>
    </row>
    <row r="52" spans="3:5">
      <c r="C52" s="130" t="s">
        <v>223</v>
      </c>
      <c r="D52" s="131">
        <v>8923828232</v>
      </c>
      <c r="E52" s="131">
        <v>598908666.98000002</v>
      </c>
    </row>
    <row r="53" spans="3:5">
      <c r="C53" s="130" t="s">
        <v>224</v>
      </c>
      <c r="D53" s="131">
        <v>49901315868</v>
      </c>
      <c r="E53" s="131">
        <v>48029383.329999998</v>
      </c>
    </row>
    <row r="54" spans="3:5">
      <c r="C54" s="130" t="s">
        <v>225</v>
      </c>
      <c r="D54" s="131">
        <v>4443988060</v>
      </c>
      <c r="E54" s="131">
        <v>125000000</v>
      </c>
    </row>
    <row r="55" spans="3:5">
      <c r="C55" s="128" t="s">
        <v>1382</v>
      </c>
      <c r="D55" s="129">
        <f>SUM(D56:D64)</f>
        <v>33654087324</v>
      </c>
      <c r="E55" s="129">
        <f>SUM(E56:E64)</f>
        <v>488391205.97000003</v>
      </c>
    </row>
    <row r="56" spans="3:5">
      <c r="C56" s="130" t="s">
        <v>226</v>
      </c>
      <c r="D56" s="131">
        <v>6643236801</v>
      </c>
      <c r="E56" s="131">
        <v>122153889.82000001</v>
      </c>
    </row>
    <row r="57" spans="3:5">
      <c r="C57" s="130" t="s">
        <v>227</v>
      </c>
      <c r="D57" s="131">
        <v>1353386376</v>
      </c>
      <c r="E57" s="131">
        <v>1211778.6600000001</v>
      </c>
    </row>
    <row r="58" spans="3:5">
      <c r="C58" s="130" t="s">
        <v>228</v>
      </c>
      <c r="D58" s="131">
        <v>3447411652</v>
      </c>
      <c r="E58" s="131">
        <v>20833</v>
      </c>
    </row>
    <row r="59" spans="3:5">
      <c r="C59" s="130" t="s">
        <v>229</v>
      </c>
      <c r="D59" s="131">
        <v>3370833704</v>
      </c>
      <c r="E59" s="131">
        <v>337797174</v>
      </c>
    </row>
    <row r="60" spans="3:5">
      <c r="C60" s="130" t="s">
        <v>230</v>
      </c>
      <c r="D60" s="131">
        <v>11238571175</v>
      </c>
      <c r="E60" s="131">
        <v>8693783.3200000003</v>
      </c>
    </row>
    <row r="61" spans="3:5">
      <c r="C61" s="130" t="s">
        <v>231</v>
      </c>
      <c r="D61" s="131">
        <v>2479828116</v>
      </c>
      <c r="E61" s="131">
        <v>260807</v>
      </c>
    </row>
    <row r="62" spans="3:5">
      <c r="C62" s="130" t="s">
        <v>232</v>
      </c>
      <c r="D62" s="131">
        <v>696384278</v>
      </c>
      <c r="E62" s="131">
        <v>0</v>
      </c>
    </row>
    <row r="63" spans="3:5">
      <c r="C63" s="130" t="s">
        <v>233</v>
      </c>
      <c r="D63" s="131">
        <v>1450384039</v>
      </c>
      <c r="E63" s="131">
        <v>1510481.67</v>
      </c>
    </row>
    <row r="64" spans="3:5">
      <c r="C64" s="130" t="s">
        <v>234</v>
      </c>
      <c r="D64" s="131">
        <v>2974051183</v>
      </c>
      <c r="E64" s="131">
        <v>16742458.5</v>
      </c>
    </row>
    <row r="65" spans="3:6">
      <c r="C65" s="128" t="s">
        <v>1383</v>
      </c>
      <c r="D65" s="129">
        <f>SUM(D66:D69)</f>
        <v>98223319456</v>
      </c>
      <c r="E65" s="129">
        <f>SUM(E66:E69)</f>
        <v>2308911465.8299999</v>
      </c>
    </row>
    <row r="66" spans="3:6">
      <c r="C66" s="130" t="s">
        <v>235</v>
      </c>
      <c r="D66" s="131">
        <v>40520299875</v>
      </c>
      <c r="E66" s="131">
        <v>685003475.53999996</v>
      </c>
    </row>
    <row r="67" spans="3:6">
      <c r="C67" s="130" t="s">
        <v>236</v>
      </c>
      <c r="D67" s="131">
        <v>55104645921</v>
      </c>
      <c r="E67" s="131">
        <v>1623907990.2900002</v>
      </c>
    </row>
    <row r="68" spans="3:6">
      <c r="C68" s="130" t="s">
        <v>1478</v>
      </c>
      <c r="D68" s="131">
        <v>152089385</v>
      </c>
      <c r="E68" s="131">
        <v>0</v>
      </c>
    </row>
    <row r="69" spans="3:6">
      <c r="C69" s="130" t="s">
        <v>237</v>
      </c>
      <c r="D69" s="131">
        <v>2446284275</v>
      </c>
      <c r="E69" s="131">
        <v>0</v>
      </c>
    </row>
    <row r="70" spans="3:6">
      <c r="C70" s="128" t="s">
        <v>1384</v>
      </c>
      <c r="D70" s="129">
        <f>SUM(D71:D73)</f>
        <v>324257115564</v>
      </c>
      <c r="E70" s="129">
        <f>SUM(E71:E73)</f>
        <v>21957300109.119999</v>
      </c>
    </row>
    <row r="71" spans="3:6">
      <c r="C71" s="130" t="s">
        <v>238</v>
      </c>
      <c r="D71" s="131">
        <v>115480602004</v>
      </c>
      <c r="E71" s="131">
        <v>1936227037.5</v>
      </c>
    </row>
    <row r="72" spans="3:6">
      <c r="C72" s="130" t="s">
        <v>239</v>
      </c>
      <c r="D72" s="131">
        <v>207303121140</v>
      </c>
      <c r="E72" s="131">
        <v>20020035512.459999</v>
      </c>
    </row>
    <row r="73" spans="3:6">
      <c r="C73" s="130" t="s">
        <v>240</v>
      </c>
      <c r="D73" s="131">
        <v>1473392420</v>
      </c>
      <c r="E73" s="131">
        <v>1037559.16</v>
      </c>
    </row>
    <row r="74" spans="3:6">
      <c r="C74" s="126" t="s">
        <v>418</v>
      </c>
      <c r="D74" s="132">
        <f>D75+D77</f>
        <v>121192561989</v>
      </c>
      <c r="E74" s="132">
        <f>E75+E77</f>
        <v>17698519888.119999</v>
      </c>
    </row>
    <row r="75" spans="3:6">
      <c r="C75" s="128" t="s">
        <v>1385</v>
      </c>
      <c r="D75" s="129">
        <f>D76</f>
        <v>5117721882</v>
      </c>
      <c r="E75" s="129">
        <f>E76</f>
        <v>0</v>
      </c>
    </row>
    <row r="76" spans="3:6">
      <c r="C76" s="130" t="s">
        <v>1386</v>
      </c>
      <c r="D76" s="131">
        <v>5117721882</v>
      </c>
      <c r="E76" s="131">
        <v>0</v>
      </c>
    </row>
    <row r="77" spans="3:6">
      <c r="C77" s="128" t="s">
        <v>1387</v>
      </c>
      <c r="D77" s="129">
        <f>D78</f>
        <v>116074840107</v>
      </c>
      <c r="E77" s="129">
        <f>E78</f>
        <v>17698519888.119999</v>
      </c>
    </row>
    <row r="78" spans="3:6">
      <c r="C78" s="130" t="s">
        <v>1388</v>
      </c>
      <c r="D78" s="131">
        <v>116074840107</v>
      </c>
      <c r="E78" s="131">
        <v>17698519888.119999</v>
      </c>
    </row>
    <row r="79" spans="3:6">
      <c r="C79" s="76" t="s">
        <v>417</v>
      </c>
      <c r="D79" s="133">
        <f>D74+D13</f>
        <v>1744025968276</v>
      </c>
      <c r="E79" s="133">
        <f>E74+E13</f>
        <v>108648080152.26999</v>
      </c>
    </row>
    <row r="80" spans="3:6">
      <c r="C80" s="62" t="s">
        <v>39</v>
      </c>
      <c r="D80" s="78"/>
      <c r="E80" s="79"/>
      <c r="F80" s="78"/>
    </row>
    <row r="81" spans="3:5">
      <c r="C81" s="150" t="s">
        <v>1914</v>
      </c>
      <c r="D81" s="150"/>
      <c r="E81" s="150"/>
    </row>
    <row r="82" spans="3:5" ht="26.4" customHeight="1">
      <c r="C82" s="192" t="s">
        <v>1928</v>
      </c>
      <c r="D82" s="192"/>
      <c r="E82" s="192"/>
    </row>
  </sheetData>
  <mergeCells count="11">
    <mergeCell ref="C82:E82"/>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774"/>
  <sheetViews>
    <sheetView showGridLines="0" workbookViewId="0">
      <selection activeCell="E13" sqref="E13:E14"/>
    </sheetView>
  </sheetViews>
  <sheetFormatPr baseColWidth="10" defaultColWidth="11.5546875" defaultRowHeight="14.4"/>
  <cols>
    <col min="1" max="2" width="11.5546875" style="11"/>
    <col min="3" max="3" width="135.88671875" style="11" customWidth="1"/>
    <col min="4" max="4" width="16.6640625" style="11" customWidth="1"/>
    <col min="5" max="5" width="16.109375" style="11" customWidth="1"/>
    <col min="6" max="16384" width="11.5546875" style="11"/>
  </cols>
  <sheetData>
    <row r="1" spans="1:5" ht="28.2">
      <c r="A1" s="202" t="s">
        <v>1468</v>
      </c>
      <c r="B1" s="202"/>
      <c r="C1" s="202"/>
      <c r="D1" s="202"/>
      <c r="E1" s="202"/>
    </row>
    <row r="2" spans="1:5" ht="21">
      <c r="A2" s="203" t="s">
        <v>0</v>
      </c>
      <c r="B2" s="203"/>
      <c r="C2" s="203"/>
      <c r="D2" s="203"/>
      <c r="E2" s="203"/>
    </row>
    <row r="3" spans="1:5">
      <c r="A3" s="204" t="s">
        <v>1</v>
      </c>
      <c r="B3" s="204"/>
      <c r="C3" s="204"/>
      <c r="D3" s="204"/>
      <c r="E3" s="204"/>
    </row>
    <row r="4" spans="1:5">
      <c r="A4" s="80"/>
      <c r="B4" s="80"/>
      <c r="C4" s="80"/>
      <c r="D4" s="80"/>
      <c r="E4" s="80"/>
    </row>
    <row r="5" spans="1:5" ht="18">
      <c r="A5" s="205" t="s">
        <v>22</v>
      </c>
      <c r="B5" s="205"/>
      <c r="C5" s="205"/>
      <c r="D5" s="205"/>
      <c r="E5" s="205"/>
    </row>
    <row r="6" spans="1:5" ht="18">
      <c r="A6" s="206" t="s">
        <v>241</v>
      </c>
      <c r="B6" s="206"/>
      <c r="C6" s="206"/>
      <c r="D6" s="206"/>
      <c r="E6" s="206"/>
    </row>
    <row r="7" spans="1:5" ht="18">
      <c r="A7" s="201" t="s">
        <v>1927</v>
      </c>
      <c r="B7" s="201"/>
      <c r="C7" s="201"/>
      <c r="D7" s="201"/>
      <c r="E7" s="201"/>
    </row>
    <row r="8" spans="1:5" ht="18">
      <c r="A8" s="184" t="s">
        <v>1467</v>
      </c>
      <c r="B8" s="184"/>
      <c r="C8" s="184"/>
      <c r="D8" s="184"/>
      <c r="E8" s="184"/>
    </row>
    <row r="9" spans="1:5" ht="15.6">
      <c r="A9" s="199" t="s">
        <v>4</v>
      </c>
      <c r="B9" s="199"/>
      <c r="C9" s="199"/>
      <c r="D9" s="199"/>
      <c r="E9" s="199"/>
    </row>
    <row r="10" spans="1:5">
      <c r="A10" s="80"/>
      <c r="B10" s="80"/>
      <c r="C10" s="80"/>
      <c r="D10" s="80"/>
      <c r="E10" s="80"/>
    </row>
    <row r="11" spans="1:5">
      <c r="A11" s="80"/>
      <c r="B11" s="80"/>
      <c r="C11" s="80"/>
      <c r="D11" s="80"/>
      <c r="E11" s="80"/>
    </row>
    <row r="13" spans="1:5">
      <c r="C13" s="200" t="s">
        <v>5</v>
      </c>
      <c r="D13" s="81" t="s">
        <v>1469</v>
      </c>
      <c r="E13" s="198" t="s">
        <v>1916</v>
      </c>
    </row>
    <row r="14" spans="1:5">
      <c r="C14" s="200"/>
      <c r="D14" s="155" t="s">
        <v>1467</v>
      </c>
      <c r="E14" s="198"/>
    </row>
    <row r="15" spans="1:5">
      <c r="C15" s="116" t="s">
        <v>242</v>
      </c>
      <c r="D15" s="116">
        <v>96543478243</v>
      </c>
      <c r="E15" s="116">
        <v>2670659200.6300006</v>
      </c>
    </row>
    <row r="16" spans="1:5">
      <c r="C16" s="117" t="s">
        <v>243</v>
      </c>
      <c r="D16" s="118">
        <v>11233558074</v>
      </c>
      <c r="E16" s="118">
        <v>221634966.68000001</v>
      </c>
    </row>
    <row r="17" spans="3:5">
      <c r="C17" s="170" t="s">
        <v>244</v>
      </c>
      <c r="D17" s="171">
        <v>7222922235</v>
      </c>
      <c r="E17" s="171">
        <v>216668090.68000001</v>
      </c>
    </row>
    <row r="18" spans="3:5">
      <c r="C18" s="172" t="s">
        <v>1389</v>
      </c>
      <c r="D18" s="171">
        <v>40000000</v>
      </c>
      <c r="E18" s="171">
        <v>0</v>
      </c>
    </row>
    <row r="19" spans="3:5">
      <c r="C19" s="172" t="s">
        <v>1479</v>
      </c>
      <c r="D19" s="171">
        <v>11961356</v>
      </c>
      <c r="E19" s="171">
        <v>0</v>
      </c>
    </row>
    <row r="20" spans="3:5">
      <c r="C20" s="172" t="s">
        <v>1480</v>
      </c>
      <c r="D20" s="171">
        <v>404611876</v>
      </c>
      <c r="E20" s="171">
        <v>0</v>
      </c>
    </row>
    <row r="21" spans="3:5">
      <c r="C21" s="172" t="s">
        <v>1333</v>
      </c>
      <c r="D21" s="171">
        <v>250000000</v>
      </c>
      <c r="E21" s="171">
        <v>0</v>
      </c>
    </row>
    <row r="22" spans="3:5">
      <c r="C22" s="172" t="s">
        <v>262</v>
      </c>
      <c r="D22" s="171">
        <v>74617343</v>
      </c>
      <c r="E22" s="171">
        <v>0</v>
      </c>
    </row>
    <row r="23" spans="3:5">
      <c r="C23" s="172" t="s">
        <v>1390</v>
      </c>
      <c r="D23" s="171">
        <v>20321906</v>
      </c>
      <c r="E23" s="171">
        <v>0</v>
      </c>
    </row>
    <row r="24" spans="3:5">
      <c r="C24" s="172" t="s">
        <v>1481</v>
      </c>
      <c r="D24" s="171">
        <v>50000000</v>
      </c>
      <c r="E24" s="171">
        <v>0</v>
      </c>
    </row>
    <row r="25" spans="3:5">
      <c r="C25" s="172" t="s">
        <v>1362</v>
      </c>
      <c r="D25" s="171">
        <v>30904487</v>
      </c>
      <c r="E25" s="171">
        <v>0</v>
      </c>
    </row>
    <row r="26" spans="3:5">
      <c r="C26" s="172" t="s">
        <v>1482</v>
      </c>
      <c r="D26" s="171">
        <v>150000001</v>
      </c>
      <c r="E26" s="171">
        <v>0</v>
      </c>
    </row>
    <row r="27" spans="3:5">
      <c r="C27" s="172" t="s">
        <v>1483</v>
      </c>
      <c r="D27" s="171">
        <v>11090100</v>
      </c>
      <c r="E27" s="171">
        <v>0</v>
      </c>
    </row>
    <row r="28" spans="3:5">
      <c r="C28" s="172" t="s">
        <v>1484</v>
      </c>
      <c r="D28" s="171">
        <v>7515600</v>
      </c>
      <c r="E28" s="171">
        <v>0</v>
      </c>
    </row>
    <row r="29" spans="3:5">
      <c r="C29" s="172" t="s">
        <v>1391</v>
      </c>
      <c r="D29" s="171">
        <v>22368258</v>
      </c>
      <c r="E29" s="171">
        <v>0</v>
      </c>
    </row>
    <row r="30" spans="3:5">
      <c r="C30" s="172" t="s">
        <v>1485</v>
      </c>
      <c r="D30" s="171">
        <v>10380060</v>
      </c>
      <c r="E30" s="171">
        <v>0</v>
      </c>
    </row>
    <row r="31" spans="3:5">
      <c r="C31" s="172" t="s">
        <v>263</v>
      </c>
      <c r="D31" s="171">
        <v>800000000</v>
      </c>
      <c r="E31" s="171">
        <v>137185659.44999999</v>
      </c>
    </row>
    <row r="32" spans="3:5">
      <c r="C32" s="172" t="s">
        <v>1486</v>
      </c>
      <c r="D32" s="171">
        <v>10432313</v>
      </c>
      <c r="E32" s="171">
        <v>0</v>
      </c>
    </row>
    <row r="33" spans="3:5">
      <c r="C33" s="172" t="s">
        <v>471</v>
      </c>
      <c r="D33" s="171">
        <v>1895778</v>
      </c>
      <c r="E33" s="171">
        <v>0</v>
      </c>
    </row>
    <row r="34" spans="3:5">
      <c r="C34" s="172" t="s">
        <v>1137</v>
      </c>
      <c r="D34" s="171">
        <v>1000000</v>
      </c>
      <c r="E34" s="171">
        <v>0</v>
      </c>
    </row>
    <row r="35" spans="3:5">
      <c r="C35" s="172" t="s">
        <v>1487</v>
      </c>
      <c r="D35" s="171">
        <v>9536540</v>
      </c>
      <c r="E35" s="171">
        <v>0</v>
      </c>
    </row>
    <row r="36" spans="3:5">
      <c r="C36" s="172" t="s">
        <v>1332</v>
      </c>
      <c r="D36" s="171">
        <v>1751736</v>
      </c>
      <c r="E36" s="171">
        <v>0</v>
      </c>
    </row>
    <row r="37" spans="3:5">
      <c r="C37" s="172" t="s">
        <v>1488</v>
      </c>
      <c r="D37" s="171">
        <v>9507126</v>
      </c>
      <c r="E37" s="171">
        <v>0</v>
      </c>
    </row>
    <row r="38" spans="3:5">
      <c r="C38" s="172" t="s">
        <v>1331</v>
      </c>
      <c r="D38" s="171">
        <v>125650113</v>
      </c>
      <c r="E38" s="171">
        <v>0</v>
      </c>
    </row>
    <row r="39" spans="3:5">
      <c r="C39" s="172" t="s">
        <v>1392</v>
      </c>
      <c r="D39" s="171">
        <v>3526957</v>
      </c>
      <c r="E39" s="171">
        <v>0</v>
      </c>
    </row>
    <row r="40" spans="3:5">
      <c r="C40" s="172" t="s">
        <v>264</v>
      </c>
      <c r="D40" s="171">
        <v>73808208</v>
      </c>
      <c r="E40" s="171">
        <v>0</v>
      </c>
    </row>
    <row r="41" spans="3:5">
      <c r="C41" s="172" t="s">
        <v>1489</v>
      </c>
      <c r="D41" s="171">
        <v>8480045</v>
      </c>
      <c r="E41" s="171">
        <v>0</v>
      </c>
    </row>
    <row r="42" spans="3:5">
      <c r="C42" s="172" t="s">
        <v>1393</v>
      </c>
      <c r="D42" s="171">
        <v>247267400</v>
      </c>
      <c r="E42" s="171">
        <v>0</v>
      </c>
    </row>
    <row r="43" spans="3:5">
      <c r="C43" s="172" t="s">
        <v>1330</v>
      </c>
      <c r="D43" s="171">
        <v>65275889</v>
      </c>
      <c r="E43" s="171">
        <v>27311002.969999999</v>
      </c>
    </row>
    <row r="44" spans="3:5">
      <c r="C44" s="172" t="s">
        <v>1329</v>
      </c>
      <c r="D44" s="171">
        <v>12862214</v>
      </c>
      <c r="E44" s="171">
        <v>0</v>
      </c>
    </row>
    <row r="45" spans="3:5">
      <c r="C45" s="172" t="s">
        <v>1361</v>
      </c>
      <c r="D45" s="171">
        <v>50413002</v>
      </c>
      <c r="E45" s="171">
        <v>0</v>
      </c>
    </row>
    <row r="46" spans="3:5">
      <c r="C46" s="172" t="s">
        <v>1106</v>
      </c>
      <c r="D46" s="171">
        <v>262219700</v>
      </c>
      <c r="E46" s="171">
        <v>0</v>
      </c>
    </row>
    <row r="47" spans="3:5">
      <c r="C47" s="172" t="s">
        <v>1490</v>
      </c>
      <c r="D47" s="171">
        <v>7527313</v>
      </c>
      <c r="E47" s="171">
        <v>0</v>
      </c>
    </row>
    <row r="48" spans="3:5">
      <c r="C48" s="172" t="s">
        <v>424</v>
      </c>
      <c r="D48" s="171">
        <v>80000000</v>
      </c>
      <c r="E48" s="171">
        <v>0</v>
      </c>
    </row>
    <row r="49" spans="3:5">
      <c r="C49" s="172" t="s">
        <v>1368</v>
      </c>
      <c r="D49" s="171">
        <v>692180519</v>
      </c>
      <c r="E49" s="171">
        <v>0</v>
      </c>
    </row>
    <row r="50" spans="3:5">
      <c r="C50" s="172" t="s">
        <v>1929</v>
      </c>
      <c r="D50" s="171">
        <v>44308027</v>
      </c>
      <c r="E50" s="171">
        <v>0</v>
      </c>
    </row>
    <row r="51" spans="3:5">
      <c r="C51" s="172" t="s">
        <v>265</v>
      </c>
      <c r="D51" s="171">
        <v>9730024</v>
      </c>
      <c r="E51" s="171">
        <v>0</v>
      </c>
    </row>
    <row r="52" spans="3:5">
      <c r="C52" s="172" t="s">
        <v>1394</v>
      </c>
      <c r="D52" s="171">
        <v>296302682</v>
      </c>
      <c r="E52" s="171">
        <v>0</v>
      </c>
    </row>
    <row r="53" spans="3:5">
      <c r="C53" s="172" t="s">
        <v>1063</v>
      </c>
      <c r="D53" s="171">
        <v>1000000</v>
      </c>
      <c r="E53" s="171">
        <v>0</v>
      </c>
    </row>
    <row r="54" spans="3:5">
      <c r="C54" s="172" t="s">
        <v>1072</v>
      </c>
      <c r="D54" s="171">
        <v>12842317</v>
      </c>
      <c r="E54" s="171">
        <v>0</v>
      </c>
    </row>
    <row r="55" spans="3:5">
      <c r="C55" s="172" t="s">
        <v>1491</v>
      </c>
      <c r="D55" s="171">
        <v>9334540</v>
      </c>
      <c r="E55" s="171">
        <v>0</v>
      </c>
    </row>
    <row r="56" spans="3:5">
      <c r="C56" s="172" t="s">
        <v>1492</v>
      </c>
      <c r="D56" s="171">
        <v>15197105</v>
      </c>
      <c r="E56" s="171">
        <v>0</v>
      </c>
    </row>
    <row r="57" spans="3:5">
      <c r="C57" s="172" t="s">
        <v>894</v>
      </c>
      <c r="D57" s="171">
        <v>4298065</v>
      </c>
      <c r="E57" s="171">
        <v>0</v>
      </c>
    </row>
    <row r="58" spans="3:5">
      <c r="C58" s="172" t="s">
        <v>1493</v>
      </c>
      <c r="D58" s="171">
        <v>9125326</v>
      </c>
      <c r="E58" s="171">
        <v>0</v>
      </c>
    </row>
    <row r="59" spans="3:5">
      <c r="C59" s="172" t="s">
        <v>1494</v>
      </c>
      <c r="D59" s="171">
        <v>8116071</v>
      </c>
      <c r="E59" s="171">
        <v>0</v>
      </c>
    </row>
    <row r="60" spans="3:5">
      <c r="C60" s="172" t="s">
        <v>1495</v>
      </c>
      <c r="D60" s="171">
        <v>365000353</v>
      </c>
      <c r="E60" s="171">
        <v>0</v>
      </c>
    </row>
    <row r="61" spans="3:5">
      <c r="C61" s="172" t="s">
        <v>1496</v>
      </c>
      <c r="D61" s="171">
        <v>6000000</v>
      </c>
      <c r="E61" s="171">
        <v>0</v>
      </c>
    </row>
    <row r="62" spans="3:5">
      <c r="C62" s="172" t="s">
        <v>1497</v>
      </c>
      <c r="D62" s="171">
        <v>73761343</v>
      </c>
      <c r="E62" s="171">
        <v>0</v>
      </c>
    </row>
    <row r="63" spans="3:5">
      <c r="C63" s="172" t="s">
        <v>1323</v>
      </c>
      <c r="D63" s="171">
        <v>550727334</v>
      </c>
      <c r="E63" s="171">
        <v>0</v>
      </c>
    </row>
    <row r="64" spans="3:5">
      <c r="C64" s="172" t="s">
        <v>1328</v>
      </c>
      <c r="D64" s="171">
        <v>12252984</v>
      </c>
      <c r="E64" s="171">
        <v>0</v>
      </c>
    </row>
    <row r="65" spans="3:5">
      <c r="C65" s="172" t="s">
        <v>1360</v>
      </c>
      <c r="D65" s="171">
        <v>19017301</v>
      </c>
      <c r="E65" s="171">
        <v>0</v>
      </c>
    </row>
    <row r="66" spans="3:5">
      <c r="C66" s="172" t="s">
        <v>1498</v>
      </c>
      <c r="D66" s="171">
        <v>4629558</v>
      </c>
      <c r="E66" s="171">
        <v>0</v>
      </c>
    </row>
    <row r="67" spans="3:5">
      <c r="C67" s="172" t="s">
        <v>895</v>
      </c>
      <c r="D67" s="171">
        <v>4358515</v>
      </c>
      <c r="E67" s="171">
        <v>0</v>
      </c>
    </row>
    <row r="68" spans="3:5">
      <c r="C68" s="172" t="s">
        <v>266</v>
      </c>
      <c r="D68" s="171">
        <v>113318935</v>
      </c>
      <c r="E68" s="171">
        <v>0</v>
      </c>
    </row>
    <row r="69" spans="3:5">
      <c r="C69" s="172" t="s">
        <v>1076</v>
      </c>
      <c r="D69" s="171">
        <v>100000</v>
      </c>
      <c r="E69" s="171">
        <v>0</v>
      </c>
    </row>
    <row r="70" spans="3:5">
      <c r="C70" s="172" t="s">
        <v>267</v>
      </c>
      <c r="D70" s="171">
        <v>83908702</v>
      </c>
      <c r="E70" s="171">
        <v>0</v>
      </c>
    </row>
    <row r="71" spans="3:5">
      <c r="C71" s="172" t="s">
        <v>1071</v>
      </c>
      <c r="D71" s="171">
        <v>165478160</v>
      </c>
      <c r="E71" s="171">
        <v>0</v>
      </c>
    </row>
    <row r="72" spans="3:5">
      <c r="C72" s="172" t="s">
        <v>268</v>
      </c>
      <c r="D72" s="171">
        <v>45109788</v>
      </c>
      <c r="E72" s="171">
        <v>0</v>
      </c>
    </row>
    <row r="73" spans="3:5">
      <c r="C73" s="172" t="s">
        <v>1499</v>
      </c>
      <c r="D73" s="171">
        <v>2945047</v>
      </c>
      <c r="E73" s="171">
        <v>0</v>
      </c>
    </row>
    <row r="74" spans="3:5">
      <c r="C74" s="172" t="s">
        <v>1062</v>
      </c>
      <c r="D74" s="171">
        <v>5585530</v>
      </c>
      <c r="E74" s="171">
        <v>636950.11</v>
      </c>
    </row>
    <row r="75" spans="3:5">
      <c r="C75" s="172" t="s">
        <v>1500</v>
      </c>
      <c r="D75" s="171">
        <v>181782167</v>
      </c>
      <c r="E75" s="171">
        <v>0</v>
      </c>
    </row>
    <row r="76" spans="3:5">
      <c r="C76" s="172" t="s">
        <v>269</v>
      </c>
      <c r="D76" s="171">
        <v>149999990</v>
      </c>
      <c r="E76" s="171">
        <v>0</v>
      </c>
    </row>
    <row r="77" spans="3:5">
      <c r="C77" s="172" t="s">
        <v>852</v>
      </c>
      <c r="D77" s="171">
        <v>587130926</v>
      </c>
      <c r="E77" s="171">
        <v>7009648.1500000004</v>
      </c>
    </row>
    <row r="78" spans="3:5">
      <c r="C78" s="172" t="s">
        <v>749</v>
      </c>
      <c r="D78" s="171">
        <v>1510244</v>
      </c>
      <c r="E78" s="171">
        <v>0</v>
      </c>
    </row>
    <row r="79" spans="3:5">
      <c r="C79" s="172" t="s">
        <v>1327</v>
      </c>
      <c r="D79" s="171">
        <v>8913591</v>
      </c>
      <c r="E79" s="171">
        <v>0</v>
      </c>
    </row>
    <row r="80" spans="3:5">
      <c r="C80" s="172" t="s">
        <v>1326</v>
      </c>
      <c r="D80" s="171">
        <v>225001054</v>
      </c>
      <c r="E80" s="171">
        <v>44524830</v>
      </c>
    </row>
    <row r="81" spans="3:5">
      <c r="C81" s="172" t="s">
        <v>439</v>
      </c>
      <c r="D81" s="171">
        <v>1751736</v>
      </c>
      <c r="E81" s="171">
        <v>0</v>
      </c>
    </row>
    <row r="82" spans="3:5">
      <c r="C82" s="172" t="s">
        <v>750</v>
      </c>
      <c r="D82" s="171">
        <v>9721548</v>
      </c>
      <c r="E82" s="171">
        <v>0</v>
      </c>
    </row>
    <row r="83" spans="3:5">
      <c r="C83" s="172" t="s">
        <v>1325</v>
      </c>
      <c r="D83" s="171">
        <v>1751736</v>
      </c>
      <c r="E83" s="171">
        <v>0</v>
      </c>
    </row>
    <row r="84" spans="3:5">
      <c r="C84" s="172" t="s">
        <v>751</v>
      </c>
      <c r="D84" s="171">
        <v>7166189</v>
      </c>
      <c r="E84" s="171">
        <v>0</v>
      </c>
    </row>
    <row r="85" spans="3:5">
      <c r="C85" s="172" t="s">
        <v>752</v>
      </c>
      <c r="D85" s="171">
        <v>1823763</v>
      </c>
      <c r="E85" s="171">
        <v>0</v>
      </c>
    </row>
    <row r="86" spans="3:5">
      <c r="C86" s="172" t="s">
        <v>848</v>
      </c>
      <c r="D86" s="171">
        <v>636815744</v>
      </c>
      <c r="E86" s="171">
        <v>0</v>
      </c>
    </row>
    <row r="87" spans="3:5">
      <c r="C87" s="170" t="s">
        <v>246</v>
      </c>
      <c r="D87" s="171">
        <v>388060363</v>
      </c>
      <c r="E87" s="171">
        <v>0</v>
      </c>
    </row>
    <row r="88" spans="3:5">
      <c r="C88" s="172" t="s">
        <v>1501</v>
      </c>
      <c r="D88" s="171">
        <v>4617718</v>
      </c>
      <c r="E88" s="171">
        <v>0</v>
      </c>
    </row>
    <row r="89" spans="3:5">
      <c r="C89" s="172" t="s">
        <v>1324</v>
      </c>
      <c r="D89" s="171">
        <v>364907209</v>
      </c>
      <c r="E89" s="171">
        <v>0</v>
      </c>
    </row>
    <row r="90" spans="3:5">
      <c r="C90" s="172" t="s">
        <v>1502</v>
      </c>
      <c r="D90" s="171">
        <v>18535436</v>
      </c>
      <c r="E90" s="171">
        <v>0</v>
      </c>
    </row>
    <row r="91" spans="3:5">
      <c r="C91" s="170" t="s">
        <v>247</v>
      </c>
      <c r="D91" s="171">
        <v>3622575476</v>
      </c>
      <c r="E91" s="171">
        <v>4966876</v>
      </c>
    </row>
    <row r="92" spans="3:5">
      <c r="C92" s="172" t="s">
        <v>270</v>
      </c>
      <c r="D92" s="171">
        <v>875699815</v>
      </c>
      <c r="E92" s="171">
        <v>0</v>
      </c>
    </row>
    <row r="93" spans="3:5">
      <c r="C93" s="172" t="s">
        <v>1503</v>
      </c>
      <c r="D93" s="171">
        <v>2746875661</v>
      </c>
      <c r="E93" s="171">
        <v>4966876</v>
      </c>
    </row>
    <row r="94" spans="3:5">
      <c r="C94" s="173" t="s">
        <v>271</v>
      </c>
      <c r="D94" s="174">
        <v>2556203508</v>
      </c>
      <c r="E94" s="174">
        <v>75130472.840000004</v>
      </c>
    </row>
    <row r="95" spans="3:5">
      <c r="C95" s="170" t="s">
        <v>244</v>
      </c>
      <c r="D95" s="171">
        <v>1091905086</v>
      </c>
      <c r="E95" s="171">
        <v>56703965.939999998</v>
      </c>
    </row>
    <row r="96" spans="3:5">
      <c r="C96" s="172" t="s">
        <v>1322</v>
      </c>
      <c r="D96" s="171">
        <v>20000000</v>
      </c>
      <c r="E96" s="171">
        <v>0</v>
      </c>
    </row>
    <row r="97" spans="3:5">
      <c r="C97" s="172" t="s">
        <v>272</v>
      </c>
      <c r="D97" s="171">
        <v>27300136</v>
      </c>
      <c r="E97" s="171">
        <v>0</v>
      </c>
    </row>
    <row r="98" spans="3:5">
      <c r="C98" s="172" t="s">
        <v>425</v>
      </c>
      <c r="D98" s="171">
        <v>10029688</v>
      </c>
      <c r="E98" s="171">
        <v>0</v>
      </c>
    </row>
    <row r="99" spans="3:5">
      <c r="C99" s="172" t="s">
        <v>472</v>
      </c>
      <c r="D99" s="171">
        <v>3977039</v>
      </c>
      <c r="E99" s="171">
        <v>0</v>
      </c>
    </row>
    <row r="100" spans="3:5">
      <c r="C100" s="172" t="s">
        <v>1321</v>
      </c>
      <c r="D100" s="171">
        <v>15662710</v>
      </c>
      <c r="E100" s="171">
        <v>0</v>
      </c>
    </row>
    <row r="101" spans="3:5">
      <c r="C101" s="172" t="s">
        <v>273</v>
      </c>
      <c r="D101" s="171">
        <v>17228026</v>
      </c>
      <c r="E101" s="171">
        <v>0</v>
      </c>
    </row>
    <row r="102" spans="3:5">
      <c r="C102" s="172" t="s">
        <v>473</v>
      </c>
      <c r="D102" s="171">
        <v>6758426</v>
      </c>
      <c r="E102" s="171">
        <v>0</v>
      </c>
    </row>
    <row r="103" spans="3:5">
      <c r="C103" s="172" t="s">
        <v>1930</v>
      </c>
      <c r="D103" s="171">
        <v>12609788</v>
      </c>
      <c r="E103" s="171">
        <v>0</v>
      </c>
    </row>
    <row r="104" spans="3:5">
      <c r="C104" s="172" t="s">
        <v>474</v>
      </c>
      <c r="D104" s="171">
        <v>1148800</v>
      </c>
      <c r="E104" s="171">
        <v>0</v>
      </c>
    </row>
    <row r="105" spans="3:5">
      <c r="C105" s="172" t="s">
        <v>556</v>
      </c>
      <c r="D105" s="171">
        <v>12609788</v>
      </c>
      <c r="E105" s="171">
        <v>0</v>
      </c>
    </row>
    <row r="106" spans="3:5">
      <c r="C106" s="172" t="s">
        <v>557</v>
      </c>
      <c r="D106" s="171">
        <v>7572995</v>
      </c>
      <c r="E106" s="171">
        <v>0</v>
      </c>
    </row>
    <row r="107" spans="3:5">
      <c r="C107" s="172" t="s">
        <v>558</v>
      </c>
      <c r="D107" s="171">
        <v>1514599</v>
      </c>
      <c r="E107" s="171">
        <v>0</v>
      </c>
    </row>
    <row r="108" spans="3:5">
      <c r="C108" s="172" t="s">
        <v>753</v>
      </c>
      <c r="D108" s="171">
        <v>1128036</v>
      </c>
      <c r="E108" s="171">
        <v>0</v>
      </c>
    </row>
    <row r="109" spans="3:5">
      <c r="C109" s="172" t="s">
        <v>1320</v>
      </c>
      <c r="D109" s="171">
        <v>12501268</v>
      </c>
      <c r="E109" s="171">
        <v>0</v>
      </c>
    </row>
    <row r="110" spans="3:5">
      <c r="C110" s="172" t="s">
        <v>559</v>
      </c>
      <c r="D110" s="171">
        <v>2552835</v>
      </c>
      <c r="E110" s="171">
        <v>0</v>
      </c>
    </row>
    <row r="111" spans="3:5">
      <c r="C111" s="172" t="s">
        <v>560</v>
      </c>
      <c r="D111" s="171">
        <v>13752270</v>
      </c>
      <c r="E111" s="171">
        <v>0</v>
      </c>
    </row>
    <row r="112" spans="3:5">
      <c r="C112" s="172" t="s">
        <v>561</v>
      </c>
      <c r="D112" s="171">
        <v>2552835</v>
      </c>
      <c r="E112" s="171">
        <v>0</v>
      </c>
    </row>
    <row r="113" spans="3:5">
      <c r="C113" s="172" t="s">
        <v>562</v>
      </c>
      <c r="D113" s="171">
        <v>1511940</v>
      </c>
      <c r="E113" s="171">
        <v>0</v>
      </c>
    </row>
    <row r="114" spans="3:5">
      <c r="C114" s="172" t="s">
        <v>563</v>
      </c>
      <c r="D114" s="171">
        <v>7572993</v>
      </c>
      <c r="E114" s="171">
        <v>0</v>
      </c>
    </row>
    <row r="115" spans="3:5">
      <c r="C115" s="172" t="s">
        <v>1319</v>
      </c>
      <c r="D115" s="171">
        <v>2521958</v>
      </c>
      <c r="E115" s="171">
        <v>0</v>
      </c>
    </row>
    <row r="116" spans="3:5">
      <c r="C116" s="172" t="s">
        <v>896</v>
      </c>
      <c r="D116" s="171">
        <v>7572992</v>
      </c>
      <c r="E116" s="171">
        <v>0</v>
      </c>
    </row>
    <row r="117" spans="3:5">
      <c r="C117" s="172" t="s">
        <v>897</v>
      </c>
      <c r="D117" s="171">
        <v>12609788</v>
      </c>
      <c r="E117" s="171">
        <v>0</v>
      </c>
    </row>
    <row r="118" spans="3:5">
      <c r="C118" s="172" t="s">
        <v>564</v>
      </c>
      <c r="D118" s="171">
        <v>2207595</v>
      </c>
      <c r="E118" s="171">
        <v>0</v>
      </c>
    </row>
    <row r="119" spans="3:5">
      <c r="C119" s="172" t="s">
        <v>1318</v>
      </c>
      <c r="D119" s="171">
        <v>3539457</v>
      </c>
      <c r="E119" s="171">
        <v>0</v>
      </c>
    </row>
    <row r="120" spans="3:5">
      <c r="C120" s="172" t="s">
        <v>426</v>
      </c>
      <c r="D120" s="171">
        <v>310431326</v>
      </c>
      <c r="E120" s="171">
        <v>0</v>
      </c>
    </row>
    <row r="121" spans="3:5">
      <c r="C121" s="172" t="s">
        <v>565</v>
      </c>
      <c r="D121" s="171">
        <v>2438632</v>
      </c>
      <c r="E121" s="171">
        <v>0</v>
      </c>
    </row>
    <row r="122" spans="3:5">
      <c r="C122" s="172" t="s">
        <v>566</v>
      </c>
      <c r="D122" s="171">
        <v>1513028</v>
      </c>
      <c r="E122" s="171">
        <v>0</v>
      </c>
    </row>
    <row r="123" spans="3:5">
      <c r="C123" s="172" t="s">
        <v>1317</v>
      </c>
      <c r="D123" s="171">
        <v>2554706</v>
      </c>
      <c r="E123" s="171">
        <v>0</v>
      </c>
    </row>
    <row r="124" spans="3:5">
      <c r="C124" s="172" t="s">
        <v>274</v>
      </c>
      <c r="D124" s="171">
        <v>8652964</v>
      </c>
      <c r="E124" s="171">
        <v>0</v>
      </c>
    </row>
    <row r="125" spans="3:5">
      <c r="C125" s="172" t="s">
        <v>854</v>
      </c>
      <c r="D125" s="171">
        <v>75001372</v>
      </c>
      <c r="E125" s="171">
        <v>0</v>
      </c>
    </row>
    <row r="126" spans="3:5">
      <c r="C126" s="172" t="s">
        <v>1316</v>
      </c>
      <c r="D126" s="171">
        <v>7800000</v>
      </c>
      <c r="E126" s="171">
        <v>0</v>
      </c>
    </row>
    <row r="127" spans="3:5">
      <c r="C127" s="172" t="s">
        <v>855</v>
      </c>
      <c r="D127" s="171">
        <v>22539134</v>
      </c>
      <c r="E127" s="171">
        <v>0</v>
      </c>
    </row>
    <row r="128" spans="3:5">
      <c r="C128" s="172" t="s">
        <v>1395</v>
      </c>
      <c r="D128" s="171">
        <v>1000000</v>
      </c>
      <c r="E128" s="171">
        <v>0</v>
      </c>
    </row>
    <row r="129" spans="3:5">
      <c r="C129" s="172" t="s">
        <v>969</v>
      </c>
      <c r="D129" s="171">
        <v>37500001</v>
      </c>
      <c r="E129" s="171">
        <v>0</v>
      </c>
    </row>
    <row r="130" spans="3:5">
      <c r="C130" s="172" t="s">
        <v>275</v>
      </c>
      <c r="D130" s="171">
        <v>3955517</v>
      </c>
      <c r="E130" s="171">
        <v>0</v>
      </c>
    </row>
    <row r="131" spans="3:5">
      <c r="C131" s="172" t="s">
        <v>1315</v>
      </c>
      <c r="D131" s="171">
        <v>15112947</v>
      </c>
      <c r="E131" s="171">
        <v>0</v>
      </c>
    </row>
    <row r="132" spans="3:5">
      <c r="C132" s="172" t="s">
        <v>856</v>
      </c>
      <c r="D132" s="171">
        <v>30000000</v>
      </c>
      <c r="E132" s="171">
        <v>0</v>
      </c>
    </row>
    <row r="133" spans="3:5">
      <c r="C133" s="172" t="s">
        <v>940</v>
      </c>
      <c r="D133" s="171">
        <v>37500001</v>
      </c>
      <c r="E133" s="171">
        <v>0</v>
      </c>
    </row>
    <row r="134" spans="3:5">
      <c r="C134" s="172" t="s">
        <v>1314</v>
      </c>
      <c r="D134" s="171">
        <v>18939334</v>
      </c>
      <c r="E134" s="171">
        <v>0</v>
      </c>
    </row>
    <row r="135" spans="3:5">
      <c r="C135" s="172" t="s">
        <v>1504</v>
      </c>
      <c r="D135" s="171">
        <v>1824625</v>
      </c>
      <c r="E135" s="171">
        <v>0</v>
      </c>
    </row>
    <row r="136" spans="3:5">
      <c r="C136" s="172" t="s">
        <v>276</v>
      </c>
      <c r="D136" s="171">
        <v>112500117</v>
      </c>
      <c r="E136" s="171">
        <v>56703965.939999998</v>
      </c>
    </row>
    <row r="137" spans="3:5">
      <c r="C137" s="172" t="s">
        <v>277</v>
      </c>
      <c r="D137" s="171">
        <v>112500000</v>
      </c>
      <c r="E137" s="171">
        <v>0</v>
      </c>
    </row>
    <row r="138" spans="3:5">
      <c r="C138" s="172" t="s">
        <v>1505</v>
      </c>
      <c r="D138" s="171">
        <v>1204728</v>
      </c>
      <c r="E138" s="171">
        <v>0</v>
      </c>
    </row>
    <row r="139" spans="3:5">
      <c r="C139" s="172" t="s">
        <v>941</v>
      </c>
      <c r="D139" s="171">
        <v>7500002</v>
      </c>
      <c r="E139" s="171">
        <v>0</v>
      </c>
    </row>
    <row r="140" spans="3:5">
      <c r="C140" s="172" t="s">
        <v>441</v>
      </c>
      <c r="D140" s="171">
        <v>75000690</v>
      </c>
      <c r="E140" s="171">
        <v>0</v>
      </c>
    </row>
    <row r="141" spans="3:5">
      <c r="C141" s="170" t="s">
        <v>247</v>
      </c>
      <c r="D141" s="171">
        <v>1464298422</v>
      </c>
      <c r="E141" s="171">
        <v>18426506.899999999</v>
      </c>
    </row>
    <row r="142" spans="3:5">
      <c r="C142" s="172" t="s">
        <v>278</v>
      </c>
      <c r="D142" s="171">
        <v>958524574</v>
      </c>
      <c r="E142" s="171">
        <v>18426506.899999999</v>
      </c>
    </row>
    <row r="143" spans="3:5">
      <c r="C143" s="172" t="s">
        <v>416</v>
      </c>
      <c r="D143" s="171">
        <v>505773848</v>
      </c>
      <c r="E143" s="171">
        <v>0</v>
      </c>
    </row>
    <row r="144" spans="3:5">
      <c r="C144" s="173" t="s">
        <v>279</v>
      </c>
      <c r="D144" s="174">
        <v>629260886</v>
      </c>
      <c r="E144" s="174">
        <v>0</v>
      </c>
    </row>
    <row r="145" spans="3:5">
      <c r="C145" s="170" t="s">
        <v>244</v>
      </c>
      <c r="D145" s="171">
        <v>613907623</v>
      </c>
      <c r="E145" s="171">
        <v>0</v>
      </c>
    </row>
    <row r="146" spans="3:5">
      <c r="C146" s="172" t="s">
        <v>475</v>
      </c>
      <c r="D146" s="171">
        <v>1157222</v>
      </c>
      <c r="E146" s="171">
        <v>0</v>
      </c>
    </row>
    <row r="147" spans="3:5">
      <c r="C147" s="172" t="s">
        <v>1366</v>
      </c>
      <c r="D147" s="171">
        <v>29890837</v>
      </c>
      <c r="E147" s="171">
        <v>0</v>
      </c>
    </row>
    <row r="148" spans="3:5">
      <c r="C148" s="172" t="s">
        <v>476</v>
      </c>
      <c r="D148" s="171">
        <v>1157222</v>
      </c>
      <c r="E148" s="171">
        <v>0</v>
      </c>
    </row>
    <row r="149" spans="3:5">
      <c r="C149" s="172" t="s">
        <v>898</v>
      </c>
      <c r="D149" s="171">
        <v>1226851</v>
      </c>
      <c r="E149" s="171">
        <v>0</v>
      </c>
    </row>
    <row r="150" spans="3:5">
      <c r="C150" s="172" t="s">
        <v>1506</v>
      </c>
      <c r="D150" s="171">
        <v>3507580</v>
      </c>
      <c r="E150" s="171">
        <v>0</v>
      </c>
    </row>
    <row r="151" spans="3:5">
      <c r="C151" s="172" t="s">
        <v>1313</v>
      </c>
      <c r="D151" s="171">
        <v>30000017</v>
      </c>
      <c r="E151" s="171">
        <v>0</v>
      </c>
    </row>
    <row r="152" spans="3:5">
      <c r="C152" s="172" t="s">
        <v>477</v>
      </c>
      <c r="D152" s="171">
        <v>8222423</v>
      </c>
      <c r="E152" s="171">
        <v>0</v>
      </c>
    </row>
    <row r="153" spans="3:5">
      <c r="C153" s="172" t="s">
        <v>1312</v>
      </c>
      <c r="D153" s="171">
        <v>30000000</v>
      </c>
      <c r="E153" s="171">
        <v>0</v>
      </c>
    </row>
    <row r="154" spans="3:5">
      <c r="C154" s="172" t="s">
        <v>1396</v>
      </c>
      <c r="D154" s="171">
        <v>21004245</v>
      </c>
      <c r="E154" s="171">
        <v>0</v>
      </c>
    </row>
    <row r="155" spans="3:5">
      <c r="C155" s="172" t="s">
        <v>280</v>
      </c>
      <c r="D155" s="171">
        <v>1136823</v>
      </c>
      <c r="E155" s="171">
        <v>0</v>
      </c>
    </row>
    <row r="156" spans="3:5">
      <c r="C156" s="172" t="s">
        <v>754</v>
      </c>
      <c r="D156" s="171">
        <v>2822494</v>
      </c>
      <c r="E156" s="171">
        <v>0</v>
      </c>
    </row>
    <row r="157" spans="3:5">
      <c r="C157" s="172" t="s">
        <v>755</v>
      </c>
      <c r="D157" s="171">
        <v>1066744</v>
      </c>
      <c r="E157" s="171">
        <v>0</v>
      </c>
    </row>
    <row r="158" spans="3:5">
      <c r="C158" s="172" t="s">
        <v>756</v>
      </c>
      <c r="D158" s="171">
        <v>4964252</v>
      </c>
      <c r="E158" s="171">
        <v>0</v>
      </c>
    </row>
    <row r="159" spans="3:5">
      <c r="C159" s="172" t="s">
        <v>757</v>
      </c>
      <c r="D159" s="171">
        <v>4881403</v>
      </c>
      <c r="E159" s="171">
        <v>0</v>
      </c>
    </row>
    <row r="160" spans="3:5">
      <c r="C160" s="172" t="s">
        <v>758</v>
      </c>
      <c r="D160" s="171">
        <v>1147210</v>
      </c>
      <c r="E160" s="171">
        <v>0</v>
      </c>
    </row>
    <row r="161" spans="3:5">
      <c r="C161" s="172" t="s">
        <v>759</v>
      </c>
      <c r="D161" s="171">
        <v>2520504</v>
      </c>
      <c r="E161" s="171">
        <v>0</v>
      </c>
    </row>
    <row r="162" spans="3:5">
      <c r="C162" s="172" t="s">
        <v>760</v>
      </c>
      <c r="D162" s="171">
        <v>24466094</v>
      </c>
      <c r="E162" s="171">
        <v>0</v>
      </c>
    </row>
    <row r="163" spans="3:5">
      <c r="C163" s="172" t="s">
        <v>1311</v>
      </c>
      <c r="D163" s="171">
        <v>9005866</v>
      </c>
      <c r="E163" s="171">
        <v>0</v>
      </c>
    </row>
    <row r="164" spans="3:5">
      <c r="C164" s="172" t="s">
        <v>281</v>
      </c>
      <c r="D164" s="171">
        <v>97357823</v>
      </c>
      <c r="E164" s="171">
        <v>0</v>
      </c>
    </row>
    <row r="165" spans="3:5">
      <c r="C165" s="172" t="s">
        <v>761</v>
      </c>
      <c r="D165" s="171">
        <v>3140743</v>
      </c>
      <c r="E165" s="171">
        <v>0</v>
      </c>
    </row>
    <row r="166" spans="3:5">
      <c r="C166" s="172" t="s">
        <v>1507</v>
      </c>
      <c r="D166" s="171">
        <v>2779218</v>
      </c>
      <c r="E166" s="171">
        <v>0</v>
      </c>
    </row>
    <row r="167" spans="3:5">
      <c r="C167" s="172" t="s">
        <v>899</v>
      </c>
      <c r="D167" s="171">
        <v>7245649</v>
      </c>
      <c r="E167" s="171">
        <v>0</v>
      </c>
    </row>
    <row r="168" spans="3:5">
      <c r="C168" s="172" t="s">
        <v>1397</v>
      </c>
      <c r="D168" s="171">
        <v>34836443</v>
      </c>
      <c r="E168" s="171">
        <v>0</v>
      </c>
    </row>
    <row r="169" spans="3:5">
      <c r="C169" s="172" t="s">
        <v>1398</v>
      </c>
      <c r="D169" s="171">
        <v>10338573</v>
      </c>
      <c r="E169" s="171">
        <v>0</v>
      </c>
    </row>
    <row r="170" spans="3:5">
      <c r="C170" s="172" t="s">
        <v>1399</v>
      </c>
      <c r="D170" s="171">
        <v>56757953</v>
      </c>
      <c r="E170" s="171">
        <v>0</v>
      </c>
    </row>
    <row r="171" spans="3:5">
      <c r="C171" s="172" t="s">
        <v>1508</v>
      </c>
      <c r="D171" s="171">
        <v>5882044</v>
      </c>
      <c r="E171" s="171">
        <v>0</v>
      </c>
    </row>
    <row r="172" spans="3:5">
      <c r="C172" s="172" t="s">
        <v>1509</v>
      </c>
      <c r="D172" s="171">
        <v>42518868</v>
      </c>
      <c r="E172" s="171">
        <v>0</v>
      </c>
    </row>
    <row r="173" spans="3:5">
      <c r="C173" s="172" t="s">
        <v>1310</v>
      </c>
      <c r="D173" s="171">
        <v>37532576</v>
      </c>
      <c r="E173" s="171">
        <v>0</v>
      </c>
    </row>
    <row r="174" spans="3:5">
      <c r="C174" s="172" t="s">
        <v>857</v>
      </c>
      <c r="D174" s="171">
        <v>22500001</v>
      </c>
      <c r="E174" s="171">
        <v>0</v>
      </c>
    </row>
    <row r="175" spans="3:5">
      <c r="C175" s="172" t="s">
        <v>442</v>
      </c>
      <c r="D175" s="171">
        <v>30001015</v>
      </c>
      <c r="E175" s="171">
        <v>0</v>
      </c>
    </row>
    <row r="176" spans="3:5">
      <c r="C176" s="172" t="s">
        <v>1061</v>
      </c>
      <c r="D176" s="171">
        <v>77963381</v>
      </c>
      <c r="E176" s="171">
        <v>0</v>
      </c>
    </row>
    <row r="177" spans="3:5">
      <c r="C177" s="172" t="s">
        <v>1400</v>
      </c>
      <c r="D177" s="171">
        <v>6875549</v>
      </c>
      <c r="E177" s="171">
        <v>0</v>
      </c>
    </row>
    <row r="178" spans="3:5">
      <c r="C178" s="170" t="s">
        <v>246</v>
      </c>
      <c r="D178" s="171">
        <v>15353263</v>
      </c>
      <c r="E178" s="171">
        <v>0</v>
      </c>
    </row>
    <row r="179" spans="3:5">
      <c r="C179" s="172" t="s">
        <v>1061</v>
      </c>
      <c r="D179" s="171">
        <v>15353263</v>
      </c>
      <c r="E179" s="171">
        <v>0</v>
      </c>
    </row>
    <row r="180" spans="3:5">
      <c r="C180" s="173" t="s">
        <v>249</v>
      </c>
      <c r="D180" s="174">
        <v>2154789967</v>
      </c>
      <c r="E180" s="174">
        <v>0</v>
      </c>
    </row>
    <row r="181" spans="3:5">
      <c r="C181" s="170" t="s">
        <v>244</v>
      </c>
      <c r="D181" s="171">
        <v>1812383704</v>
      </c>
      <c r="E181" s="171">
        <v>0</v>
      </c>
    </row>
    <row r="182" spans="3:5">
      <c r="C182" s="172" t="s">
        <v>1510</v>
      </c>
      <c r="D182" s="171">
        <v>70729961</v>
      </c>
      <c r="E182" s="171">
        <v>0</v>
      </c>
    </row>
    <row r="183" spans="3:5">
      <c r="C183" s="172" t="s">
        <v>282</v>
      </c>
      <c r="D183" s="171">
        <v>80027982</v>
      </c>
      <c r="E183" s="171">
        <v>0</v>
      </c>
    </row>
    <row r="184" spans="3:5">
      <c r="C184" s="172" t="s">
        <v>1309</v>
      </c>
      <c r="D184" s="171">
        <v>7500000</v>
      </c>
      <c r="E184" s="171">
        <v>0</v>
      </c>
    </row>
    <row r="185" spans="3:5">
      <c r="C185" s="172" t="s">
        <v>283</v>
      </c>
      <c r="D185" s="171">
        <v>5990582</v>
      </c>
      <c r="E185" s="171">
        <v>0</v>
      </c>
    </row>
    <row r="186" spans="3:5">
      <c r="C186" s="172" t="s">
        <v>1308</v>
      </c>
      <c r="D186" s="171">
        <v>106500000</v>
      </c>
      <c r="E186" s="171">
        <v>0</v>
      </c>
    </row>
    <row r="187" spans="3:5">
      <c r="C187" s="172" t="s">
        <v>1401</v>
      </c>
      <c r="D187" s="171">
        <v>82480910</v>
      </c>
      <c r="E187" s="171">
        <v>0</v>
      </c>
    </row>
    <row r="188" spans="3:5">
      <c r="C188" s="172" t="s">
        <v>900</v>
      </c>
      <c r="D188" s="171">
        <v>25009724</v>
      </c>
      <c r="E188" s="171">
        <v>0</v>
      </c>
    </row>
    <row r="189" spans="3:5">
      <c r="C189" s="172" t="s">
        <v>1307</v>
      </c>
      <c r="D189" s="171">
        <v>36826601</v>
      </c>
      <c r="E189" s="171">
        <v>0</v>
      </c>
    </row>
    <row r="190" spans="3:5">
      <c r="C190" s="172" t="s">
        <v>1070</v>
      </c>
      <c r="D190" s="171">
        <v>15604233</v>
      </c>
      <c r="E190" s="171">
        <v>0</v>
      </c>
    </row>
    <row r="191" spans="3:5">
      <c r="C191" s="172" t="s">
        <v>478</v>
      </c>
      <c r="D191" s="171">
        <v>6846774</v>
      </c>
      <c r="E191" s="171">
        <v>0</v>
      </c>
    </row>
    <row r="192" spans="3:5">
      <c r="C192" s="172" t="s">
        <v>479</v>
      </c>
      <c r="D192" s="171">
        <v>2779045</v>
      </c>
      <c r="E192" s="171">
        <v>0</v>
      </c>
    </row>
    <row r="193" spans="3:5">
      <c r="C193" s="172" t="s">
        <v>480</v>
      </c>
      <c r="D193" s="171">
        <v>2779045</v>
      </c>
      <c r="E193" s="171">
        <v>0</v>
      </c>
    </row>
    <row r="194" spans="3:5">
      <c r="C194" s="172" t="s">
        <v>481</v>
      </c>
      <c r="D194" s="171">
        <v>2779043</v>
      </c>
      <c r="E194" s="171">
        <v>0</v>
      </c>
    </row>
    <row r="195" spans="3:5">
      <c r="C195" s="172" t="s">
        <v>482</v>
      </c>
      <c r="D195" s="171">
        <v>6487327</v>
      </c>
      <c r="E195" s="171">
        <v>0</v>
      </c>
    </row>
    <row r="196" spans="3:5">
      <c r="C196" s="172" t="s">
        <v>483</v>
      </c>
      <c r="D196" s="171">
        <v>1390220</v>
      </c>
      <c r="E196" s="171">
        <v>0</v>
      </c>
    </row>
    <row r="197" spans="3:5">
      <c r="C197" s="172" t="s">
        <v>484</v>
      </c>
      <c r="D197" s="171">
        <v>3475551</v>
      </c>
      <c r="E197" s="171">
        <v>0</v>
      </c>
    </row>
    <row r="198" spans="3:5">
      <c r="C198" s="172" t="s">
        <v>485</v>
      </c>
      <c r="D198" s="171">
        <v>1266283</v>
      </c>
      <c r="E198" s="171">
        <v>0</v>
      </c>
    </row>
    <row r="199" spans="3:5">
      <c r="C199" s="172" t="s">
        <v>486</v>
      </c>
      <c r="D199" s="171">
        <v>5490542</v>
      </c>
      <c r="E199" s="171">
        <v>0</v>
      </c>
    </row>
    <row r="200" spans="3:5">
      <c r="C200" s="172" t="s">
        <v>1511</v>
      </c>
      <c r="D200" s="171">
        <v>1539962</v>
      </c>
      <c r="E200" s="171">
        <v>0</v>
      </c>
    </row>
    <row r="201" spans="3:5">
      <c r="C201" s="172" t="s">
        <v>1306</v>
      </c>
      <c r="D201" s="171">
        <v>12410285</v>
      </c>
      <c r="E201" s="171">
        <v>0</v>
      </c>
    </row>
    <row r="202" spans="3:5">
      <c r="C202" s="172" t="s">
        <v>284</v>
      </c>
      <c r="D202" s="171">
        <v>3001000</v>
      </c>
      <c r="E202" s="171">
        <v>0</v>
      </c>
    </row>
    <row r="203" spans="3:5">
      <c r="C203" s="172" t="s">
        <v>1305</v>
      </c>
      <c r="D203" s="171">
        <v>1778073</v>
      </c>
      <c r="E203" s="171">
        <v>0</v>
      </c>
    </row>
    <row r="204" spans="3:5">
      <c r="C204" s="172" t="s">
        <v>1304</v>
      </c>
      <c r="D204" s="171">
        <v>2540104</v>
      </c>
      <c r="E204" s="171">
        <v>0</v>
      </c>
    </row>
    <row r="205" spans="3:5">
      <c r="C205" s="172" t="s">
        <v>285</v>
      </c>
      <c r="D205" s="171">
        <v>4500000</v>
      </c>
      <c r="E205" s="171">
        <v>0</v>
      </c>
    </row>
    <row r="206" spans="3:5">
      <c r="C206" s="172" t="s">
        <v>542</v>
      </c>
      <c r="D206" s="171">
        <v>2540104</v>
      </c>
      <c r="E206" s="171">
        <v>0</v>
      </c>
    </row>
    <row r="207" spans="3:5">
      <c r="C207" s="172" t="s">
        <v>543</v>
      </c>
      <c r="D207" s="171">
        <v>2540104</v>
      </c>
      <c r="E207" s="171">
        <v>0</v>
      </c>
    </row>
    <row r="208" spans="3:5">
      <c r="C208" s="172" t="s">
        <v>1303</v>
      </c>
      <c r="D208" s="171">
        <v>1087290</v>
      </c>
      <c r="E208" s="171">
        <v>0</v>
      </c>
    </row>
    <row r="209" spans="3:5">
      <c r="C209" s="172" t="s">
        <v>286</v>
      </c>
      <c r="D209" s="171">
        <v>9096288</v>
      </c>
      <c r="E209" s="171">
        <v>0</v>
      </c>
    </row>
    <row r="210" spans="3:5">
      <c r="C210" s="172" t="s">
        <v>544</v>
      </c>
      <c r="D210" s="171">
        <v>6219972</v>
      </c>
      <c r="E210" s="171">
        <v>0</v>
      </c>
    </row>
    <row r="211" spans="3:5">
      <c r="C211" s="172" t="s">
        <v>1302</v>
      </c>
      <c r="D211" s="171">
        <v>1294237</v>
      </c>
      <c r="E211" s="171">
        <v>0</v>
      </c>
    </row>
    <row r="212" spans="3:5">
      <c r="C212" s="172" t="s">
        <v>287</v>
      </c>
      <c r="D212" s="171">
        <v>1697132</v>
      </c>
      <c r="E212" s="171">
        <v>0</v>
      </c>
    </row>
    <row r="213" spans="3:5">
      <c r="C213" s="172" t="s">
        <v>1301</v>
      </c>
      <c r="D213" s="171">
        <v>4348252</v>
      </c>
      <c r="E213" s="171">
        <v>0</v>
      </c>
    </row>
    <row r="214" spans="3:5">
      <c r="C214" s="172" t="s">
        <v>762</v>
      </c>
      <c r="D214" s="171">
        <v>1000000</v>
      </c>
      <c r="E214" s="171">
        <v>0</v>
      </c>
    </row>
    <row r="215" spans="3:5">
      <c r="C215" s="172" t="s">
        <v>545</v>
      </c>
      <c r="D215" s="171">
        <v>2209319</v>
      </c>
      <c r="E215" s="171">
        <v>0</v>
      </c>
    </row>
    <row r="216" spans="3:5">
      <c r="C216" s="172" t="s">
        <v>288</v>
      </c>
      <c r="D216" s="171">
        <v>150000000</v>
      </c>
      <c r="E216" s="171">
        <v>0</v>
      </c>
    </row>
    <row r="217" spans="3:5">
      <c r="C217" s="172" t="s">
        <v>1402</v>
      </c>
      <c r="D217" s="171">
        <v>56087877</v>
      </c>
      <c r="E217" s="171">
        <v>0</v>
      </c>
    </row>
    <row r="218" spans="3:5">
      <c r="C218" s="172" t="s">
        <v>1403</v>
      </c>
      <c r="D218" s="171">
        <v>450068</v>
      </c>
      <c r="E218" s="171">
        <v>0</v>
      </c>
    </row>
    <row r="219" spans="3:5">
      <c r="C219" s="172" t="s">
        <v>289</v>
      </c>
      <c r="D219" s="171">
        <v>985000000</v>
      </c>
      <c r="E219" s="171">
        <v>0</v>
      </c>
    </row>
    <row r="220" spans="3:5">
      <c r="C220" s="172" t="s">
        <v>1300</v>
      </c>
      <c r="D220" s="171">
        <v>3000000</v>
      </c>
      <c r="E220" s="171">
        <v>0</v>
      </c>
    </row>
    <row r="221" spans="3:5">
      <c r="C221" s="172" t="s">
        <v>290</v>
      </c>
      <c r="D221" s="171">
        <v>18131803</v>
      </c>
      <c r="E221" s="171">
        <v>0</v>
      </c>
    </row>
    <row r="222" spans="3:5">
      <c r="C222" s="172" t="s">
        <v>1404</v>
      </c>
      <c r="D222" s="171">
        <v>4114300</v>
      </c>
      <c r="E222" s="171">
        <v>0</v>
      </c>
    </row>
    <row r="223" spans="3:5">
      <c r="C223" s="172" t="s">
        <v>1299</v>
      </c>
      <c r="D223" s="171">
        <v>4500000</v>
      </c>
      <c r="E223" s="171">
        <v>0</v>
      </c>
    </row>
    <row r="224" spans="3:5">
      <c r="C224" s="172" t="s">
        <v>970</v>
      </c>
      <c r="D224" s="171">
        <v>5000000</v>
      </c>
      <c r="E224" s="171">
        <v>0</v>
      </c>
    </row>
    <row r="225" spans="3:5">
      <c r="C225" s="172" t="s">
        <v>971</v>
      </c>
      <c r="D225" s="171">
        <v>16842797</v>
      </c>
      <c r="E225" s="171">
        <v>0</v>
      </c>
    </row>
    <row r="226" spans="3:5">
      <c r="C226" s="172" t="s">
        <v>1104</v>
      </c>
      <c r="D226" s="171">
        <v>20594048</v>
      </c>
      <c r="E226" s="171">
        <v>0</v>
      </c>
    </row>
    <row r="227" spans="3:5">
      <c r="C227" s="172" t="s">
        <v>291</v>
      </c>
      <c r="D227" s="171">
        <v>7500000</v>
      </c>
      <c r="E227" s="171">
        <v>0</v>
      </c>
    </row>
    <row r="228" spans="3:5">
      <c r="C228" s="172" t="s">
        <v>292</v>
      </c>
      <c r="D228" s="171">
        <v>3000000</v>
      </c>
      <c r="E228" s="171">
        <v>0</v>
      </c>
    </row>
    <row r="229" spans="3:5">
      <c r="C229" s="172" t="s">
        <v>443</v>
      </c>
      <c r="D229" s="171">
        <v>7500000</v>
      </c>
      <c r="E229" s="171">
        <v>0</v>
      </c>
    </row>
    <row r="230" spans="3:5">
      <c r="C230" s="172" t="s">
        <v>942</v>
      </c>
      <c r="D230" s="171">
        <v>5109366</v>
      </c>
      <c r="E230" s="171">
        <v>0</v>
      </c>
    </row>
    <row r="231" spans="3:5">
      <c r="C231" s="172" t="s">
        <v>1505</v>
      </c>
      <c r="D231" s="171">
        <v>3787500</v>
      </c>
      <c r="E231" s="171">
        <v>0</v>
      </c>
    </row>
    <row r="232" spans="3:5">
      <c r="C232" s="170" t="s">
        <v>246</v>
      </c>
      <c r="D232" s="171">
        <v>342406263</v>
      </c>
      <c r="E232" s="171">
        <v>0</v>
      </c>
    </row>
    <row r="233" spans="3:5">
      <c r="C233" s="172" t="s">
        <v>289</v>
      </c>
      <c r="D233" s="171">
        <v>15000000</v>
      </c>
      <c r="E233" s="171">
        <v>0</v>
      </c>
    </row>
    <row r="234" spans="3:5">
      <c r="C234" s="172" t="s">
        <v>1045</v>
      </c>
      <c r="D234" s="171">
        <v>327406263</v>
      </c>
      <c r="E234" s="171">
        <v>0</v>
      </c>
    </row>
    <row r="235" spans="3:5">
      <c r="C235" s="173" t="s">
        <v>293</v>
      </c>
      <c r="D235" s="174">
        <v>3238249486</v>
      </c>
      <c r="E235" s="174">
        <v>2375000</v>
      </c>
    </row>
    <row r="236" spans="3:5">
      <c r="C236" s="170" t="s">
        <v>244</v>
      </c>
      <c r="D236" s="171">
        <v>2962249486</v>
      </c>
      <c r="E236" s="171">
        <v>2375000</v>
      </c>
    </row>
    <row r="237" spans="3:5">
      <c r="C237" s="172" t="s">
        <v>1405</v>
      </c>
      <c r="D237" s="171">
        <v>1214590</v>
      </c>
      <c r="E237" s="171">
        <v>0</v>
      </c>
    </row>
    <row r="238" spans="3:5">
      <c r="C238" s="172" t="s">
        <v>901</v>
      </c>
      <c r="D238" s="171">
        <v>1500000000</v>
      </c>
      <c r="E238" s="171">
        <v>2375000</v>
      </c>
    </row>
    <row r="239" spans="3:5">
      <c r="C239" s="172" t="s">
        <v>1512</v>
      </c>
      <c r="D239" s="171">
        <v>20487441</v>
      </c>
      <c r="E239" s="171">
        <v>0</v>
      </c>
    </row>
    <row r="240" spans="3:5">
      <c r="C240" s="172" t="s">
        <v>427</v>
      </c>
      <c r="D240" s="171">
        <v>1100000000</v>
      </c>
      <c r="E240" s="171">
        <v>0</v>
      </c>
    </row>
    <row r="241" spans="3:5">
      <c r="C241" s="172" t="s">
        <v>1103</v>
      </c>
      <c r="D241" s="171">
        <v>44763887</v>
      </c>
      <c r="E241" s="171">
        <v>0</v>
      </c>
    </row>
    <row r="242" spans="3:5">
      <c r="C242" s="172" t="s">
        <v>1298</v>
      </c>
      <c r="D242" s="171">
        <v>30000000</v>
      </c>
      <c r="E242" s="171">
        <v>0</v>
      </c>
    </row>
    <row r="243" spans="3:5">
      <c r="C243" s="172" t="s">
        <v>487</v>
      </c>
      <c r="D243" s="171">
        <v>3337895</v>
      </c>
      <c r="E243" s="171">
        <v>0</v>
      </c>
    </row>
    <row r="244" spans="3:5">
      <c r="C244" s="172" t="s">
        <v>1297</v>
      </c>
      <c r="D244" s="171">
        <v>52500001</v>
      </c>
      <c r="E244" s="171">
        <v>0</v>
      </c>
    </row>
    <row r="245" spans="3:5">
      <c r="C245" s="172" t="s">
        <v>488</v>
      </c>
      <c r="D245" s="171">
        <v>1200000</v>
      </c>
      <c r="E245" s="171">
        <v>0</v>
      </c>
    </row>
    <row r="246" spans="3:5">
      <c r="C246" s="172" t="s">
        <v>294</v>
      </c>
      <c r="D246" s="171">
        <v>3779637</v>
      </c>
      <c r="E246" s="171">
        <v>0</v>
      </c>
    </row>
    <row r="247" spans="3:5">
      <c r="C247" s="172" t="s">
        <v>1296</v>
      </c>
      <c r="D247" s="171">
        <v>15021140</v>
      </c>
      <c r="E247" s="171">
        <v>0</v>
      </c>
    </row>
    <row r="248" spans="3:5">
      <c r="C248" s="172" t="s">
        <v>858</v>
      </c>
      <c r="D248" s="171">
        <v>22515376</v>
      </c>
      <c r="E248" s="171">
        <v>0</v>
      </c>
    </row>
    <row r="249" spans="3:5">
      <c r="C249" s="172" t="s">
        <v>1931</v>
      </c>
      <c r="D249" s="171">
        <v>0</v>
      </c>
      <c r="E249" s="171">
        <v>0</v>
      </c>
    </row>
    <row r="250" spans="3:5">
      <c r="C250" s="172" t="s">
        <v>1932</v>
      </c>
      <c r="D250" s="171">
        <v>0</v>
      </c>
      <c r="E250" s="171">
        <v>0</v>
      </c>
    </row>
    <row r="251" spans="3:5">
      <c r="C251" s="172" t="s">
        <v>1933</v>
      </c>
      <c r="D251" s="171">
        <v>0</v>
      </c>
      <c r="E251" s="171">
        <v>0</v>
      </c>
    </row>
    <row r="252" spans="3:5">
      <c r="C252" s="172" t="s">
        <v>1406</v>
      </c>
      <c r="D252" s="171">
        <v>5568297</v>
      </c>
      <c r="E252" s="171">
        <v>0</v>
      </c>
    </row>
    <row r="253" spans="3:5">
      <c r="C253" s="172" t="s">
        <v>1513</v>
      </c>
      <c r="D253" s="171">
        <v>5054925</v>
      </c>
      <c r="E253" s="171">
        <v>0</v>
      </c>
    </row>
    <row r="254" spans="3:5">
      <c r="C254" s="172" t="s">
        <v>1046</v>
      </c>
      <c r="D254" s="171">
        <v>4228542</v>
      </c>
      <c r="E254" s="171">
        <v>0</v>
      </c>
    </row>
    <row r="255" spans="3:5">
      <c r="C255" s="172" t="s">
        <v>1047</v>
      </c>
      <c r="D255" s="171">
        <v>10259585</v>
      </c>
      <c r="E255" s="171">
        <v>0</v>
      </c>
    </row>
    <row r="256" spans="3:5">
      <c r="C256" s="172" t="s">
        <v>763</v>
      </c>
      <c r="D256" s="171">
        <v>4017656</v>
      </c>
      <c r="E256" s="171">
        <v>0</v>
      </c>
    </row>
    <row r="257" spans="3:5">
      <c r="C257" s="172" t="s">
        <v>764</v>
      </c>
      <c r="D257" s="171">
        <v>2844650</v>
      </c>
      <c r="E257" s="171">
        <v>0</v>
      </c>
    </row>
    <row r="258" spans="3:5">
      <c r="C258" s="172" t="s">
        <v>765</v>
      </c>
      <c r="D258" s="171">
        <v>1095012</v>
      </c>
      <c r="E258" s="171">
        <v>0</v>
      </c>
    </row>
    <row r="259" spans="3:5">
      <c r="C259" s="172" t="s">
        <v>1407</v>
      </c>
      <c r="D259" s="171">
        <v>39493497</v>
      </c>
      <c r="E259" s="171">
        <v>0</v>
      </c>
    </row>
    <row r="260" spans="3:5">
      <c r="C260" s="172" t="s">
        <v>972</v>
      </c>
      <c r="D260" s="171">
        <v>12480334</v>
      </c>
      <c r="E260" s="171">
        <v>0</v>
      </c>
    </row>
    <row r="261" spans="3:5">
      <c r="C261" s="172" t="s">
        <v>444</v>
      </c>
      <c r="D261" s="171">
        <v>29773058</v>
      </c>
      <c r="E261" s="171">
        <v>0</v>
      </c>
    </row>
    <row r="262" spans="3:5">
      <c r="C262" s="172" t="s">
        <v>295</v>
      </c>
      <c r="D262" s="171">
        <v>52613963</v>
      </c>
      <c r="E262" s="171">
        <v>0</v>
      </c>
    </row>
    <row r="263" spans="3:5">
      <c r="C263" s="170" t="s">
        <v>247</v>
      </c>
      <c r="D263" s="171">
        <v>276000000</v>
      </c>
      <c r="E263" s="171">
        <v>0</v>
      </c>
    </row>
    <row r="264" spans="3:5">
      <c r="C264" s="172" t="s">
        <v>416</v>
      </c>
      <c r="D264" s="171">
        <v>276000000</v>
      </c>
      <c r="E264" s="171">
        <v>0</v>
      </c>
    </row>
    <row r="265" spans="3:5">
      <c r="C265" s="173" t="s">
        <v>250</v>
      </c>
      <c r="D265" s="174">
        <v>3319558086</v>
      </c>
      <c r="E265" s="174">
        <v>36649479.440000005</v>
      </c>
    </row>
    <row r="266" spans="3:5">
      <c r="C266" s="170" t="s">
        <v>244</v>
      </c>
      <c r="D266" s="171">
        <v>2270614511</v>
      </c>
      <c r="E266" s="171">
        <v>36649479.440000005</v>
      </c>
    </row>
    <row r="267" spans="3:5">
      <c r="C267" s="172" t="s">
        <v>973</v>
      </c>
      <c r="D267" s="171">
        <v>5740696</v>
      </c>
      <c r="E267" s="171">
        <v>0</v>
      </c>
    </row>
    <row r="268" spans="3:5">
      <c r="C268" s="172" t="s">
        <v>1514</v>
      </c>
      <c r="D268" s="171">
        <v>2725489</v>
      </c>
      <c r="E268" s="171">
        <v>0</v>
      </c>
    </row>
    <row r="269" spans="3:5">
      <c r="C269" s="172" t="s">
        <v>1408</v>
      </c>
      <c r="D269" s="171">
        <v>25006973</v>
      </c>
      <c r="E269" s="171">
        <v>0</v>
      </c>
    </row>
    <row r="270" spans="3:5">
      <c r="C270" s="172" t="s">
        <v>1295</v>
      </c>
      <c r="D270" s="171">
        <v>1931173</v>
      </c>
      <c r="E270" s="171">
        <v>0</v>
      </c>
    </row>
    <row r="271" spans="3:5">
      <c r="C271" s="172" t="s">
        <v>296</v>
      </c>
      <c r="D271" s="171">
        <v>10945349</v>
      </c>
      <c r="E271" s="171">
        <v>0</v>
      </c>
    </row>
    <row r="272" spans="3:5">
      <c r="C272" s="172" t="s">
        <v>489</v>
      </c>
      <c r="D272" s="171">
        <v>5744000</v>
      </c>
      <c r="E272" s="171">
        <v>0</v>
      </c>
    </row>
    <row r="273" spans="3:5">
      <c r="C273" s="172" t="s">
        <v>1294</v>
      </c>
      <c r="D273" s="171">
        <v>12640275</v>
      </c>
      <c r="E273" s="171">
        <v>0</v>
      </c>
    </row>
    <row r="274" spans="3:5">
      <c r="C274" s="172" t="s">
        <v>902</v>
      </c>
      <c r="D274" s="171">
        <v>29237609</v>
      </c>
      <c r="E274" s="171">
        <v>0</v>
      </c>
    </row>
    <row r="275" spans="3:5">
      <c r="C275" s="172" t="s">
        <v>1934</v>
      </c>
      <c r="D275" s="171">
        <v>0</v>
      </c>
      <c r="E275" s="171">
        <v>0</v>
      </c>
    </row>
    <row r="276" spans="3:5">
      <c r="C276" s="172" t="s">
        <v>1515</v>
      </c>
      <c r="D276" s="171">
        <v>33077394</v>
      </c>
      <c r="E276" s="171">
        <v>0</v>
      </c>
    </row>
    <row r="277" spans="3:5">
      <c r="C277" s="172" t="s">
        <v>1516</v>
      </c>
      <c r="D277" s="171">
        <v>21462414</v>
      </c>
      <c r="E277" s="171">
        <v>0</v>
      </c>
    </row>
    <row r="278" spans="3:5">
      <c r="C278" s="172" t="s">
        <v>859</v>
      </c>
      <c r="D278" s="171">
        <v>37510000</v>
      </c>
      <c r="E278" s="171">
        <v>0</v>
      </c>
    </row>
    <row r="279" spans="3:5">
      <c r="C279" s="172" t="s">
        <v>1935</v>
      </c>
      <c r="D279" s="171">
        <v>3700000</v>
      </c>
      <c r="E279" s="171">
        <v>0</v>
      </c>
    </row>
    <row r="280" spans="3:5">
      <c r="C280" s="172" t="s">
        <v>943</v>
      </c>
      <c r="D280" s="171">
        <v>37500029</v>
      </c>
      <c r="E280" s="171">
        <v>0</v>
      </c>
    </row>
    <row r="281" spans="3:5">
      <c r="C281" s="172" t="s">
        <v>650</v>
      </c>
      <c r="D281" s="171">
        <v>7596315</v>
      </c>
      <c r="E281" s="171">
        <v>0</v>
      </c>
    </row>
    <row r="282" spans="3:5">
      <c r="C282" s="172" t="s">
        <v>1293</v>
      </c>
      <c r="D282" s="171">
        <v>5645883</v>
      </c>
      <c r="E282" s="171">
        <v>0</v>
      </c>
    </row>
    <row r="283" spans="3:5">
      <c r="C283" s="172" t="s">
        <v>651</v>
      </c>
      <c r="D283" s="171">
        <v>7656660</v>
      </c>
      <c r="E283" s="171">
        <v>0</v>
      </c>
    </row>
    <row r="284" spans="3:5">
      <c r="C284" s="172" t="s">
        <v>652</v>
      </c>
      <c r="D284" s="171">
        <v>6917773</v>
      </c>
      <c r="E284" s="171">
        <v>0</v>
      </c>
    </row>
    <row r="285" spans="3:5">
      <c r="C285" s="172" t="s">
        <v>1517</v>
      </c>
      <c r="D285" s="171">
        <v>26204967</v>
      </c>
      <c r="E285" s="171">
        <v>0</v>
      </c>
    </row>
    <row r="286" spans="3:5">
      <c r="C286" s="172" t="s">
        <v>903</v>
      </c>
      <c r="D286" s="171">
        <v>8273439</v>
      </c>
      <c r="E286" s="171">
        <v>0</v>
      </c>
    </row>
    <row r="287" spans="3:5">
      <c r="C287" s="172" t="s">
        <v>1518</v>
      </c>
      <c r="D287" s="171">
        <v>4516773</v>
      </c>
      <c r="E287" s="171">
        <v>0</v>
      </c>
    </row>
    <row r="288" spans="3:5">
      <c r="C288" s="172" t="s">
        <v>653</v>
      </c>
      <c r="D288" s="171">
        <v>1088833</v>
      </c>
      <c r="E288" s="171">
        <v>0</v>
      </c>
    </row>
    <row r="289" spans="3:5">
      <c r="C289" s="172" t="s">
        <v>654</v>
      </c>
      <c r="D289" s="171">
        <v>1088833</v>
      </c>
      <c r="E289" s="171">
        <v>0</v>
      </c>
    </row>
    <row r="290" spans="3:5">
      <c r="C290" s="172" t="s">
        <v>1292</v>
      </c>
      <c r="D290" s="171">
        <v>2506068</v>
      </c>
      <c r="E290" s="171">
        <v>0</v>
      </c>
    </row>
    <row r="291" spans="3:5">
      <c r="C291" s="172" t="s">
        <v>298</v>
      </c>
      <c r="D291" s="171">
        <v>6902575</v>
      </c>
      <c r="E291" s="171">
        <v>0</v>
      </c>
    </row>
    <row r="292" spans="3:5">
      <c r="C292" s="172" t="s">
        <v>1519</v>
      </c>
      <c r="D292" s="171">
        <v>2506068</v>
      </c>
      <c r="E292" s="171">
        <v>0</v>
      </c>
    </row>
    <row r="293" spans="3:5">
      <c r="C293" s="172" t="s">
        <v>655</v>
      </c>
      <c r="D293" s="171">
        <v>1519414</v>
      </c>
      <c r="E293" s="171">
        <v>0</v>
      </c>
    </row>
    <row r="294" spans="3:5">
      <c r="C294" s="172" t="s">
        <v>1291</v>
      </c>
      <c r="D294" s="171">
        <v>7597070</v>
      </c>
      <c r="E294" s="171">
        <v>0</v>
      </c>
    </row>
    <row r="295" spans="3:5">
      <c r="C295" s="172" t="s">
        <v>428</v>
      </c>
      <c r="D295" s="171">
        <v>196433820</v>
      </c>
      <c r="E295" s="171">
        <v>0</v>
      </c>
    </row>
    <row r="296" spans="3:5">
      <c r="C296" s="172" t="s">
        <v>1936</v>
      </c>
      <c r="D296" s="171">
        <v>2884427</v>
      </c>
      <c r="E296" s="171">
        <v>0</v>
      </c>
    </row>
    <row r="297" spans="3:5">
      <c r="C297" s="172" t="s">
        <v>1520</v>
      </c>
      <c r="D297" s="171">
        <v>1310000</v>
      </c>
      <c r="E297" s="171">
        <v>0</v>
      </c>
    </row>
    <row r="298" spans="3:5">
      <c r="C298" s="172" t="s">
        <v>656</v>
      </c>
      <c r="D298" s="171">
        <v>2437449</v>
      </c>
      <c r="E298" s="171">
        <v>0</v>
      </c>
    </row>
    <row r="299" spans="3:5">
      <c r="C299" s="172" t="s">
        <v>1521</v>
      </c>
      <c r="D299" s="171">
        <v>1596112</v>
      </c>
      <c r="E299" s="171">
        <v>0</v>
      </c>
    </row>
    <row r="300" spans="3:5">
      <c r="C300" s="172" t="s">
        <v>1290</v>
      </c>
      <c r="D300" s="171">
        <v>3754097</v>
      </c>
      <c r="E300" s="171">
        <v>0</v>
      </c>
    </row>
    <row r="301" spans="3:5">
      <c r="C301" s="172" t="s">
        <v>657</v>
      </c>
      <c r="D301" s="171">
        <v>1595760</v>
      </c>
      <c r="E301" s="171">
        <v>0</v>
      </c>
    </row>
    <row r="302" spans="3:5">
      <c r="C302" s="172" t="s">
        <v>1522</v>
      </c>
      <c r="D302" s="171">
        <v>1117032</v>
      </c>
      <c r="E302" s="171">
        <v>0</v>
      </c>
    </row>
    <row r="303" spans="3:5">
      <c r="C303" s="172" t="s">
        <v>429</v>
      </c>
      <c r="D303" s="171">
        <v>10850043</v>
      </c>
      <c r="E303" s="171">
        <v>0</v>
      </c>
    </row>
    <row r="304" spans="3:5">
      <c r="C304" s="172" t="s">
        <v>658</v>
      </c>
      <c r="D304" s="171">
        <v>3401093</v>
      </c>
      <c r="E304" s="171">
        <v>0</v>
      </c>
    </row>
    <row r="305" spans="3:5">
      <c r="C305" s="172" t="s">
        <v>1523</v>
      </c>
      <c r="D305" s="171">
        <v>3059076</v>
      </c>
      <c r="E305" s="171">
        <v>0</v>
      </c>
    </row>
    <row r="306" spans="3:5">
      <c r="C306" s="172" t="s">
        <v>1289</v>
      </c>
      <c r="D306" s="171">
        <v>44901865</v>
      </c>
      <c r="E306" s="171">
        <v>0</v>
      </c>
    </row>
    <row r="307" spans="3:5">
      <c r="C307" s="172" t="s">
        <v>1524</v>
      </c>
      <c r="D307" s="171">
        <v>1559024</v>
      </c>
      <c r="E307" s="171">
        <v>0</v>
      </c>
    </row>
    <row r="308" spans="3:5">
      <c r="C308" s="172" t="s">
        <v>1525</v>
      </c>
      <c r="D308" s="171">
        <v>16509137</v>
      </c>
      <c r="E308" s="171">
        <v>0</v>
      </c>
    </row>
    <row r="309" spans="3:5">
      <c r="C309" s="172" t="s">
        <v>659</v>
      </c>
      <c r="D309" s="171">
        <v>1559024</v>
      </c>
      <c r="E309" s="171">
        <v>0</v>
      </c>
    </row>
    <row r="310" spans="3:5">
      <c r="C310" s="172" t="s">
        <v>1288</v>
      </c>
      <c r="D310" s="171">
        <v>1989693</v>
      </c>
      <c r="E310" s="171">
        <v>0</v>
      </c>
    </row>
    <row r="311" spans="3:5">
      <c r="C311" s="172" t="s">
        <v>1409</v>
      </c>
      <c r="D311" s="171">
        <v>50121296</v>
      </c>
      <c r="E311" s="171">
        <v>0</v>
      </c>
    </row>
    <row r="312" spans="3:5">
      <c r="C312" s="172" t="s">
        <v>299</v>
      </c>
      <c r="D312" s="171">
        <v>5295987</v>
      </c>
      <c r="E312" s="171">
        <v>0</v>
      </c>
    </row>
    <row r="313" spans="3:5">
      <c r="C313" s="172" t="s">
        <v>1287</v>
      </c>
      <c r="D313" s="171">
        <v>1072941</v>
      </c>
      <c r="E313" s="171">
        <v>0</v>
      </c>
    </row>
    <row r="314" spans="3:5">
      <c r="C314" s="172" t="s">
        <v>1286</v>
      </c>
      <c r="D314" s="171">
        <v>11597000</v>
      </c>
      <c r="E314" s="171">
        <v>0</v>
      </c>
    </row>
    <row r="315" spans="3:5">
      <c r="C315" s="172" t="s">
        <v>660</v>
      </c>
      <c r="D315" s="171">
        <v>1514599</v>
      </c>
      <c r="E315" s="171">
        <v>0</v>
      </c>
    </row>
    <row r="316" spans="3:5">
      <c r="C316" s="172" t="s">
        <v>661</v>
      </c>
      <c r="D316" s="171">
        <v>1514599</v>
      </c>
      <c r="E316" s="171">
        <v>0</v>
      </c>
    </row>
    <row r="317" spans="3:5">
      <c r="C317" s="172" t="s">
        <v>662</v>
      </c>
      <c r="D317" s="171">
        <v>1516038</v>
      </c>
      <c r="E317" s="171">
        <v>0</v>
      </c>
    </row>
    <row r="318" spans="3:5">
      <c r="C318" s="172" t="s">
        <v>1526</v>
      </c>
      <c r="D318" s="171">
        <v>1516038</v>
      </c>
      <c r="E318" s="171">
        <v>0</v>
      </c>
    </row>
    <row r="319" spans="3:5">
      <c r="C319" s="172" t="s">
        <v>904</v>
      </c>
      <c r="D319" s="171">
        <v>5222496</v>
      </c>
      <c r="E319" s="171">
        <v>0</v>
      </c>
    </row>
    <row r="320" spans="3:5">
      <c r="C320" s="172" t="s">
        <v>663</v>
      </c>
      <c r="D320" s="171">
        <v>1516038</v>
      </c>
      <c r="E320" s="171">
        <v>0</v>
      </c>
    </row>
    <row r="321" spans="3:5">
      <c r="C321" s="172" t="s">
        <v>664</v>
      </c>
      <c r="D321" s="171">
        <v>8388626</v>
      </c>
      <c r="E321" s="171">
        <v>0</v>
      </c>
    </row>
    <row r="322" spans="3:5">
      <c r="C322" s="172" t="s">
        <v>1285</v>
      </c>
      <c r="D322" s="171">
        <v>2489491</v>
      </c>
      <c r="E322" s="171">
        <v>0</v>
      </c>
    </row>
    <row r="323" spans="3:5">
      <c r="C323" s="172" t="s">
        <v>1410</v>
      </c>
      <c r="D323" s="171">
        <v>5000000</v>
      </c>
      <c r="E323" s="171">
        <v>0</v>
      </c>
    </row>
    <row r="324" spans="3:5">
      <c r="C324" s="172" t="s">
        <v>665</v>
      </c>
      <c r="D324" s="171">
        <v>2489491</v>
      </c>
      <c r="E324" s="171">
        <v>0</v>
      </c>
    </row>
    <row r="325" spans="3:5">
      <c r="C325" s="172" t="s">
        <v>666</v>
      </c>
      <c r="D325" s="171">
        <v>2489491</v>
      </c>
      <c r="E325" s="171">
        <v>0</v>
      </c>
    </row>
    <row r="326" spans="3:5">
      <c r="C326" s="172" t="s">
        <v>667</v>
      </c>
      <c r="D326" s="171">
        <v>1077476</v>
      </c>
      <c r="E326" s="171">
        <v>0</v>
      </c>
    </row>
    <row r="327" spans="3:5">
      <c r="C327" s="172" t="s">
        <v>1284</v>
      </c>
      <c r="D327" s="171">
        <v>28060354</v>
      </c>
      <c r="E327" s="171">
        <v>0</v>
      </c>
    </row>
    <row r="328" spans="3:5">
      <c r="C328" s="172" t="s">
        <v>668</v>
      </c>
      <c r="D328" s="171">
        <v>1077476</v>
      </c>
      <c r="E328" s="171">
        <v>0</v>
      </c>
    </row>
    <row r="329" spans="3:5">
      <c r="C329" s="172" t="s">
        <v>669</v>
      </c>
      <c r="D329" s="171">
        <v>1508467</v>
      </c>
      <c r="E329" s="171">
        <v>0</v>
      </c>
    </row>
    <row r="330" spans="3:5">
      <c r="C330" s="172" t="s">
        <v>300</v>
      </c>
      <c r="D330" s="171">
        <v>755258653</v>
      </c>
      <c r="E330" s="171">
        <v>36649479.440000005</v>
      </c>
    </row>
    <row r="331" spans="3:5">
      <c r="C331" s="172" t="s">
        <v>1412</v>
      </c>
      <c r="D331" s="171">
        <v>42431165</v>
      </c>
      <c r="E331" s="171">
        <v>0</v>
      </c>
    </row>
    <row r="332" spans="3:5">
      <c r="C332" s="172" t="s">
        <v>1527</v>
      </c>
      <c r="D332" s="171">
        <v>1466207</v>
      </c>
      <c r="E332" s="171">
        <v>0</v>
      </c>
    </row>
    <row r="333" spans="3:5">
      <c r="C333" s="172" t="s">
        <v>1937</v>
      </c>
      <c r="D333" s="171">
        <v>96907025</v>
      </c>
      <c r="E333" s="171">
        <v>0</v>
      </c>
    </row>
    <row r="334" spans="3:5">
      <c r="C334" s="172" t="s">
        <v>944</v>
      </c>
      <c r="D334" s="171">
        <v>15000031</v>
      </c>
      <c r="E334" s="171">
        <v>0</v>
      </c>
    </row>
    <row r="335" spans="3:5">
      <c r="C335" s="172" t="s">
        <v>860</v>
      </c>
      <c r="D335" s="171">
        <v>75000000</v>
      </c>
      <c r="E335" s="171">
        <v>0</v>
      </c>
    </row>
    <row r="336" spans="3:5">
      <c r="C336" s="172" t="s">
        <v>1283</v>
      </c>
      <c r="D336" s="171">
        <v>1514599</v>
      </c>
      <c r="E336" s="171">
        <v>0</v>
      </c>
    </row>
    <row r="337" spans="3:5">
      <c r="C337" s="172" t="s">
        <v>861</v>
      </c>
      <c r="D337" s="171">
        <v>112920651</v>
      </c>
      <c r="E337" s="171">
        <v>0</v>
      </c>
    </row>
    <row r="338" spans="3:5">
      <c r="C338" s="172" t="s">
        <v>975</v>
      </c>
      <c r="D338" s="171">
        <v>10356939</v>
      </c>
      <c r="E338" s="171">
        <v>0</v>
      </c>
    </row>
    <row r="339" spans="3:5">
      <c r="C339" s="172" t="s">
        <v>1359</v>
      </c>
      <c r="D339" s="171">
        <v>38372329</v>
      </c>
      <c r="E339" s="171">
        <v>0</v>
      </c>
    </row>
    <row r="340" spans="3:5">
      <c r="C340" s="172" t="s">
        <v>1039</v>
      </c>
      <c r="D340" s="171">
        <v>46052778</v>
      </c>
      <c r="E340" s="171">
        <v>0</v>
      </c>
    </row>
    <row r="341" spans="3:5">
      <c r="C341" s="172" t="s">
        <v>1411</v>
      </c>
      <c r="D341" s="171">
        <v>12246282</v>
      </c>
      <c r="E341" s="171">
        <v>0</v>
      </c>
    </row>
    <row r="342" spans="3:5">
      <c r="C342" s="172" t="s">
        <v>1938</v>
      </c>
      <c r="D342" s="171">
        <v>35000000</v>
      </c>
      <c r="E342" s="171">
        <v>0</v>
      </c>
    </row>
    <row r="343" spans="3:5">
      <c r="C343" s="172" t="s">
        <v>976</v>
      </c>
      <c r="D343" s="171">
        <v>59360662</v>
      </c>
      <c r="E343" s="171">
        <v>0</v>
      </c>
    </row>
    <row r="344" spans="3:5">
      <c r="C344" s="172" t="s">
        <v>1528</v>
      </c>
      <c r="D344" s="171">
        <v>125547191</v>
      </c>
      <c r="E344" s="171">
        <v>0</v>
      </c>
    </row>
    <row r="345" spans="3:5">
      <c r="C345" s="172" t="s">
        <v>445</v>
      </c>
      <c r="D345" s="171">
        <v>97512371</v>
      </c>
      <c r="E345" s="171">
        <v>0</v>
      </c>
    </row>
    <row r="346" spans="3:5">
      <c r="C346" s="170" t="s">
        <v>246</v>
      </c>
      <c r="D346" s="171">
        <v>8757016</v>
      </c>
      <c r="E346" s="171">
        <v>0</v>
      </c>
    </row>
    <row r="347" spans="3:5">
      <c r="C347" s="172" t="s">
        <v>1939</v>
      </c>
      <c r="D347" s="171">
        <v>6599199</v>
      </c>
      <c r="E347" s="171">
        <v>0</v>
      </c>
    </row>
    <row r="348" spans="3:5">
      <c r="C348" s="172" t="s">
        <v>974</v>
      </c>
      <c r="D348" s="171">
        <v>2157817</v>
      </c>
      <c r="E348" s="171">
        <v>0</v>
      </c>
    </row>
    <row r="349" spans="3:5">
      <c r="C349" s="170" t="s">
        <v>247</v>
      </c>
      <c r="D349" s="171">
        <v>550959819</v>
      </c>
      <c r="E349" s="171">
        <v>0</v>
      </c>
    </row>
    <row r="350" spans="3:5">
      <c r="C350" s="172" t="s">
        <v>1529</v>
      </c>
      <c r="D350" s="171">
        <v>127829819</v>
      </c>
      <c r="E350" s="171">
        <v>0</v>
      </c>
    </row>
    <row r="351" spans="3:5">
      <c r="C351" s="172" t="s">
        <v>1282</v>
      </c>
      <c r="D351" s="171">
        <v>423130000</v>
      </c>
      <c r="E351" s="171">
        <v>0</v>
      </c>
    </row>
    <row r="352" spans="3:5">
      <c r="C352" s="170" t="s">
        <v>248</v>
      </c>
      <c r="D352" s="171">
        <v>489226740</v>
      </c>
      <c r="E352" s="171">
        <v>0</v>
      </c>
    </row>
    <row r="353" spans="3:5">
      <c r="C353" s="172" t="s">
        <v>297</v>
      </c>
      <c r="D353" s="171">
        <v>96929844</v>
      </c>
      <c r="E353" s="171">
        <v>0</v>
      </c>
    </row>
    <row r="354" spans="3:5">
      <c r="C354" s="172" t="s">
        <v>1282</v>
      </c>
      <c r="D354" s="171">
        <v>392296896</v>
      </c>
      <c r="E354" s="171">
        <v>0</v>
      </c>
    </row>
    <row r="355" spans="3:5">
      <c r="C355" s="173" t="s">
        <v>301</v>
      </c>
      <c r="D355" s="174">
        <v>1125980738</v>
      </c>
      <c r="E355" s="174">
        <v>43170872.509999998</v>
      </c>
    </row>
    <row r="356" spans="3:5">
      <c r="C356" s="170" t="s">
        <v>244</v>
      </c>
      <c r="D356" s="171">
        <v>1109087269</v>
      </c>
      <c r="E356" s="171">
        <v>43170872.509999998</v>
      </c>
    </row>
    <row r="357" spans="3:5">
      <c r="C357" s="172" t="s">
        <v>1530</v>
      </c>
      <c r="D357" s="171">
        <v>5765056</v>
      </c>
      <c r="E357" s="171">
        <v>0</v>
      </c>
    </row>
    <row r="358" spans="3:5">
      <c r="C358" s="172" t="s">
        <v>905</v>
      </c>
      <c r="D358" s="171">
        <v>15000000</v>
      </c>
      <c r="E358" s="171">
        <v>0</v>
      </c>
    </row>
    <row r="359" spans="3:5">
      <c r="C359" s="172" t="s">
        <v>1531</v>
      </c>
      <c r="D359" s="171">
        <v>4966671</v>
      </c>
      <c r="E359" s="171">
        <v>0</v>
      </c>
    </row>
    <row r="360" spans="3:5">
      <c r="C360" s="172" t="s">
        <v>1281</v>
      </c>
      <c r="D360" s="171">
        <v>15038680</v>
      </c>
      <c r="E360" s="171">
        <v>0</v>
      </c>
    </row>
    <row r="361" spans="3:5">
      <c r="C361" s="172" t="s">
        <v>1940</v>
      </c>
      <c r="D361" s="171">
        <v>0</v>
      </c>
      <c r="E361" s="171">
        <v>0</v>
      </c>
    </row>
    <row r="362" spans="3:5">
      <c r="C362" s="172" t="s">
        <v>1941</v>
      </c>
      <c r="D362" s="171">
        <v>0</v>
      </c>
      <c r="E362" s="171">
        <v>0</v>
      </c>
    </row>
    <row r="363" spans="3:5">
      <c r="C363" s="172" t="s">
        <v>1532</v>
      </c>
      <c r="D363" s="171">
        <v>1077369</v>
      </c>
      <c r="E363" s="171">
        <v>0</v>
      </c>
    </row>
    <row r="364" spans="3:5">
      <c r="C364" s="172" t="s">
        <v>1533</v>
      </c>
      <c r="D364" s="171">
        <v>1539099</v>
      </c>
      <c r="E364" s="171">
        <v>0</v>
      </c>
    </row>
    <row r="365" spans="3:5">
      <c r="C365" s="172" t="s">
        <v>1534</v>
      </c>
      <c r="D365" s="171">
        <v>5417029</v>
      </c>
      <c r="E365" s="171">
        <v>0</v>
      </c>
    </row>
    <row r="366" spans="3:5">
      <c r="C366" s="172" t="s">
        <v>1535</v>
      </c>
      <c r="D366" s="171">
        <v>1494129</v>
      </c>
      <c r="E366" s="171">
        <v>0</v>
      </c>
    </row>
    <row r="367" spans="3:5">
      <c r="C367" s="172" t="s">
        <v>1942</v>
      </c>
      <c r="D367" s="171">
        <v>0</v>
      </c>
      <c r="E367" s="171">
        <v>0</v>
      </c>
    </row>
    <row r="368" spans="3:5">
      <c r="C368" s="172" t="s">
        <v>1536</v>
      </c>
      <c r="D368" s="171">
        <v>1063369</v>
      </c>
      <c r="E368" s="171">
        <v>0</v>
      </c>
    </row>
    <row r="369" spans="3:5">
      <c r="C369" s="172" t="s">
        <v>1537</v>
      </c>
      <c r="D369" s="171">
        <v>1632035</v>
      </c>
      <c r="E369" s="171">
        <v>0</v>
      </c>
    </row>
    <row r="370" spans="3:5">
      <c r="C370" s="172" t="s">
        <v>1538</v>
      </c>
      <c r="D370" s="171">
        <v>1750953</v>
      </c>
      <c r="E370" s="171">
        <v>0</v>
      </c>
    </row>
    <row r="371" spans="3:5">
      <c r="C371" s="172" t="s">
        <v>1943</v>
      </c>
      <c r="D371" s="171">
        <v>0</v>
      </c>
      <c r="E371" s="171">
        <v>0</v>
      </c>
    </row>
    <row r="372" spans="3:5">
      <c r="C372" s="172" t="s">
        <v>1539</v>
      </c>
      <c r="D372" s="171">
        <v>1750953</v>
      </c>
      <c r="E372" s="171">
        <v>0</v>
      </c>
    </row>
    <row r="373" spans="3:5">
      <c r="C373" s="172" t="s">
        <v>546</v>
      </c>
      <c r="D373" s="171">
        <v>1750953</v>
      </c>
      <c r="E373" s="171">
        <v>0</v>
      </c>
    </row>
    <row r="374" spans="3:5">
      <c r="C374" s="172" t="s">
        <v>1944</v>
      </c>
      <c r="D374" s="171">
        <v>0</v>
      </c>
      <c r="E374" s="171">
        <v>0</v>
      </c>
    </row>
    <row r="375" spans="3:5">
      <c r="C375" s="172" t="s">
        <v>547</v>
      </c>
      <c r="D375" s="171">
        <v>1510897</v>
      </c>
      <c r="E375" s="171">
        <v>0</v>
      </c>
    </row>
    <row r="376" spans="3:5">
      <c r="C376" s="172" t="s">
        <v>1945</v>
      </c>
      <c r="D376" s="171">
        <v>0</v>
      </c>
      <c r="E376" s="171">
        <v>0</v>
      </c>
    </row>
    <row r="377" spans="3:5">
      <c r="C377" s="172" t="s">
        <v>1946</v>
      </c>
      <c r="D377" s="171">
        <v>0</v>
      </c>
      <c r="E377" s="171">
        <v>0</v>
      </c>
    </row>
    <row r="378" spans="3:5">
      <c r="C378" s="172" t="s">
        <v>1075</v>
      </c>
      <c r="D378" s="171">
        <v>4907476</v>
      </c>
      <c r="E378" s="171">
        <v>0</v>
      </c>
    </row>
    <row r="379" spans="3:5">
      <c r="C379" s="172" t="s">
        <v>1540</v>
      </c>
      <c r="D379" s="171">
        <v>700000000</v>
      </c>
      <c r="E379" s="171">
        <v>26598472.969999999</v>
      </c>
    </row>
    <row r="380" spans="3:5">
      <c r="C380" s="172" t="s">
        <v>302</v>
      </c>
      <c r="D380" s="171">
        <v>155926163</v>
      </c>
      <c r="E380" s="171">
        <v>16572399.539999999</v>
      </c>
    </row>
    <row r="381" spans="3:5">
      <c r="C381" s="172" t="s">
        <v>303</v>
      </c>
      <c r="D381" s="171">
        <v>8856691</v>
      </c>
      <c r="E381" s="171">
        <v>0</v>
      </c>
    </row>
    <row r="382" spans="3:5">
      <c r="C382" s="172" t="s">
        <v>1541</v>
      </c>
      <c r="D382" s="171">
        <v>1075882</v>
      </c>
      <c r="E382" s="171">
        <v>0</v>
      </c>
    </row>
    <row r="383" spans="3:5">
      <c r="C383" s="172" t="s">
        <v>567</v>
      </c>
      <c r="D383" s="171">
        <v>1543101</v>
      </c>
      <c r="E383" s="171">
        <v>0</v>
      </c>
    </row>
    <row r="384" spans="3:5">
      <c r="C384" s="172" t="s">
        <v>1335</v>
      </c>
      <c r="D384" s="171">
        <v>108520676</v>
      </c>
      <c r="E384" s="171">
        <v>0</v>
      </c>
    </row>
    <row r="385" spans="3:5">
      <c r="C385" s="172" t="s">
        <v>945</v>
      </c>
      <c r="D385" s="171">
        <v>15000020</v>
      </c>
      <c r="E385" s="171">
        <v>0</v>
      </c>
    </row>
    <row r="386" spans="3:5">
      <c r="C386" s="172" t="s">
        <v>946</v>
      </c>
      <c r="D386" s="171">
        <v>15000000</v>
      </c>
      <c r="E386" s="171">
        <v>0</v>
      </c>
    </row>
    <row r="387" spans="3:5">
      <c r="C387" s="172" t="s">
        <v>947</v>
      </c>
      <c r="D387" s="171">
        <v>15000008</v>
      </c>
      <c r="E387" s="171">
        <v>0</v>
      </c>
    </row>
    <row r="388" spans="3:5">
      <c r="C388" s="172" t="s">
        <v>446</v>
      </c>
      <c r="D388" s="171">
        <v>22500059</v>
      </c>
      <c r="E388" s="171">
        <v>0</v>
      </c>
    </row>
    <row r="389" spans="3:5">
      <c r="C389" s="172" t="s">
        <v>304</v>
      </c>
      <c r="D389" s="171">
        <v>1000000</v>
      </c>
      <c r="E389" s="171">
        <v>0</v>
      </c>
    </row>
    <row r="390" spans="3:5">
      <c r="C390" s="170" t="s">
        <v>246</v>
      </c>
      <c r="D390" s="171">
        <v>1288795</v>
      </c>
      <c r="E390" s="171">
        <v>0</v>
      </c>
    </row>
    <row r="391" spans="3:5">
      <c r="C391" s="172" t="s">
        <v>1280</v>
      </c>
      <c r="D391" s="171">
        <v>1288795</v>
      </c>
      <c r="E391" s="171">
        <v>0</v>
      </c>
    </row>
    <row r="392" spans="3:5">
      <c r="C392" s="170" t="s">
        <v>248</v>
      </c>
      <c r="D392" s="171">
        <v>15604674</v>
      </c>
      <c r="E392" s="171">
        <v>0</v>
      </c>
    </row>
    <row r="393" spans="3:5">
      <c r="C393" s="172" t="s">
        <v>1542</v>
      </c>
      <c r="D393" s="171">
        <v>15604674</v>
      </c>
      <c r="E393" s="171">
        <v>0</v>
      </c>
    </row>
    <row r="394" spans="3:5">
      <c r="C394" s="173" t="s">
        <v>251</v>
      </c>
      <c r="D394" s="174">
        <v>1499067987</v>
      </c>
      <c r="E394" s="174">
        <v>0</v>
      </c>
    </row>
    <row r="395" spans="3:5">
      <c r="C395" s="170" t="s">
        <v>244</v>
      </c>
      <c r="D395" s="171">
        <v>1226801580</v>
      </c>
      <c r="E395" s="171">
        <v>0</v>
      </c>
    </row>
    <row r="396" spans="3:5">
      <c r="C396" s="172" t="s">
        <v>1358</v>
      </c>
      <c r="D396" s="171">
        <v>89766549</v>
      </c>
      <c r="E396" s="171">
        <v>0</v>
      </c>
    </row>
    <row r="397" spans="3:5">
      <c r="C397" s="172" t="s">
        <v>849</v>
      </c>
      <c r="D397" s="171">
        <v>43243245</v>
      </c>
      <c r="E397" s="171">
        <v>0</v>
      </c>
    </row>
    <row r="398" spans="3:5">
      <c r="C398" s="172" t="s">
        <v>1543</v>
      </c>
      <c r="D398" s="171">
        <v>27085583</v>
      </c>
      <c r="E398" s="171">
        <v>0</v>
      </c>
    </row>
    <row r="399" spans="3:5">
      <c r="C399" s="172" t="s">
        <v>1048</v>
      </c>
      <c r="D399" s="171">
        <v>1341855</v>
      </c>
      <c r="E399" s="171">
        <v>0</v>
      </c>
    </row>
    <row r="400" spans="3:5">
      <c r="C400" s="172" t="s">
        <v>1544</v>
      </c>
      <c r="D400" s="171">
        <v>49432876</v>
      </c>
      <c r="E400" s="171">
        <v>0</v>
      </c>
    </row>
    <row r="401" spans="3:5">
      <c r="C401" s="172" t="s">
        <v>1413</v>
      </c>
      <c r="D401" s="171">
        <v>30000000</v>
      </c>
      <c r="E401" s="171">
        <v>0</v>
      </c>
    </row>
    <row r="402" spans="3:5">
      <c r="C402" s="172" t="s">
        <v>1357</v>
      </c>
      <c r="D402" s="171">
        <v>78000000</v>
      </c>
      <c r="E402" s="171">
        <v>0</v>
      </c>
    </row>
    <row r="403" spans="3:5">
      <c r="C403" s="172" t="s">
        <v>1102</v>
      </c>
      <c r="D403" s="171">
        <v>39000000</v>
      </c>
      <c r="E403" s="171">
        <v>0</v>
      </c>
    </row>
    <row r="404" spans="3:5">
      <c r="C404" s="172" t="s">
        <v>1947</v>
      </c>
      <c r="D404" s="171">
        <v>0</v>
      </c>
      <c r="E404" s="171">
        <v>0</v>
      </c>
    </row>
    <row r="405" spans="3:5">
      <c r="C405" s="172" t="s">
        <v>1545</v>
      </c>
      <c r="D405" s="171">
        <v>36157505</v>
      </c>
      <c r="E405" s="171">
        <v>0</v>
      </c>
    </row>
    <row r="406" spans="3:5">
      <c r="C406" s="172" t="s">
        <v>1101</v>
      </c>
      <c r="D406" s="171">
        <v>102553368</v>
      </c>
      <c r="E406" s="171">
        <v>0</v>
      </c>
    </row>
    <row r="407" spans="3:5">
      <c r="C407" s="172" t="s">
        <v>491</v>
      </c>
      <c r="D407" s="171">
        <v>10932847</v>
      </c>
      <c r="E407" s="171">
        <v>0</v>
      </c>
    </row>
    <row r="408" spans="3:5">
      <c r="C408" s="172" t="s">
        <v>1546</v>
      </c>
      <c r="D408" s="171">
        <v>4120981</v>
      </c>
      <c r="E408" s="171">
        <v>0</v>
      </c>
    </row>
    <row r="409" spans="3:5">
      <c r="C409" s="172" t="s">
        <v>1547</v>
      </c>
      <c r="D409" s="171">
        <v>5765056</v>
      </c>
      <c r="E409" s="171">
        <v>0</v>
      </c>
    </row>
    <row r="410" spans="3:5">
      <c r="C410" s="172" t="s">
        <v>492</v>
      </c>
      <c r="D410" s="171">
        <v>5081906</v>
      </c>
      <c r="E410" s="171">
        <v>0</v>
      </c>
    </row>
    <row r="411" spans="3:5">
      <c r="C411" s="172" t="s">
        <v>1548</v>
      </c>
      <c r="D411" s="171">
        <v>3268867</v>
      </c>
      <c r="E411" s="171">
        <v>0</v>
      </c>
    </row>
    <row r="412" spans="3:5">
      <c r="C412" s="172" t="s">
        <v>1356</v>
      </c>
      <c r="D412" s="171">
        <v>10564353</v>
      </c>
      <c r="E412" s="171">
        <v>0</v>
      </c>
    </row>
    <row r="413" spans="3:5">
      <c r="C413" s="172" t="s">
        <v>493</v>
      </c>
      <c r="D413" s="171">
        <v>1938252</v>
      </c>
      <c r="E413" s="171">
        <v>0</v>
      </c>
    </row>
    <row r="414" spans="3:5">
      <c r="C414" s="172" t="s">
        <v>1355</v>
      </c>
      <c r="D414" s="171">
        <v>1193330</v>
      </c>
      <c r="E414" s="171">
        <v>0</v>
      </c>
    </row>
    <row r="415" spans="3:5">
      <c r="C415" s="172" t="s">
        <v>1549</v>
      </c>
      <c r="D415" s="171">
        <v>1516906</v>
      </c>
      <c r="E415" s="171">
        <v>0</v>
      </c>
    </row>
    <row r="416" spans="3:5">
      <c r="C416" s="172" t="s">
        <v>1550</v>
      </c>
      <c r="D416" s="171">
        <v>1067870</v>
      </c>
      <c r="E416" s="171">
        <v>0</v>
      </c>
    </row>
    <row r="417" spans="3:5">
      <c r="C417" s="172" t="s">
        <v>568</v>
      </c>
      <c r="D417" s="171">
        <v>3027128</v>
      </c>
      <c r="E417" s="171">
        <v>0</v>
      </c>
    </row>
    <row r="418" spans="3:5">
      <c r="C418" s="172" t="s">
        <v>1551</v>
      </c>
      <c r="D418" s="171">
        <v>2557771</v>
      </c>
      <c r="E418" s="171">
        <v>0</v>
      </c>
    </row>
    <row r="419" spans="3:5">
      <c r="C419" s="172" t="s">
        <v>1414</v>
      </c>
      <c r="D419" s="171">
        <v>92391513</v>
      </c>
      <c r="E419" s="171">
        <v>0</v>
      </c>
    </row>
    <row r="420" spans="3:5">
      <c r="C420" s="172" t="s">
        <v>1552</v>
      </c>
      <c r="D420" s="171">
        <v>1310000</v>
      </c>
      <c r="E420" s="171">
        <v>0</v>
      </c>
    </row>
    <row r="421" spans="3:5">
      <c r="C421" s="172" t="s">
        <v>1415</v>
      </c>
      <c r="D421" s="171">
        <v>19500000</v>
      </c>
      <c r="E421" s="171">
        <v>0</v>
      </c>
    </row>
    <row r="422" spans="3:5">
      <c r="C422" s="172" t="s">
        <v>977</v>
      </c>
      <c r="D422" s="171">
        <v>23400000</v>
      </c>
      <c r="E422" s="171">
        <v>0</v>
      </c>
    </row>
    <row r="423" spans="3:5">
      <c r="C423" s="172" t="s">
        <v>978</v>
      </c>
      <c r="D423" s="171">
        <v>23400000</v>
      </c>
      <c r="E423" s="171">
        <v>0</v>
      </c>
    </row>
    <row r="424" spans="3:5">
      <c r="C424" s="172" t="s">
        <v>305</v>
      </c>
      <c r="D424" s="171">
        <v>15612348</v>
      </c>
      <c r="E424" s="171">
        <v>0</v>
      </c>
    </row>
    <row r="425" spans="3:5">
      <c r="C425" s="172" t="s">
        <v>430</v>
      </c>
      <c r="D425" s="171">
        <v>55658568</v>
      </c>
      <c r="E425" s="171">
        <v>0</v>
      </c>
    </row>
    <row r="426" spans="3:5">
      <c r="C426" s="172" t="s">
        <v>862</v>
      </c>
      <c r="D426" s="171">
        <v>105000000</v>
      </c>
      <c r="E426" s="171">
        <v>0</v>
      </c>
    </row>
    <row r="427" spans="3:5">
      <c r="C427" s="172" t="s">
        <v>863</v>
      </c>
      <c r="D427" s="171">
        <v>15856374</v>
      </c>
      <c r="E427" s="171">
        <v>0</v>
      </c>
    </row>
    <row r="428" spans="3:5">
      <c r="C428" s="172" t="s">
        <v>1040</v>
      </c>
      <c r="D428" s="171">
        <v>50600000</v>
      </c>
      <c r="E428" s="171">
        <v>0</v>
      </c>
    </row>
    <row r="429" spans="3:5">
      <c r="C429" s="172" t="s">
        <v>979</v>
      </c>
      <c r="D429" s="171">
        <v>48322864</v>
      </c>
      <c r="E429" s="171">
        <v>0</v>
      </c>
    </row>
    <row r="430" spans="3:5">
      <c r="C430" s="172" t="s">
        <v>1279</v>
      </c>
      <c r="D430" s="171">
        <v>3003940</v>
      </c>
      <c r="E430" s="171">
        <v>0</v>
      </c>
    </row>
    <row r="431" spans="3:5">
      <c r="C431" s="172" t="s">
        <v>1416</v>
      </c>
      <c r="D431" s="171">
        <v>16503395</v>
      </c>
      <c r="E431" s="171">
        <v>0</v>
      </c>
    </row>
    <row r="432" spans="3:5">
      <c r="C432" s="172" t="s">
        <v>957</v>
      </c>
      <c r="D432" s="171">
        <v>67851384</v>
      </c>
      <c r="E432" s="171">
        <v>0</v>
      </c>
    </row>
    <row r="433" spans="3:5">
      <c r="C433" s="172" t="s">
        <v>980</v>
      </c>
      <c r="D433" s="171">
        <v>54574367</v>
      </c>
      <c r="E433" s="171">
        <v>0</v>
      </c>
    </row>
    <row r="434" spans="3:5">
      <c r="C434" s="172" t="s">
        <v>981</v>
      </c>
      <c r="D434" s="171">
        <v>11661687</v>
      </c>
      <c r="E434" s="171">
        <v>0</v>
      </c>
    </row>
    <row r="435" spans="3:5">
      <c r="C435" s="172" t="s">
        <v>1553</v>
      </c>
      <c r="D435" s="171">
        <v>23879729</v>
      </c>
      <c r="E435" s="171">
        <v>0</v>
      </c>
    </row>
    <row r="436" spans="3:5">
      <c r="C436" s="172" t="s">
        <v>306</v>
      </c>
      <c r="D436" s="171">
        <v>50659163</v>
      </c>
      <c r="E436" s="171">
        <v>0</v>
      </c>
    </row>
    <row r="437" spans="3:5">
      <c r="C437" s="170" t="s">
        <v>246</v>
      </c>
      <c r="D437" s="171">
        <v>39715907</v>
      </c>
      <c r="E437" s="171">
        <v>0</v>
      </c>
    </row>
    <row r="438" spans="3:5">
      <c r="C438" s="172" t="s">
        <v>1278</v>
      </c>
      <c r="D438" s="171">
        <v>19720001</v>
      </c>
      <c r="E438" s="171">
        <v>0</v>
      </c>
    </row>
    <row r="439" spans="3:5">
      <c r="C439" s="172" t="s">
        <v>1277</v>
      </c>
      <c r="D439" s="171">
        <v>19995906</v>
      </c>
      <c r="E439" s="171">
        <v>0</v>
      </c>
    </row>
    <row r="440" spans="3:5">
      <c r="C440" s="170" t="s">
        <v>247</v>
      </c>
      <c r="D440" s="171">
        <v>232550500</v>
      </c>
      <c r="E440" s="171">
        <v>0</v>
      </c>
    </row>
    <row r="441" spans="3:5">
      <c r="C441" s="172" t="s">
        <v>416</v>
      </c>
      <c r="D441" s="171">
        <v>232550500</v>
      </c>
      <c r="E441" s="171">
        <v>0</v>
      </c>
    </row>
    <row r="442" spans="3:5">
      <c r="C442" s="173" t="s">
        <v>307</v>
      </c>
      <c r="D442" s="174">
        <v>1728965020</v>
      </c>
      <c r="E442" s="174">
        <v>38164140</v>
      </c>
    </row>
    <row r="443" spans="3:5">
      <c r="C443" s="170" t="s">
        <v>244</v>
      </c>
      <c r="D443" s="171">
        <v>1728965020</v>
      </c>
      <c r="E443" s="171">
        <v>38164140</v>
      </c>
    </row>
    <row r="444" spans="3:5">
      <c r="C444" s="172" t="s">
        <v>1554</v>
      </c>
      <c r="D444" s="171">
        <v>8772492</v>
      </c>
      <c r="E444" s="171">
        <v>0</v>
      </c>
    </row>
    <row r="445" spans="3:5">
      <c r="C445" s="172" t="s">
        <v>1555</v>
      </c>
      <c r="D445" s="171">
        <v>64305821</v>
      </c>
      <c r="E445" s="171">
        <v>0</v>
      </c>
    </row>
    <row r="446" spans="3:5">
      <c r="C446" s="172" t="s">
        <v>1556</v>
      </c>
      <c r="D446" s="171">
        <v>1712376</v>
      </c>
      <c r="E446" s="171">
        <v>0</v>
      </c>
    </row>
    <row r="447" spans="3:5">
      <c r="C447" s="172" t="s">
        <v>1557</v>
      </c>
      <c r="D447" s="171">
        <v>8197657</v>
      </c>
      <c r="E447" s="171">
        <v>0</v>
      </c>
    </row>
    <row r="448" spans="3:5">
      <c r="C448" s="172" t="s">
        <v>308</v>
      </c>
      <c r="D448" s="171">
        <v>137311858</v>
      </c>
      <c r="E448" s="171">
        <v>0</v>
      </c>
    </row>
    <row r="449" spans="3:5">
      <c r="C449" s="172" t="s">
        <v>494</v>
      </c>
      <c r="D449" s="171">
        <v>2940444</v>
      </c>
      <c r="E449" s="171">
        <v>0</v>
      </c>
    </row>
    <row r="450" spans="3:5">
      <c r="C450" s="172" t="s">
        <v>495</v>
      </c>
      <c r="D450" s="171">
        <v>1148800</v>
      </c>
      <c r="E450" s="171">
        <v>0</v>
      </c>
    </row>
    <row r="451" spans="3:5">
      <c r="C451" s="172" t="s">
        <v>1558</v>
      </c>
      <c r="D451" s="171">
        <v>1148800</v>
      </c>
      <c r="E451" s="171">
        <v>0</v>
      </c>
    </row>
    <row r="452" spans="3:5">
      <c r="C452" s="172" t="s">
        <v>1559</v>
      </c>
      <c r="D452" s="171">
        <v>2154855</v>
      </c>
      <c r="E452" s="171">
        <v>0</v>
      </c>
    </row>
    <row r="453" spans="3:5">
      <c r="C453" s="172" t="s">
        <v>309</v>
      </c>
      <c r="D453" s="171">
        <v>7492480</v>
      </c>
      <c r="E453" s="171">
        <v>0</v>
      </c>
    </row>
    <row r="454" spans="3:5">
      <c r="C454" s="172" t="s">
        <v>1948</v>
      </c>
      <c r="D454" s="171">
        <v>0</v>
      </c>
      <c r="E454" s="171">
        <v>0</v>
      </c>
    </row>
    <row r="455" spans="3:5">
      <c r="C455" s="172" t="s">
        <v>1560</v>
      </c>
      <c r="D455" s="171">
        <v>5524318</v>
      </c>
      <c r="E455" s="171">
        <v>0</v>
      </c>
    </row>
    <row r="456" spans="3:5">
      <c r="C456" s="172" t="s">
        <v>1561</v>
      </c>
      <c r="D456" s="171">
        <v>268235</v>
      </c>
      <c r="E456" s="171">
        <v>0</v>
      </c>
    </row>
    <row r="457" spans="3:5">
      <c r="C457" s="172" t="s">
        <v>1562</v>
      </c>
      <c r="D457" s="171">
        <v>3895164</v>
      </c>
      <c r="E457" s="171">
        <v>0</v>
      </c>
    </row>
    <row r="458" spans="3:5">
      <c r="C458" s="172" t="s">
        <v>569</v>
      </c>
      <c r="D458" s="171">
        <v>1072941</v>
      </c>
      <c r="E458" s="171">
        <v>0</v>
      </c>
    </row>
    <row r="459" spans="3:5">
      <c r="C459" s="172" t="s">
        <v>1563</v>
      </c>
      <c r="D459" s="171">
        <v>1390181</v>
      </c>
      <c r="E459" s="171">
        <v>0</v>
      </c>
    </row>
    <row r="460" spans="3:5">
      <c r="C460" s="172" t="s">
        <v>1564</v>
      </c>
      <c r="D460" s="171">
        <v>1103829</v>
      </c>
      <c r="E460" s="171">
        <v>0</v>
      </c>
    </row>
    <row r="461" spans="3:5">
      <c r="C461" s="172" t="s">
        <v>1565</v>
      </c>
      <c r="D461" s="171">
        <v>5203875</v>
      </c>
      <c r="E461" s="171">
        <v>0</v>
      </c>
    </row>
    <row r="462" spans="3:5">
      <c r="C462" s="172" t="s">
        <v>1566</v>
      </c>
      <c r="D462" s="171">
        <v>1103829</v>
      </c>
      <c r="E462" s="171">
        <v>0</v>
      </c>
    </row>
    <row r="463" spans="3:5">
      <c r="C463" s="172" t="s">
        <v>1276</v>
      </c>
      <c r="D463" s="171">
        <v>29947984</v>
      </c>
      <c r="E463" s="171">
        <v>0</v>
      </c>
    </row>
    <row r="464" spans="3:5">
      <c r="C464" s="172" t="s">
        <v>1567</v>
      </c>
      <c r="D464" s="171">
        <v>6107332</v>
      </c>
      <c r="E464" s="171">
        <v>0</v>
      </c>
    </row>
    <row r="465" spans="3:5">
      <c r="C465" s="172" t="s">
        <v>1568</v>
      </c>
      <c r="D465" s="171">
        <v>12690749</v>
      </c>
      <c r="E465" s="171">
        <v>0</v>
      </c>
    </row>
    <row r="466" spans="3:5">
      <c r="C466" s="172" t="s">
        <v>1275</v>
      </c>
      <c r="D466" s="171">
        <v>75009959</v>
      </c>
      <c r="E466" s="171">
        <v>0</v>
      </c>
    </row>
    <row r="467" spans="3:5">
      <c r="C467" s="172" t="s">
        <v>570</v>
      </c>
      <c r="D467" s="171">
        <v>1816559</v>
      </c>
      <c r="E467" s="171">
        <v>0</v>
      </c>
    </row>
    <row r="468" spans="3:5">
      <c r="C468" s="172" t="s">
        <v>1274</v>
      </c>
      <c r="D468" s="171">
        <v>105000032</v>
      </c>
      <c r="E468" s="171">
        <v>0</v>
      </c>
    </row>
    <row r="469" spans="3:5">
      <c r="C469" s="172" t="s">
        <v>1273</v>
      </c>
      <c r="D469" s="171">
        <v>8165286</v>
      </c>
      <c r="E469" s="171">
        <v>0</v>
      </c>
    </row>
    <row r="470" spans="3:5">
      <c r="C470" s="172" t="s">
        <v>1569</v>
      </c>
      <c r="D470" s="171">
        <v>19621021</v>
      </c>
      <c r="E470" s="171">
        <v>0</v>
      </c>
    </row>
    <row r="471" spans="3:5">
      <c r="C471" s="172" t="s">
        <v>1570</v>
      </c>
      <c r="D471" s="171">
        <v>4357440</v>
      </c>
      <c r="E471" s="171">
        <v>0</v>
      </c>
    </row>
    <row r="472" spans="3:5">
      <c r="C472" s="172" t="s">
        <v>310</v>
      </c>
      <c r="D472" s="171">
        <v>28670626</v>
      </c>
      <c r="E472" s="171">
        <v>0</v>
      </c>
    </row>
    <row r="473" spans="3:5">
      <c r="C473" s="172" t="s">
        <v>958</v>
      </c>
      <c r="D473" s="171">
        <v>43866429</v>
      </c>
      <c r="E473" s="171">
        <v>0</v>
      </c>
    </row>
    <row r="474" spans="3:5">
      <c r="C474" s="172" t="s">
        <v>311</v>
      </c>
      <c r="D474" s="171">
        <v>90000000</v>
      </c>
      <c r="E474" s="171">
        <v>0</v>
      </c>
    </row>
    <row r="475" spans="3:5">
      <c r="C475" s="172" t="s">
        <v>1272</v>
      </c>
      <c r="D475" s="171">
        <v>1430268</v>
      </c>
      <c r="E475" s="171">
        <v>0</v>
      </c>
    </row>
    <row r="476" spans="3:5">
      <c r="C476" s="172" t="s">
        <v>906</v>
      </c>
      <c r="D476" s="171">
        <v>52500000</v>
      </c>
      <c r="E476" s="171">
        <v>0</v>
      </c>
    </row>
    <row r="477" spans="3:5">
      <c r="C477" s="172" t="s">
        <v>864</v>
      </c>
      <c r="D477" s="171">
        <v>88963550</v>
      </c>
      <c r="E477" s="171">
        <v>38164140</v>
      </c>
    </row>
    <row r="478" spans="3:5">
      <c r="C478" s="172" t="s">
        <v>1051</v>
      </c>
      <c r="D478" s="171">
        <v>6069830</v>
      </c>
      <c r="E478" s="171">
        <v>0</v>
      </c>
    </row>
    <row r="479" spans="3:5">
      <c r="C479" s="172" t="s">
        <v>1571</v>
      </c>
      <c r="D479" s="171">
        <v>900000000</v>
      </c>
      <c r="E479" s="171">
        <v>0</v>
      </c>
    </row>
    <row r="480" spans="3:5">
      <c r="C480" s="173" t="s">
        <v>252</v>
      </c>
      <c r="D480" s="174">
        <v>347739571</v>
      </c>
      <c r="E480" s="174">
        <v>0</v>
      </c>
    </row>
    <row r="481" spans="3:5">
      <c r="C481" s="170" t="s">
        <v>244</v>
      </c>
      <c r="D481" s="171">
        <v>347739571</v>
      </c>
      <c r="E481" s="171">
        <v>0</v>
      </c>
    </row>
    <row r="482" spans="3:5">
      <c r="C482" s="172" t="s">
        <v>907</v>
      </c>
      <c r="D482" s="171">
        <v>1605717</v>
      </c>
      <c r="E482" s="171">
        <v>0</v>
      </c>
    </row>
    <row r="483" spans="3:5">
      <c r="C483" s="172" t="s">
        <v>496</v>
      </c>
      <c r="D483" s="171">
        <v>5276700</v>
      </c>
      <c r="E483" s="171">
        <v>0</v>
      </c>
    </row>
    <row r="484" spans="3:5">
      <c r="C484" s="172" t="s">
        <v>1271</v>
      </c>
      <c r="D484" s="171">
        <v>1651551</v>
      </c>
      <c r="E484" s="171">
        <v>0</v>
      </c>
    </row>
    <row r="485" spans="3:5">
      <c r="C485" s="172" t="s">
        <v>1949</v>
      </c>
      <c r="D485" s="171">
        <v>0</v>
      </c>
      <c r="E485" s="171">
        <v>0</v>
      </c>
    </row>
    <row r="486" spans="3:5">
      <c r="C486" s="172" t="s">
        <v>1950</v>
      </c>
      <c r="D486" s="171">
        <v>0</v>
      </c>
      <c r="E486" s="171">
        <v>0</v>
      </c>
    </row>
    <row r="487" spans="3:5">
      <c r="C487" s="172" t="s">
        <v>865</v>
      </c>
      <c r="D487" s="171">
        <v>15000000</v>
      </c>
      <c r="E487" s="171">
        <v>0</v>
      </c>
    </row>
    <row r="488" spans="3:5">
      <c r="C488" s="172" t="s">
        <v>312</v>
      </c>
      <c r="D488" s="171">
        <v>101349917</v>
      </c>
      <c r="E488" s="171">
        <v>0</v>
      </c>
    </row>
    <row r="489" spans="3:5">
      <c r="C489" s="172" t="s">
        <v>766</v>
      </c>
      <c r="D489" s="171">
        <v>2829816</v>
      </c>
      <c r="E489" s="171">
        <v>0</v>
      </c>
    </row>
    <row r="490" spans="3:5">
      <c r="C490" s="172" t="s">
        <v>767</v>
      </c>
      <c r="D490" s="171">
        <v>23693954</v>
      </c>
      <c r="E490" s="171">
        <v>0</v>
      </c>
    </row>
    <row r="491" spans="3:5">
      <c r="C491" s="172" t="s">
        <v>768</v>
      </c>
      <c r="D491" s="171">
        <v>1446529</v>
      </c>
      <c r="E491" s="171">
        <v>0</v>
      </c>
    </row>
    <row r="492" spans="3:5">
      <c r="C492" s="172" t="s">
        <v>769</v>
      </c>
      <c r="D492" s="171">
        <v>4164146</v>
      </c>
      <c r="E492" s="171">
        <v>0</v>
      </c>
    </row>
    <row r="493" spans="3:5">
      <c r="C493" s="172" t="s">
        <v>770</v>
      </c>
      <c r="D493" s="171">
        <v>4982491</v>
      </c>
      <c r="E493" s="171">
        <v>0</v>
      </c>
    </row>
    <row r="494" spans="3:5">
      <c r="C494" s="172" t="s">
        <v>771</v>
      </c>
      <c r="D494" s="171">
        <v>2829816</v>
      </c>
      <c r="E494" s="171">
        <v>0</v>
      </c>
    </row>
    <row r="495" spans="3:5">
      <c r="C495" s="172" t="s">
        <v>772</v>
      </c>
      <c r="D495" s="171">
        <v>1780595</v>
      </c>
      <c r="E495" s="171">
        <v>0</v>
      </c>
    </row>
    <row r="496" spans="3:5">
      <c r="C496" s="172" t="s">
        <v>773</v>
      </c>
      <c r="D496" s="171">
        <v>8766131</v>
      </c>
      <c r="E496" s="171">
        <v>0</v>
      </c>
    </row>
    <row r="497" spans="3:5">
      <c r="C497" s="172" t="s">
        <v>1270</v>
      </c>
      <c r="D497" s="171">
        <v>1512666</v>
      </c>
      <c r="E497" s="171">
        <v>0</v>
      </c>
    </row>
    <row r="498" spans="3:5">
      <c r="C498" s="172" t="s">
        <v>774</v>
      </c>
      <c r="D498" s="171">
        <v>4928521</v>
      </c>
      <c r="E498" s="171">
        <v>0</v>
      </c>
    </row>
    <row r="499" spans="3:5">
      <c r="C499" s="172" t="s">
        <v>1417</v>
      </c>
      <c r="D499" s="171">
        <v>44525856</v>
      </c>
      <c r="E499" s="171">
        <v>0</v>
      </c>
    </row>
    <row r="500" spans="3:5">
      <c r="C500" s="172" t="s">
        <v>1049</v>
      </c>
      <c r="D500" s="171">
        <v>1293193</v>
      </c>
      <c r="E500" s="171">
        <v>0</v>
      </c>
    </row>
    <row r="501" spans="3:5">
      <c r="C501" s="172" t="s">
        <v>866</v>
      </c>
      <c r="D501" s="171">
        <v>22500000</v>
      </c>
      <c r="E501" s="171">
        <v>0</v>
      </c>
    </row>
    <row r="502" spans="3:5">
      <c r="C502" s="172" t="s">
        <v>447</v>
      </c>
      <c r="D502" s="171">
        <v>60101972</v>
      </c>
      <c r="E502" s="171">
        <v>0</v>
      </c>
    </row>
    <row r="503" spans="3:5">
      <c r="C503" s="172" t="s">
        <v>867</v>
      </c>
      <c r="D503" s="171">
        <v>37500000</v>
      </c>
      <c r="E503" s="171">
        <v>0</v>
      </c>
    </row>
    <row r="504" spans="3:5">
      <c r="C504" s="173" t="s">
        <v>253</v>
      </c>
      <c r="D504" s="174">
        <v>2658987011</v>
      </c>
      <c r="E504" s="174">
        <v>12680091.83</v>
      </c>
    </row>
    <row r="505" spans="3:5">
      <c r="C505" s="170" t="s">
        <v>244</v>
      </c>
      <c r="D505" s="171">
        <v>2451534484</v>
      </c>
      <c r="E505" s="171">
        <v>12680091.83</v>
      </c>
    </row>
    <row r="506" spans="3:5">
      <c r="C506" s="172" t="s">
        <v>497</v>
      </c>
      <c r="D506" s="171">
        <v>1598529</v>
      </c>
      <c r="E506" s="171">
        <v>0</v>
      </c>
    </row>
    <row r="507" spans="3:5">
      <c r="C507" s="172" t="s">
        <v>1572</v>
      </c>
      <c r="D507" s="171">
        <v>736699</v>
      </c>
      <c r="E507" s="171">
        <v>0</v>
      </c>
    </row>
    <row r="508" spans="3:5">
      <c r="C508" s="172" t="s">
        <v>1269</v>
      </c>
      <c r="D508" s="171">
        <v>1073335</v>
      </c>
      <c r="E508" s="171">
        <v>0</v>
      </c>
    </row>
    <row r="509" spans="3:5">
      <c r="C509" s="172" t="s">
        <v>1573</v>
      </c>
      <c r="D509" s="171">
        <v>278808</v>
      </c>
      <c r="E509" s="171">
        <v>0</v>
      </c>
    </row>
    <row r="510" spans="3:5">
      <c r="C510" s="172" t="s">
        <v>1574</v>
      </c>
      <c r="D510" s="171">
        <v>1645541</v>
      </c>
      <c r="E510" s="171">
        <v>0</v>
      </c>
    </row>
    <row r="511" spans="3:5">
      <c r="C511" s="172" t="s">
        <v>1418</v>
      </c>
      <c r="D511" s="171">
        <v>26419072</v>
      </c>
      <c r="E511" s="171">
        <v>0</v>
      </c>
    </row>
    <row r="512" spans="3:5">
      <c r="C512" s="172" t="s">
        <v>498</v>
      </c>
      <c r="D512" s="171">
        <v>1873679</v>
      </c>
      <c r="E512" s="171">
        <v>0</v>
      </c>
    </row>
    <row r="513" spans="3:5">
      <c r="C513" s="172" t="s">
        <v>1268</v>
      </c>
      <c r="D513" s="171">
        <v>596092630</v>
      </c>
      <c r="E513" s="171">
        <v>0</v>
      </c>
    </row>
    <row r="514" spans="3:5">
      <c r="C514" s="172" t="s">
        <v>499</v>
      </c>
      <c r="D514" s="171">
        <v>1153011</v>
      </c>
      <c r="E514" s="171">
        <v>0</v>
      </c>
    </row>
    <row r="515" spans="3:5">
      <c r="C515" s="172" t="s">
        <v>1575</v>
      </c>
      <c r="D515" s="171">
        <v>145445</v>
      </c>
      <c r="E515" s="171">
        <v>0</v>
      </c>
    </row>
    <row r="516" spans="3:5">
      <c r="C516" s="172" t="s">
        <v>500</v>
      </c>
      <c r="D516" s="171">
        <v>29336</v>
      </c>
      <c r="E516" s="171">
        <v>0</v>
      </c>
    </row>
    <row r="517" spans="3:5">
      <c r="C517" s="172" t="s">
        <v>1259</v>
      </c>
      <c r="D517" s="171">
        <v>77963381</v>
      </c>
      <c r="E517" s="171">
        <v>0</v>
      </c>
    </row>
    <row r="518" spans="3:5">
      <c r="C518" s="172" t="s">
        <v>1576</v>
      </c>
      <c r="D518" s="171">
        <v>32077889</v>
      </c>
      <c r="E518" s="171">
        <v>0</v>
      </c>
    </row>
    <row r="519" spans="3:5">
      <c r="C519" s="172" t="s">
        <v>1951</v>
      </c>
      <c r="D519" s="171">
        <v>3488681</v>
      </c>
      <c r="E519" s="171">
        <v>0</v>
      </c>
    </row>
    <row r="520" spans="3:5">
      <c r="C520" s="172" t="s">
        <v>313</v>
      </c>
      <c r="D520" s="171">
        <v>4096176</v>
      </c>
      <c r="E520" s="171">
        <v>0</v>
      </c>
    </row>
    <row r="521" spans="3:5">
      <c r="C521" s="172" t="s">
        <v>1261</v>
      </c>
      <c r="D521" s="171">
        <v>91053295</v>
      </c>
      <c r="E521" s="171">
        <v>0</v>
      </c>
    </row>
    <row r="522" spans="3:5">
      <c r="C522" s="172" t="s">
        <v>1267</v>
      </c>
      <c r="D522" s="171">
        <v>1153011</v>
      </c>
      <c r="E522" s="171">
        <v>0</v>
      </c>
    </row>
    <row r="523" spans="3:5">
      <c r="C523" s="172" t="s">
        <v>314</v>
      </c>
      <c r="D523" s="171">
        <v>38330024</v>
      </c>
      <c r="E523" s="171">
        <v>0</v>
      </c>
    </row>
    <row r="524" spans="3:5">
      <c r="C524" s="172" t="s">
        <v>1266</v>
      </c>
      <c r="D524" s="171">
        <v>24764983</v>
      </c>
      <c r="E524" s="171">
        <v>0</v>
      </c>
    </row>
    <row r="525" spans="3:5">
      <c r="C525" s="172" t="s">
        <v>1265</v>
      </c>
      <c r="D525" s="171">
        <v>38981691</v>
      </c>
      <c r="E525" s="171">
        <v>0</v>
      </c>
    </row>
    <row r="526" spans="3:5">
      <c r="C526" s="172" t="s">
        <v>501</v>
      </c>
      <c r="D526" s="171">
        <v>1567033</v>
      </c>
      <c r="E526" s="171">
        <v>0</v>
      </c>
    </row>
    <row r="527" spans="3:5">
      <c r="C527" s="172" t="s">
        <v>1258</v>
      </c>
      <c r="D527" s="171">
        <v>27000000</v>
      </c>
      <c r="E527" s="171">
        <v>0</v>
      </c>
    </row>
    <row r="528" spans="3:5">
      <c r="C528" s="172" t="s">
        <v>502</v>
      </c>
      <c r="D528" s="171">
        <v>1645541</v>
      </c>
      <c r="E528" s="171">
        <v>0</v>
      </c>
    </row>
    <row r="529" spans="3:5">
      <c r="C529" s="172" t="s">
        <v>1264</v>
      </c>
      <c r="D529" s="171">
        <v>36635288</v>
      </c>
      <c r="E529" s="171">
        <v>0</v>
      </c>
    </row>
    <row r="530" spans="3:5">
      <c r="C530" s="172" t="s">
        <v>1577</v>
      </c>
      <c r="D530" s="171">
        <v>1214621</v>
      </c>
      <c r="E530" s="171">
        <v>0</v>
      </c>
    </row>
    <row r="531" spans="3:5">
      <c r="C531" s="172" t="s">
        <v>1354</v>
      </c>
      <c r="D531" s="171">
        <v>108432711</v>
      </c>
      <c r="E531" s="171">
        <v>0</v>
      </c>
    </row>
    <row r="532" spans="3:5">
      <c r="C532" s="172" t="s">
        <v>1578</v>
      </c>
      <c r="D532" s="171">
        <v>117351080</v>
      </c>
      <c r="E532" s="171">
        <v>0</v>
      </c>
    </row>
    <row r="533" spans="3:5">
      <c r="C533" s="172" t="s">
        <v>315</v>
      </c>
      <c r="D533" s="171">
        <v>6799536</v>
      </c>
      <c r="E533" s="171">
        <v>0</v>
      </c>
    </row>
    <row r="534" spans="3:5">
      <c r="C534" s="172" t="s">
        <v>1419</v>
      </c>
      <c r="D534" s="171">
        <v>3266605</v>
      </c>
      <c r="E534" s="171">
        <v>0</v>
      </c>
    </row>
    <row r="535" spans="3:5">
      <c r="C535" s="172" t="s">
        <v>1579</v>
      </c>
      <c r="D535" s="171">
        <v>29017934</v>
      </c>
      <c r="E535" s="171">
        <v>0</v>
      </c>
    </row>
    <row r="536" spans="3:5">
      <c r="C536" s="172" t="s">
        <v>316</v>
      </c>
      <c r="D536" s="171">
        <v>571540169</v>
      </c>
      <c r="E536" s="171">
        <v>0</v>
      </c>
    </row>
    <row r="537" spans="3:5">
      <c r="C537" s="172" t="s">
        <v>670</v>
      </c>
      <c r="D537" s="171">
        <v>27275430</v>
      </c>
      <c r="E537" s="171">
        <v>12680091.83</v>
      </c>
    </row>
    <row r="538" spans="3:5">
      <c r="C538" s="172" t="s">
        <v>1257</v>
      </c>
      <c r="D538" s="171">
        <v>22527651</v>
      </c>
      <c r="E538" s="171">
        <v>0</v>
      </c>
    </row>
    <row r="539" spans="3:5">
      <c r="C539" s="172" t="s">
        <v>1580</v>
      </c>
      <c r="D539" s="171">
        <v>14181836</v>
      </c>
      <c r="E539" s="171">
        <v>0</v>
      </c>
    </row>
    <row r="540" spans="3:5">
      <c r="C540" s="172" t="s">
        <v>982</v>
      </c>
      <c r="D540" s="171">
        <v>22401178</v>
      </c>
      <c r="E540" s="171">
        <v>0</v>
      </c>
    </row>
    <row r="541" spans="3:5">
      <c r="C541" s="172" t="s">
        <v>983</v>
      </c>
      <c r="D541" s="171">
        <v>20000000</v>
      </c>
      <c r="E541" s="171">
        <v>0</v>
      </c>
    </row>
    <row r="542" spans="3:5">
      <c r="C542" s="172" t="s">
        <v>317</v>
      </c>
      <c r="D542" s="171">
        <v>47149424</v>
      </c>
      <c r="E542" s="171">
        <v>0</v>
      </c>
    </row>
    <row r="543" spans="3:5">
      <c r="C543" s="172" t="s">
        <v>318</v>
      </c>
      <c r="D543" s="171">
        <v>135624299</v>
      </c>
      <c r="E543" s="171">
        <v>0</v>
      </c>
    </row>
    <row r="544" spans="3:5">
      <c r="C544" s="172" t="s">
        <v>1263</v>
      </c>
      <c r="D544" s="171">
        <v>75094907</v>
      </c>
      <c r="E544" s="171">
        <v>0</v>
      </c>
    </row>
    <row r="545" spans="3:5">
      <c r="C545" s="172" t="s">
        <v>984</v>
      </c>
      <c r="D545" s="171">
        <v>19500000</v>
      </c>
      <c r="E545" s="171">
        <v>0</v>
      </c>
    </row>
    <row r="546" spans="3:5">
      <c r="C546" s="172" t="s">
        <v>985</v>
      </c>
      <c r="D546" s="171">
        <v>7851038</v>
      </c>
      <c r="E546" s="171">
        <v>0</v>
      </c>
    </row>
    <row r="547" spans="3:5">
      <c r="C547" s="172" t="s">
        <v>868</v>
      </c>
      <c r="D547" s="171">
        <v>75000000</v>
      </c>
      <c r="E547" s="171">
        <v>0</v>
      </c>
    </row>
    <row r="548" spans="3:5">
      <c r="C548" s="172" t="s">
        <v>671</v>
      </c>
      <c r="D548" s="171">
        <v>7210700</v>
      </c>
      <c r="E548" s="171">
        <v>0</v>
      </c>
    </row>
    <row r="549" spans="3:5">
      <c r="C549" s="172" t="s">
        <v>986</v>
      </c>
      <c r="D549" s="171">
        <v>15000000</v>
      </c>
      <c r="E549" s="171">
        <v>0</v>
      </c>
    </row>
    <row r="550" spans="3:5">
      <c r="C550" s="172" t="s">
        <v>1050</v>
      </c>
      <c r="D550" s="171">
        <v>11214818</v>
      </c>
      <c r="E550" s="171">
        <v>0</v>
      </c>
    </row>
    <row r="551" spans="3:5">
      <c r="C551" s="172" t="s">
        <v>1262</v>
      </c>
      <c r="D551" s="171">
        <v>19490000</v>
      </c>
      <c r="E551" s="171">
        <v>0</v>
      </c>
    </row>
    <row r="552" spans="3:5">
      <c r="C552" s="172" t="s">
        <v>319</v>
      </c>
      <c r="D552" s="171">
        <v>20048421</v>
      </c>
      <c r="E552" s="171">
        <v>0</v>
      </c>
    </row>
    <row r="553" spans="3:5">
      <c r="C553" s="172" t="s">
        <v>1420</v>
      </c>
      <c r="D553" s="171">
        <v>16776034</v>
      </c>
      <c r="E553" s="171">
        <v>0</v>
      </c>
    </row>
    <row r="554" spans="3:5">
      <c r="C554" s="172" t="s">
        <v>1421</v>
      </c>
      <c r="D554" s="171">
        <v>8763014</v>
      </c>
      <c r="E554" s="171">
        <v>0</v>
      </c>
    </row>
    <row r="555" spans="3:5">
      <c r="C555" s="172" t="s">
        <v>1256</v>
      </c>
      <c r="D555" s="171">
        <v>39000000</v>
      </c>
      <c r="E555" s="171">
        <v>0</v>
      </c>
    </row>
    <row r="556" spans="3:5">
      <c r="C556" s="170" t="s">
        <v>246</v>
      </c>
      <c r="D556" s="171">
        <v>53126209</v>
      </c>
      <c r="E556" s="171">
        <v>0</v>
      </c>
    </row>
    <row r="557" spans="3:5">
      <c r="C557" s="172" t="s">
        <v>1260</v>
      </c>
      <c r="D557" s="171">
        <v>35064886</v>
      </c>
      <c r="E557" s="171">
        <v>0</v>
      </c>
    </row>
    <row r="558" spans="3:5">
      <c r="C558" s="172" t="s">
        <v>1581</v>
      </c>
      <c r="D558" s="171">
        <v>3277787</v>
      </c>
      <c r="E558" s="171">
        <v>0</v>
      </c>
    </row>
    <row r="559" spans="3:5">
      <c r="C559" s="172" t="s">
        <v>1582</v>
      </c>
      <c r="D559" s="171">
        <v>3414420</v>
      </c>
      <c r="E559" s="171">
        <v>0</v>
      </c>
    </row>
    <row r="560" spans="3:5">
      <c r="C560" s="172" t="s">
        <v>1583</v>
      </c>
      <c r="D560" s="171">
        <v>11369116</v>
      </c>
      <c r="E560" s="171">
        <v>0</v>
      </c>
    </row>
    <row r="561" spans="3:5">
      <c r="C561" s="170" t="s">
        <v>247</v>
      </c>
      <c r="D561" s="171">
        <v>154326318</v>
      </c>
      <c r="E561" s="171">
        <v>0</v>
      </c>
    </row>
    <row r="562" spans="3:5">
      <c r="C562" s="172" t="s">
        <v>1584</v>
      </c>
      <c r="D562" s="171">
        <v>154326318</v>
      </c>
      <c r="E562" s="171">
        <v>0</v>
      </c>
    </row>
    <row r="563" spans="3:5">
      <c r="C563" s="173" t="s">
        <v>320</v>
      </c>
      <c r="D563" s="174">
        <v>503279228</v>
      </c>
      <c r="E563" s="174">
        <v>75403348.620000005</v>
      </c>
    </row>
    <row r="564" spans="3:5">
      <c r="C564" s="170" t="s">
        <v>244</v>
      </c>
      <c r="D564" s="171">
        <v>246028728</v>
      </c>
      <c r="E564" s="171">
        <v>75403348.620000005</v>
      </c>
    </row>
    <row r="565" spans="3:5">
      <c r="C565" s="172" t="s">
        <v>1422</v>
      </c>
      <c r="D565" s="171">
        <v>37092875</v>
      </c>
      <c r="E565" s="171">
        <v>0</v>
      </c>
    </row>
    <row r="566" spans="3:5">
      <c r="C566" s="172" t="s">
        <v>321</v>
      </c>
      <c r="D566" s="171">
        <v>6006277</v>
      </c>
      <c r="E566" s="171">
        <v>0</v>
      </c>
    </row>
    <row r="567" spans="3:5">
      <c r="C567" s="172" t="s">
        <v>1052</v>
      </c>
      <c r="D567" s="171">
        <v>6867626</v>
      </c>
      <c r="E567" s="171">
        <v>0</v>
      </c>
    </row>
    <row r="568" spans="3:5">
      <c r="C568" s="172" t="s">
        <v>503</v>
      </c>
      <c r="D568" s="171">
        <v>3744980</v>
      </c>
      <c r="E568" s="171">
        <v>0</v>
      </c>
    </row>
    <row r="569" spans="3:5">
      <c r="C569" s="172" t="s">
        <v>1585</v>
      </c>
      <c r="D569" s="171">
        <v>5720142</v>
      </c>
      <c r="E569" s="171">
        <v>0</v>
      </c>
    </row>
    <row r="570" spans="3:5">
      <c r="C570" s="172" t="s">
        <v>504</v>
      </c>
      <c r="D570" s="171">
        <v>2435609</v>
      </c>
      <c r="E570" s="171">
        <v>0</v>
      </c>
    </row>
    <row r="571" spans="3:5">
      <c r="C571" s="172" t="s">
        <v>908</v>
      </c>
      <c r="D571" s="171">
        <v>1094942</v>
      </c>
      <c r="E571" s="171">
        <v>0</v>
      </c>
    </row>
    <row r="572" spans="3:5">
      <c r="C572" s="172" t="s">
        <v>1586</v>
      </c>
      <c r="D572" s="171">
        <v>2728480</v>
      </c>
      <c r="E572" s="171">
        <v>0</v>
      </c>
    </row>
    <row r="573" spans="3:5">
      <c r="C573" s="172" t="s">
        <v>1587</v>
      </c>
      <c r="D573" s="171">
        <v>4014618</v>
      </c>
      <c r="E573" s="171">
        <v>0</v>
      </c>
    </row>
    <row r="574" spans="3:5">
      <c r="C574" s="172" t="s">
        <v>1588</v>
      </c>
      <c r="D574" s="171">
        <v>6802266</v>
      </c>
      <c r="E574" s="171">
        <v>0</v>
      </c>
    </row>
    <row r="575" spans="3:5">
      <c r="C575" s="172" t="s">
        <v>1589</v>
      </c>
      <c r="D575" s="171">
        <v>6465909</v>
      </c>
      <c r="E575" s="171">
        <v>0</v>
      </c>
    </row>
    <row r="576" spans="3:5">
      <c r="C576" s="172" t="s">
        <v>571</v>
      </c>
      <c r="D576" s="171">
        <v>2489978</v>
      </c>
      <c r="E576" s="171">
        <v>0</v>
      </c>
    </row>
    <row r="577" spans="3:5">
      <c r="C577" s="172" t="s">
        <v>1590</v>
      </c>
      <c r="D577" s="171">
        <v>5336258</v>
      </c>
      <c r="E577" s="171">
        <v>0</v>
      </c>
    </row>
    <row r="578" spans="3:5">
      <c r="C578" s="172" t="s">
        <v>1255</v>
      </c>
      <c r="D578" s="171">
        <v>2131423</v>
      </c>
      <c r="E578" s="171">
        <v>0</v>
      </c>
    </row>
    <row r="579" spans="3:5">
      <c r="C579" s="172" t="s">
        <v>909</v>
      </c>
      <c r="D579" s="171">
        <v>7846034</v>
      </c>
      <c r="E579" s="171">
        <v>0</v>
      </c>
    </row>
    <row r="580" spans="3:5">
      <c r="C580" s="172" t="s">
        <v>1591</v>
      </c>
      <c r="D580" s="171">
        <v>2131423</v>
      </c>
      <c r="E580" s="171">
        <v>0</v>
      </c>
    </row>
    <row r="581" spans="3:5">
      <c r="C581" s="172" t="s">
        <v>1592</v>
      </c>
      <c r="D581" s="171">
        <v>2131423</v>
      </c>
      <c r="E581" s="171">
        <v>0</v>
      </c>
    </row>
    <row r="582" spans="3:5">
      <c r="C582" s="172" t="s">
        <v>1593</v>
      </c>
      <c r="D582" s="171">
        <v>4853794</v>
      </c>
      <c r="E582" s="171">
        <v>0</v>
      </c>
    </row>
    <row r="583" spans="3:5">
      <c r="C583" s="172" t="s">
        <v>1594</v>
      </c>
      <c r="D583" s="171">
        <v>7970896</v>
      </c>
      <c r="E583" s="171">
        <v>0</v>
      </c>
    </row>
    <row r="584" spans="3:5">
      <c r="C584" s="172" t="s">
        <v>448</v>
      </c>
      <c r="D584" s="171">
        <v>112501775</v>
      </c>
      <c r="E584" s="171">
        <v>75403348.620000005</v>
      </c>
    </row>
    <row r="585" spans="3:5">
      <c r="C585" s="172" t="s">
        <v>869</v>
      </c>
      <c r="D585" s="171">
        <v>7500000</v>
      </c>
      <c r="E585" s="171">
        <v>0</v>
      </c>
    </row>
    <row r="586" spans="3:5">
      <c r="C586" s="172" t="s">
        <v>1353</v>
      </c>
      <c r="D586" s="171">
        <v>8162000</v>
      </c>
      <c r="E586" s="171">
        <v>0</v>
      </c>
    </row>
    <row r="587" spans="3:5">
      <c r="C587" s="170" t="s">
        <v>246</v>
      </c>
      <c r="D587" s="171">
        <v>210520000</v>
      </c>
      <c r="E587" s="171">
        <v>0</v>
      </c>
    </row>
    <row r="588" spans="3:5">
      <c r="C588" s="172" t="s">
        <v>1058</v>
      </c>
      <c r="D588" s="171">
        <v>210520000</v>
      </c>
      <c r="E588" s="171">
        <v>0</v>
      </c>
    </row>
    <row r="589" spans="3:5">
      <c r="C589" s="170" t="s">
        <v>247</v>
      </c>
      <c r="D589" s="171">
        <v>46730500</v>
      </c>
      <c r="E589" s="171">
        <v>0</v>
      </c>
    </row>
    <row r="590" spans="3:5">
      <c r="C590" s="172" t="s">
        <v>416</v>
      </c>
      <c r="D590" s="171">
        <v>46730500</v>
      </c>
      <c r="E590" s="171">
        <v>0</v>
      </c>
    </row>
    <row r="591" spans="3:5">
      <c r="C591" s="173" t="s">
        <v>254</v>
      </c>
      <c r="D591" s="174">
        <v>1902986790</v>
      </c>
      <c r="E591" s="174">
        <v>61156333.609999999</v>
      </c>
    </row>
    <row r="592" spans="3:5">
      <c r="C592" s="170" t="s">
        <v>244</v>
      </c>
      <c r="D592" s="171">
        <v>1748848673</v>
      </c>
      <c r="E592" s="171">
        <v>61156333.609999999</v>
      </c>
    </row>
    <row r="593" spans="3:5">
      <c r="C593" s="172" t="s">
        <v>505</v>
      </c>
      <c r="D593" s="171">
        <v>1198141</v>
      </c>
      <c r="E593" s="171">
        <v>0</v>
      </c>
    </row>
    <row r="594" spans="3:5">
      <c r="C594" s="172" t="s">
        <v>572</v>
      </c>
      <c r="D594" s="171">
        <v>1665504</v>
      </c>
      <c r="E594" s="171">
        <v>0</v>
      </c>
    </row>
    <row r="595" spans="3:5">
      <c r="C595" s="172" t="s">
        <v>573</v>
      </c>
      <c r="D595" s="171">
        <v>1544123</v>
      </c>
      <c r="E595" s="171">
        <v>0</v>
      </c>
    </row>
    <row r="596" spans="3:5">
      <c r="C596" s="172" t="s">
        <v>574</v>
      </c>
      <c r="D596" s="171">
        <v>1610100</v>
      </c>
      <c r="E596" s="171">
        <v>0</v>
      </c>
    </row>
    <row r="597" spans="3:5">
      <c r="C597" s="172" t="s">
        <v>1423</v>
      </c>
      <c r="D597" s="171">
        <v>27415214</v>
      </c>
      <c r="E597" s="171">
        <v>0</v>
      </c>
    </row>
    <row r="598" spans="3:5">
      <c r="C598" s="172" t="s">
        <v>575</v>
      </c>
      <c r="D598" s="171">
        <v>1357119</v>
      </c>
      <c r="E598" s="171">
        <v>0</v>
      </c>
    </row>
    <row r="599" spans="3:5">
      <c r="C599" s="172" t="s">
        <v>910</v>
      </c>
      <c r="D599" s="171">
        <v>857855</v>
      </c>
      <c r="E599" s="171">
        <v>0</v>
      </c>
    </row>
    <row r="600" spans="3:5">
      <c r="C600" s="172" t="s">
        <v>576</v>
      </c>
      <c r="D600" s="171">
        <v>1418116</v>
      </c>
      <c r="E600" s="171">
        <v>0</v>
      </c>
    </row>
    <row r="601" spans="3:5">
      <c r="C601" s="172" t="s">
        <v>577</v>
      </c>
      <c r="D601" s="171">
        <v>678615</v>
      </c>
      <c r="E601" s="171">
        <v>0</v>
      </c>
    </row>
    <row r="602" spans="3:5">
      <c r="C602" s="172" t="s">
        <v>578</v>
      </c>
      <c r="D602" s="171">
        <v>4658128</v>
      </c>
      <c r="E602" s="171">
        <v>0</v>
      </c>
    </row>
    <row r="603" spans="3:5">
      <c r="C603" s="172" t="s">
        <v>322</v>
      </c>
      <c r="D603" s="171">
        <v>6588908</v>
      </c>
      <c r="E603" s="171">
        <v>0</v>
      </c>
    </row>
    <row r="604" spans="3:5">
      <c r="C604" s="172" t="s">
        <v>1952</v>
      </c>
      <c r="D604" s="171">
        <v>1342713</v>
      </c>
      <c r="E604" s="171">
        <v>0</v>
      </c>
    </row>
    <row r="605" spans="3:5">
      <c r="C605" s="172" t="s">
        <v>323</v>
      </c>
      <c r="D605" s="171">
        <v>22570732</v>
      </c>
      <c r="E605" s="171">
        <v>0</v>
      </c>
    </row>
    <row r="606" spans="3:5">
      <c r="C606" s="172" t="s">
        <v>1595</v>
      </c>
      <c r="D606" s="171">
        <v>21666254</v>
      </c>
      <c r="E606" s="171">
        <v>0</v>
      </c>
    </row>
    <row r="607" spans="3:5">
      <c r="C607" s="172" t="s">
        <v>1596</v>
      </c>
      <c r="D607" s="171">
        <v>1518414</v>
      </c>
      <c r="E607" s="171">
        <v>0</v>
      </c>
    </row>
    <row r="608" spans="3:5">
      <c r="C608" s="172" t="s">
        <v>672</v>
      </c>
      <c r="D608" s="171">
        <v>1000000</v>
      </c>
      <c r="E608" s="171">
        <v>0</v>
      </c>
    </row>
    <row r="609" spans="3:5">
      <c r="C609" s="172" t="s">
        <v>579</v>
      </c>
      <c r="D609" s="171">
        <v>1516439</v>
      </c>
      <c r="E609" s="171">
        <v>0</v>
      </c>
    </row>
    <row r="610" spans="3:5">
      <c r="C610" s="172" t="s">
        <v>1597</v>
      </c>
      <c r="D610" s="171">
        <v>56615845</v>
      </c>
      <c r="E610" s="171">
        <v>0</v>
      </c>
    </row>
    <row r="611" spans="3:5">
      <c r="C611" s="172" t="s">
        <v>1598</v>
      </c>
      <c r="D611" s="171">
        <v>1342713</v>
      </c>
      <c r="E611" s="171">
        <v>0</v>
      </c>
    </row>
    <row r="612" spans="3:5">
      <c r="C612" s="172" t="s">
        <v>1599</v>
      </c>
      <c r="D612" s="171">
        <v>1769549</v>
      </c>
      <c r="E612" s="171">
        <v>0</v>
      </c>
    </row>
    <row r="613" spans="3:5">
      <c r="C613" s="172" t="s">
        <v>580</v>
      </c>
      <c r="D613" s="171">
        <v>1073078</v>
      </c>
      <c r="E613" s="171">
        <v>0</v>
      </c>
    </row>
    <row r="614" spans="3:5">
      <c r="C614" s="172" t="s">
        <v>1600</v>
      </c>
      <c r="D614" s="171">
        <v>1794317</v>
      </c>
      <c r="E614" s="171">
        <v>0</v>
      </c>
    </row>
    <row r="615" spans="3:5">
      <c r="C615" s="172" t="s">
        <v>1601</v>
      </c>
      <c r="D615" s="171">
        <v>886055</v>
      </c>
      <c r="E615" s="171">
        <v>0</v>
      </c>
    </row>
    <row r="616" spans="3:5">
      <c r="C616" s="172" t="s">
        <v>581</v>
      </c>
      <c r="D616" s="171">
        <v>1073078</v>
      </c>
      <c r="E616" s="171">
        <v>0</v>
      </c>
    </row>
    <row r="617" spans="3:5">
      <c r="C617" s="172" t="s">
        <v>1602</v>
      </c>
      <c r="D617" s="171">
        <v>1514393</v>
      </c>
      <c r="E617" s="171">
        <v>0</v>
      </c>
    </row>
    <row r="618" spans="3:5">
      <c r="C618" s="172" t="s">
        <v>324</v>
      </c>
      <c r="D618" s="171">
        <v>21819316</v>
      </c>
      <c r="E618" s="171">
        <v>0</v>
      </c>
    </row>
    <row r="619" spans="3:5">
      <c r="C619" s="172" t="s">
        <v>582</v>
      </c>
      <c r="D619" s="171">
        <v>1104864</v>
      </c>
      <c r="E619" s="171">
        <v>0</v>
      </c>
    </row>
    <row r="620" spans="3:5">
      <c r="C620" s="172" t="s">
        <v>583</v>
      </c>
      <c r="D620" s="171">
        <v>1104864</v>
      </c>
      <c r="E620" s="171">
        <v>0</v>
      </c>
    </row>
    <row r="621" spans="3:5">
      <c r="C621" s="172" t="s">
        <v>1603</v>
      </c>
      <c r="D621" s="171">
        <v>1513231</v>
      </c>
      <c r="E621" s="171">
        <v>0</v>
      </c>
    </row>
    <row r="622" spans="3:5">
      <c r="C622" s="172" t="s">
        <v>1604</v>
      </c>
      <c r="D622" s="171">
        <v>2427558</v>
      </c>
      <c r="E622" s="171">
        <v>0</v>
      </c>
    </row>
    <row r="623" spans="3:5">
      <c r="C623" s="172" t="s">
        <v>584</v>
      </c>
      <c r="D623" s="171">
        <v>1816559</v>
      </c>
      <c r="E623" s="171">
        <v>0</v>
      </c>
    </row>
    <row r="624" spans="3:5">
      <c r="C624" s="172" t="s">
        <v>1352</v>
      </c>
      <c r="D624" s="171">
        <v>95358654</v>
      </c>
      <c r="E624" s="171">
        <v>0</v>
      </c>
    </row>
    <row r="625" spans="3:5">
      <c r="C625" s="172" t="s">
        <v>1605</v>
      </c>
      <c r="D625" s="171">
        <v>1072941</v>
      </c>
      <c r="E625" s="171">
        <v>0</v>
      </c>
    </row>
    <row r="626" spans="3:5">
      <c r="C626" s="172" t="s">
        <v>1606</v>
      </c>
      <c r="D626" s="171">
        <v>68640266</v>
      </c>
      <c r="E626" s="171">
        <v>0</v>
      </c>
    </row>
    <row r="627" spans="3:5">
      <c r="C627" s="172" t="s">
        <v>1607</v>
      </c>
      <c r="D627" s="171">
        <v>3099995</v>
      </c>
      <c r="E627" s="171">
        <v>0</v>
      </c>
    </row>
    <row r="628" spans="3:5">
      <c r="C628" s="172" t="s">
        <v>1254</v>
      </c>
      <c r="D628" s="171">
        <v>7800000</v>
      </c>
      <c r="E628" s="171">
        <v>0</v>
      </c>
    </row>
    <row r="629" spans="3:5">
      <c r="C629" s="172" t="s">
        <v>987</v>
      </c>
      <c r="D629" s="171">
        <v>7668693</v>
      </c>
      <c r="E629" s="171">
        <v>0</v>
      </c>
    </row>
    <row r="630" spans="3:5">
      <c r="C630" s="172" t="s">
        <v>1424</v>
      </c>
      <c r="D630" s="171">
        <v>22544962</v>
      </c>
      <c r="E630" s="171">
        <v>0</v>
      </c>
    </row>
    <row r="631" spans="3:5">
      <c r="C631" s="172" t="s">
        <v>870</v>
      </c>
      <c r="D631" s="171">
        <v>3900000</v>
      </c>
      <c r="E631" s="171">
        <v>0</v>
      </c>
    </row>
    <row r="632" spans="3:5">
      <c r="C632" s="172" t="s">
        <v>1608</v>
      </c>
      <c r="D632" s="171">
        <v>4777562</v>
      </c>
      <c r="E632" s="171">
        <v>0</v>
      </c>
    </row>
    <row r="633" spans="3:5">
      <c r="C633" s="172" t="s">
        <v>988</v>
      </c>
      <c r="D633" s="171">
        <v>6428097</v>
      </c>
      <c r="E633" s="171">
        <v>0</v>
      </c>
    </row>
    <row r="634" spans="3:5">
      <c r="C634" s="172" t="s">
        <v>1609</v>
      </c>
      <c r="D634" s="171">
        <v>102389214</v>
      </c>
      <c r="E634" s="171">
        <v>0</v>
      </c>
    </row>
    <row r="635" spans="3:5">
      <c r="C635" s="172" t="s">
        <v>871</v>
      </c>
      <c r="D635" s="171">
        <v>450005234</v>
      </c>
      <c r="E635" s="171">
        <v>61156333.609999999</v>
      </c>
    </row>
    <row r="636" spans="3:5">
      <c r="C636" s="172" t="s">
        <v>872</v>
      </c>
      <c r="D636" s="171">
        <v>79068472</v>
      </c>
      <c r="E636" s="171">
        <v>0</v>
      </c>
    </row>
    <row r="637" spans="3:5">
      <c r="C637" s="172" t="s">
        <v>989</v>
      </c>
      <c r="D637" s="171">
        <v>18692037</v>
      </c>
      <c r="E637" s="171">
        <v>0</v>
      </c>
    </row>
    <row r="638" spans="3:5">
      <c r="C638" s="172" t="s">
        <v>1053</v>
      </c>
      <c r="D638" s="171">
        <v>17008298</v>
      </c>
      <c r="E638" s="171">
        <v>0</v>
      </c>
    </row>
    <row r="639" spans="3:5">
      <c r="C639" s="172" t="s">
        <v>1034</v>
      </c>
      <c r="D639" s="171">
        <v>1554892</v>
      </c>
      <c r="E639" s="171">
        <v>0</v>
      </c>
    </row>
    <row r="640" spans="3:5">
      <c r="C640" s="172" t="s">
        <v>990</v>
      </c>
      <c r="D640" s="171">
        <v>6492976</v>
      </c>
      <c r="E640" s="171">
        <v>0</v>
      </c>
    </row>
    <row r="641" spans="3:5">
      <c r="C641" s="172" t="s">
        <v>325</v>
      </c>
      <c r="D641" s="171">
        <v>149999993</v>
      </c>
      <c r="E641" s="171">
        <v>0</v>
      </c>
    </row>
    <row r="642" spans="3:5">
      <c r="C642" s="172" t="s">
        <v>991</v>
      </c>
      <c r="D642" s="171">
        <v>11231038</v>
      </c>
      <c r="E642" s="171">
        <v>0</v>
      </c>
    </row>
    <row r="643" spans="3:5">
      <c r="C643" s="172" t="s">
        <v>992</v>
      </c>
      <c r="D643" s="171">
        <v>6219566</v>
      </c>
      <c r="E643" s="171">
        <v>0</v>
      </c>
    </row>
    <row r="644" spans="3:5">
      <c r="C644" s="172" t="s">
        <v>993</v>
      </c>
      <c r="D644" s="171">
        <v>7774458</v>
      </c>
      <c r="E644" s="171">
        <v>0</v>
      </c>
    </row>
    <row r="645" spans="3:5">
      <c r="C645" s="172" t="s">
        <v>1035</v>
      </c>
      <c r="D645" s="171">
        <v>1566229</v>
      </c>
      <c r="E645" s="171">
        <v>0</v>
      </c>
    </row>
    <row r="646" spans="3:5">
      <c r="C646" s="172" t="s">
        <v>994</v>
      </c>
      <c r="D646" s="171">
        <v>38981691</v>
      </c>
      <c r="E646" s="171">
        <v>0</v>
      </c>
    </row>
    <row r="647" spans="3:5">
      <c r="C647" s="172" t="s">
        <v>326</v>
      </c>
      <c r="D647" s="171">
        <v>19960269</v>
      </c>
      <c r="E647" s="171">
        <v>0</v>
      </c>
    </row>
    <row r="648" spans="3:5">
      <c r="C648" s="172" t="s">
        <v>1041</v>
      </c>
      <c r="D648" s="171">
        <v>77963381</v>
      </c>
      <c r="E648" s="171">
        <v>0</v>
      </c>
    </row>
    <row r="649" spans="3:5">
      <c r="C649" s="172" t="s">
        <v>327</v>
      </c>
      <c r="D649" s="171">
        <v>119079128</v>
      </c>
      <c r="E649" s="171">
        <v>0</v>
      </c>
    </row>
    <row r="650" spans="3:5">
      <c r="C650" s="172" t="s">
        <v>449</v>
      </c>
      <c r="D650" s="171">
        <v>225108832</v>
      </c>
      <c r="E650" s="171">
        <v>0</v>
      </c>
    </row>
    <row r="651" spans="3:5">
      <c r="C651" s="170" t="s">
        <v>246</v>
      </c>
      <c r="D651" s="171">
        <v>154138117</v>
      </c>
      <c r="E651" s="171">
        <v>0</v>
      </c>
    </row>
    <row r="652" spans="3:5">
      <c r="C652" s="172" t="s">
        <v>1253</v>
      </c>
      <c r="D652" s="171">
        <v>75597763</v>
      </c>
      <c r="E652" s="171">
        <v>0</v>
      </c>
    </row>
    <row r="653" spans="3:5">
      <c r="C653" s="172" t="s">
        <v>1610</v>
      </c>
      <c r="D653" s="171">
        <v>78540354</v>
      </c>
      <c r="E653" s="171">
        <v>0</v>
      </c>
    </row>
    <row r="654" spans="3:5">
      <c r="C654" s="173" t="s">
        <v>328</v>
      </c>
      <c r="D654" s="174">
        <v>615439823</v>
      </c>
      <c r="E654" s="174">
        <v>1164272</v>
      </c>
    </row>
    <row r="655" spans="3:5">
      <c r="C655" s="170" t="s">
        <v>244</v>
      </c>
      <c r="D655" s="171">
        <v>595986491</v>
      </c>
      <c r="E655" s="171">
        <v>1164272</v>
      </c>
    </row>
    <row r="656" spans="3:5">
      <c r="C656" s="172" t="s">
        <v>329</v>
      </c>
      <c r="D656" s="171">
        <v>7203181</v>
      </c>
      <c r="E656" s="171">
        <v>0</v>
      </c>
    </row>
    <row r="657" spans="3:5">
      <c r="C657" s="172" t="s">
        <v>330</v>
      </c>
      <c r="D657" s="171">
        <v>6957845</v>
      </c>
      <c r="E657" s="171">
        <v>0</v>
      </c>
    </row>
    <row r="658" spans="3:5">
      <c r="C658" s="172" t="s">
        <v>331</v>
      </c>
      <c r="D658" s="171">
        <v>37077323</v>
      </c>
      <c r="E658" s="171">
        <v>1164272</v>
      </c>
    </row>
    <row r="659" spans="3:5">
      <c r="C659" s="172" t="s">
        <v>1611</v>
      </c>
      <c r="D659" s="171">
        <v>67414593</v>
      </c>
      <c r="E659" s="171">
        <v>0</v>
      </c>
    </row>
    <row r="660" spans="3:5">
      <c r="C660" s="172" t="s">
        <v>506</v>
      </c>
      <c r="D660" s="171">
        <v>1651551</v>
      </c>
      <c r="E660" s="171">
        <v>0</v>
      </c>
    </row>
    <row r="661" spans="3:5">
      <c r="C661" s="172" t="s">
        <v>507</v>
      </c>
      <c r="D661" s="171">
        <v>1620111</v>
      </c>
      <c r="E661" s="171">
        <v>0</v>
      </c>
    </row>
    <row r="662" spans="3:5">
      <c r="C662" s="172" t="s">
        <v>1252</v>
      </c>
      <c r="D662" s="171">
        <v>15016073</v>
      </c>
      <c r="E662" s="171">
        <v>0</v>
      </c>
    </row>
    <row r="663" spans="3:5">
      <c r="C663" s="172" t="s">
        <v>508</v>
      </c>
      <c r="D663" s="171">
        <v>1157222</v>
      </c>
      <c r="E663" s="171">
        <v>0</v>
      </c>
    </row>
    <row r="664" spans="3:5">
      <c r="C664" s="172" t="s">
        <v>1612</v>
      </c>
      <c r="D664" s="171">
        <v>1514767</v>
      </c>
      <c r="E664" s="171">
        <v>0</v>
      </c>
    </row>
    <row r="665" spans="3:5">
      <c r="C665" s="172" t="s">
        <v>509</v>
      </c>
      <c r="D665" s="171">
        <v>9700392</v>
      </c>
      <c r="E665" s="171">
        <v>0</v>
      </c>
    </row>
    <row r="666" spans="3:5">
      <c r="C666" s="172" t="s">
        <v>510</v>
      </c>
      <c r="D666" s="171">
        <v>4488508</v>
      </c>
      <c r="E666" s="171">
        <v>0</v>
      </c>
    </row>
    <row r="667" spans="3:5">
      <c r="C667" s="172" t="s">
        <v>1251</v>
      </c>
      <c r="D667" s="171">
        <v>1281243</v>
      </c>
      <c r="E667" s="171">
        <v>0</v>
      </c>
    </row>
    <row r="668" spans="3:5">
      <c r="C668" s="172" t="s">
        <v>911</v>
      </c>
      <c r="D668" s="171">
        <v>54572186</v>
      </c>
      <c r="E668" s="171">
        <v>0</v>
      </c>
    </row>
    <row r="669" spans="3:5">
      <c r="C669" s="172" t="s">
        <v>1613</v>
      </c>
      <c r="D669" s="171">
        <v>1847655</v>
      </c>
      <c r="E669" s="171">
        <v>0</v>
      </c>
    </row>
    <row r="670" spans="3:5">
      <c r="C670" s="172" t="s">
        <v>1100</v>
      </c>
      <c r="D670" s="171">
        <v>6097969</v>
      </c>
      <c r="E670" s="171">
        <v>0</v>
      </c>
    </row>
    <row r="671" spans="3:5">
      <c r="C671" s="172" t="s">
        <v>332</v>
      </c>
      <c r="D671" s="171">
        <v>13966319</v>
      </c>
      <c r="E671" s="171">
        <v>0</v>
      </c>
    </row>
    <row r="672" spans="3:5">
      <c r="C672" s="172" t="s">
        <v>431</v>
      </c>
      <c r="D672" s="171">
        <v>33296708</v>
      </c>
      <c r="E672" s="171">
        <v>0</v>
      </c>
    </row>
    <row r="673" spans="3:5">
      <c r="C673" s="172" t="s">
        <v>432</v>
      </c>
      <c r="D673" s="171">
        <v>1000000</v>
      </c>
      <c r="E673" s="171">
        <v>0</v>
      </c>
    </row>
    <row r="674" spans="3:5">
      <c r="C674" s="172" t="s">
        <v>1248</v>
      </c>
      <c r="D674" s="171">
        <v>22500000</v>
      </c>
      <c r="E674" s="171">
        <v>0</v>
      </c>
    </row>
    <row r="675" spans="3:5">
      <c r="C675" s="172" t="s">
        <v>1953</v>
      </c>
      <c r="D675" s="171">
        <v>30518084</v>
      </c>
      <c r="E675" s="171">
        <v>0</v>
      </c>
    </row>
    <row r="676" spans="3:5">
      <c r="C676" s="172" t="s">
        <v>1250</v>
      </c>
      <c r="D676" s="171">
        <v>3229167</v>
      </c>
      <c r="E676" s="171">
        <v>0</v>
      </c>
    </row>
    <row r="677" spans="3:5">
      <c r="C677" s="172" t="s">
        <v>1614</v>
      </c>
      <c r="D677" s="171">
        <v>1123440</v>
      </c>
      <c r="E677" s="171">
        <v>0</v>
      </c>
    </row>
    <row r="678" spans="3:5">
      <c r="C678" s="172" t="s">
        <v>995</v>
      </c>
      <c r="D678" s="171">
        <v>70200000</v>
      </c>
      <c r="E678" s="171">
        <v>0</v>
      </c>
    </row>
    <row r="679" spans="3:5">
      <c r="C679" s="172" t="s">
        <v>1425</v>
      </c>
      <c r="D679" s="171">
        <v>23400000</v>
      </c>
      <c r="E679" s="171">
        <v>0</v>
      </c>
    </row>
    <row r="680" spans="3:5">
      <c r="C680" s="172" t="s">
        <v>996</v>
      </c>
      <c r="D680" s="171">
        <v>9149755</v>
      </c>
      <c r="E680" s="171">
        <v>0</v>
      </c>
    </row>
    <row r="681" spans="3:5">
      <c r="C681" s="172" t="s">
        <v>775</v>
      </c>
      <c r="D681" s="171">
        <v>1080477</v>
      </c>
      <c r="E681" s="171">
        <v>0</v>
      </c>
    </row>
    <row r="682" spans="3:5">
      <c r="C682" s="172" t="s">
        <v>1249</v>
      </c>
      <c r="D682" s="171">
        <v>8649755</v>
      </c>
      <c r="E682" s="171">
        <v>0</v>
      </c>
    </row>
    <row r="683" spans="3:5">
      <c r="C683" s="172" t="s">
        <v>776</v>
      </c>
      <c r="D683" s="171">
        <v>1525370</v>
      </c>
      <c r="E683" s="171">
        <v>0</v>
      </c>
    </row>
    <row r="684" spans="3:5">
      <c r="C684" s="172" t="s">
        <v>777</v>
      </c>
      <c r="D684" s="171">
        <v>2540116</v>
      </c>
      <c r="E684" s="171">
        <v>0</v>
      </c>
    </row>
    <row r="685" spans="3:5">
      <c r="C685" s="172" t="s">
        <v>778</v>
      </c>
      <c r="D685" s="171">
        <v>270119</v>
      </c>
      <c r="E685" s="171">
        <v>0</v>
      </c>
    </row>
    <row r="686" spans="3:5">
      <c r="C686" s="172" t="s">
        <v>873</v>
      </c>
      <c r="D686" s="171">
        <v>22506919</v>
      </c>
      <c r="E686" s="171">
        <v>0</v>
      </c>
    </row>
    <row r="687" spans="3:5">
      <c r="C687" s="172" t="s">
        <v>779</v>
      </c>
      <c r="D687" s="171">
        <v>1513603</v>
      </c>
      <c r="E687" s="171">
        <v>0</v>
      </c>
    </row>
    <row r="688" spans="3:5">
      <c r="C688" s="172" t="s">
        <v>780</v>
      </c>
      <c r="D688" s="171">
        <v>1513603</v>
      </c>
      <c r="E688" s="171">
        <v>0</v>
      </c>
    </row>
    <row r="689" spans="3:5">
      <c r="C689" s="172" t="s">
        <v>997</v>
      </c>
      <c r="D689" s="171">
        <v>9192062</v>
      </c>
      <c r="E689" s="171">
        <v>0</v>
      </c>
    </row>
    <row r="690" spans="3:5">
      <c r="C690" s="172" t="s">
        <v>1426</v>
      </c>
      <c r="D690" s="171">
        <v>38647320</v>
      </c>
      <c r="E690" s="171">
        <v>0</v>
      </c>
    </row>
    <row r="691" spans="3:5">
      <c r="C691" s="172" t="s">
        <v>450</v>
      </c>
      <c r="D691" s="171">
        <v>22500001</v>
      </c>
      <c r="E691" s="171">
        <v>0</v>
      </c>
    </row>
    <row r="692" spans="3:5">
      <c r="C692" s="172" t="s">
        <v>874</v>
      </c>
      <c r="D692" s="171">
        <v>60063054</v>
      </c>
      <c r="E692" s="171">
        <v>0</v>
      </c>
    </row>
    <row r="693" spans="3:5">
      <c r="C693" s="170" t="s">
        <v>246</v>
      </c>
      <c r="D693" s="171">
        <v>19453332</v>
      </c>
      <c r="E693" s="171">
        <v>0</v>
      </c>
    </row>
    <row r="694" spans="3:5">
      <c r="C694" s="172" t="s">
        <v>1615</v>
      </c>
      <c r="D694" s="171">
        <v>19453332</v>
      </c>
      <c r="E694" s="171">
        <v>0</v>
      </c>
    </row>
    <row r="695" spans="3:5">
      <c r="C695" s="173" t="s">
        <v>333</v>
      </c>
      <c r="D695" s="174">
        <v>3505828285</v>
      </c>
      <c r="E695" s="174">
        <v>0</v>
      </c>
    </row>
    <row r="696" spans="3:5">
      <c r="C696" s="170" t="s">
        <v>244</v>
      </c>
      <c r="D696" s="171">
        <v>2044288285</v>
      </c>
      <c r="E696" s="171">
        <v>0</v>
      </c>
    </row>
    <row r="697" spans="3:5">
      <c r="C697" s="172" t="s">
        <v>912</v>
      </c>
      <c r="D697" s="171">
        <v>3797361</v>
      </c>
      <c r="E697" s="171">
        <v>0</v>
      </c>
    </row>
    <row r="698" spans="3:5">
      <c r="C698" s="172" t="s">
        <v>1247</v>
      </c>
      <c r="D698" s="171">
        <v>10018924</v>
      </c>
      <c r="E698" s="171">
        <v>0</v>
      </c>
    </row>
    <row r="699" spans="3:5">
      <c r="C699" s="172" t="s">
        <v>334</v>
      </c>
      <c r="D699" s="171">
        <v>900000000</v>
      </c>
      <c r="E699" s="171">
        <v>0</v>
      </c>
    </row>
    <row r="700" spans="3:5">
      <c r="C700" s="172" t="s">
        <v>1246</v>
      </c>
      <c r="D700" s="171">
        <v>4114253</v>
      </c>
      <c r="E700" s="171">
        <v>0</v>
      </c>
    </row>
    <row r="701" spans="3:5">
      <c r="C701" s="172" t="s">
        <v>511</v>
      </c>
      <c r="D701" s="171">
        <v>1651551</v>
      </c>
      <c r="E701" s="171">
        <v>0</v>
      </c>
    </row>
    <row r="702" spans="3:5">
      <c r="C702" s="172" t="s">
        <v>512</v>
      </c>
      <c r="D702" s="171">
        <v>1157222</v>
      </c>
      <c r="E702" s="171">
        <v>0</v>
      </c>
    </row>
    <row r="703" spans="3:5">
      <c r="C703" s="172" t="s">
        <v>513</v>
      </c>
      <c r="D703" s="171">
        <v>4123809</v>
      </c>
      <c r="E703" s="171">
        <v>0</v>
      </c>
    </row>
    <row r="704" spans="3:5">
      <c r="C704" s="172" t="s">
        <v>1954</v>
      </c>
      <c r="D704" s="171">
        <v>0</v>
      </c>
      <c r="E704" s="171">
        <v>0</v>
      </c>
    </row>
    <row r="705" spans="3:5">
      <c r="C705" s="172" t="s">
        <v>1245</v>
      </c>
      <c r="D705" s="171">
        <v>1340629</v>
      </c>
      <c r="E705" s="171">
        <v>0</v>
      </c>
    </row>
    <row r="706" spans="3:5">
      <c r="C706" s="172" t="s">
        <v>913</v>
      </c>
      <c r="D706" s="171">
        <v>15000000</v>
      </c>
      <c r="E706" s="171">
        <v>0</v>
      </c>
    </row>
    <row r="707" spans="3:5">
      <c r="C707" s="172" t="s">
        <v>1054</v>
      </c>
      <c r="D707" s="171">
        <v>4247450</v>
      </c>
      <c r="E707" s="171">
        <v>0</v>
      </c>
    </row>
    <row r="708" spans="3:5">
      <c r="C708" s="172" t="s">
        <v>1955</v>
      </c>
      <c r="D708" s="171">
        <v>0</v>
      </c>
      <c r="E708" s="171">
        <v>0</v>
      </c>
    </row>
    <row r="709" spans="3:5">
      <c r="C709" s="172" t="s">
        <v>1351</v>
      </c>
      <c r="D709" s="171">
        <v>34522622</v>
      </c>
      <c r="E709" s="171">
        <v>0</v>
      </c>
    </row>
    <row r="710" spans="3:5">
      <c r="C710" s="172" t="s">
        <v>1616</v>
      </c>
      <c r="D710" s="171">
        <v>1160000</v>
      </c>
      <c r="E710" s="171">
        <v>0</v>
      </c>
    </row>
    <row r="711" spans="3:5">
      <c r="C711" s="172" t="s">
        <v>1956</v>
      </c>
      <c r="D711" s="171">
        <v>0</v>
      </c>
      <c r="E711" s="171">
        <v>0</v>
      </c>
    </row>
    <row r="712" spans="3:5">
      <c r="C712" s="172" t="s">
        <v>335</v>
      </c>
      <c r="D712" s="171">
        <v>257769222</v>
      </c>
      <c r="E712" s="171">
        <v>0</v>
      </c>
    </row>
    <row r="713" spans="3:5">
      <c r="C713" s="172" t="s">
        <v>1099</v>
      </c>
      <c r="D713" s="171">
        <v>244450444</v>
      </c>
      <c r="E713" s="171">
        <v>0</v>
      </c>
    </row>
    <row r="714" spans="3:5">
      <c r="C714" s="172" t="s">
        <v>781</v>
      </c>
      <c r="D714" s="171">
        <v>4062690</v>
      </c>
      <c r="E714" s="171">
        <v>0</v>
      </c>
    </row>
    <row r="715" spans="3:5">
      <c r="C715" s="172" t="s">
        <v>782</v>
      </c>
      <c r="D715" s="171">
        <v>8305980</v>
      </c>
      <c r="E715" s="171">
        <v>0</v>
      </c>
    </row>
    <row r="716" spans="3:5">
      <c r="C716" s="172" t="s">
        <v>783</v>
      </c>
      <c r="D716" s="171">
        <v>1198159</v>
      </c>
      <c r="E716" s="171">
        <v>0</v>
      </c>
    </row>
    <row r="717" spans="3:5">
      <c r="C717" s="172" t="s">
        <v>784</v>
      </c>
      <c r="D717" s="171">
        <v>5453083</v>
      </c>
      <c r="E717" s="171">
        <v>0</v>
      </c>
    </row>
    <row r="718" spans="3:5">
      <c r="C718" s="172" t="s">
        <v>914</v>
      </c>
      <c r="D718" s="171">
        <v>4062690</v>
      </c>
      <c r="E718" s="171">
        <v>0</v>
      </c>
    </row>
    <row r="719" spans="3:5">
      <c r="C719" s="172" t="s">
        <v>1244</v>
      </c>
      <c r="D719" s="171">
        <v>1138581</v>
      </c>
      <c r="E719" s="171">
        <v>0</v>
      </c>
    </row>
    <row r="720" spans="3:5">
      <c r="C720" s="172" t="s">
        <v>785</v>
      </c>
      <c r="D720" s="171">
        <v>4062690</v>
      </c>
      <c r="E720" s="171">
        <v>0</v>
      </c>
    </row>
    <row r="721" spans="3:5">
      <c r="C721" s="172" t="s">
        <v>1617</v>
      </c>
      <c r="D721" s="171">
        <v>6296723</v>
      </c>
      <c r="E721" s="171">
        <v>0</v>
      </c>
    </row>
    <row r="722" spans="3:5">
      <c r="C722" s="172" t="s">
        <v>1957</v>
      </c>
      <c r="D722" s="171">
        <v>1094942</v>
      </c>
      <c r="E722" s="171">
        <v>0</v>
      </c>
    </row>
    <row r="723" spans="3:5">
      <c r="C723" s="172" t="s">
        <v>786</v>
      </c>
      <c r="D723" s="171">
        <v>1720107</v>
      </c>
      <c r="E723" s="171">
        <v>0</v>
      </c>
    </row>
    <row r="724" spans="3:5">
      <c r="C724" s="172" t="s">
        <v>787</v>
      </c>
      <c r="D724" s="171">
        <v>5415294</v>
      </c>
      <c r="E724" s="171">
        <v>0</v>
      </c>
    </row>
    <row r="725" spans="3:5">
      <c r="C725" s="172" t="s">
        <v>788</v>
      </c>
      <c r="D725" s="171">
        <v>1516282</v>
      </c>
      <c r="E725" s="171">
        <v>0</v>
      </c>
    </row>
    <row r="726" spans="3:5">
      <c r="C726" s="172" t="s">
        <v>789</v>
      </c>
      <c r="D726" s="171">
        <v>4850943</v>
      </c>
      <c r="E726" s="171">
        <v>0</v>
      </c>
    </row>
    <row r="727" spans="3:5">
      <c r="C727" s="172" t="s">
        <v>790</v>
      </c>
      <c r="D727" s="171">
        <v>4850943</v>
      </c>
      <c r="E727" s="171">
        <v>0</v>
      </c>
    </row>
    <row r="728" spans="3:5">
      <c r="C728" s="172" t="s">
        <v>791</v>
      </c>
      <c r="D728" s="171">
        <v>3509288</v>
      </c>
      <c r="E728" s="171">
        <v>0</v>
      </c>
    </row>
    <row r="729" spans="3:5">
      <c r="C729" s="172" t="s">
        <v>1958</v>
      </c>
      <c r="D729" s="171">
        <v>7421233</v>
      </c>
      <c r="E729" s="171">
        <v>0</v>
      </c>
    </row>
    <row r="730" spans="3:5">
      <c r="C730" s="172" t="s">
        <v>1618</v>
      </c>
      <c r="D730" s="171">
        <v>24802615</v>
      </c>
      <c r="E730" s="171">
        <v>0</v>
      </c>
    </row>
    <row r="731" spans="3:5">
      <c r="C731" s="172" t="s">
        <v>1619</v>
      </c>
      <c r="D731" s="171">
        <v>1525371</v>
      </c>
      <c r="E731" s="171">
        <v>0</v>
      </c>
    </row>
    <row r="732" spans="3:5">
      <c r="C732" s="172" t="s">
        <v>1243</v>
      </c>
      <c r="D732" s="171">
        <v>3939670</v>
      </c>
      <c r="E732" s="171">
        <v>0</v>
      </c>
    </row>
    <row r="733" spans="3:5">
      <c r="C733" s="172" t="s">
        <v>792</v>
      </c>
      <c r="D733" s="171">
        <v>3939670</v>
      </c>
      <c r="E733" s="171">
        <v>0</v>
      </c>
    </row>
    <row r="734" spans="3:5">
      <c r="C734" s="172" t="s">
        <v>793</v>
      </c>
      <c r="D734" s="171">
        <v>3939671</v>
      </c>
      <c r="E734" s="171">
        <v>0</v>
      </c>
    </row>
    <row r="735" spans="3:5">
      <c r="C735" s="172" t="s">
        <v>1427</v>
      </c>
      <c r="D735" s="171">
        <v>155926762</v>
      </c>
      <c r="E735" s="171">
        <v>0</v>
      </c>
    </row>
    <row r="736" spans="3:5">
      <c r="C736" s="172" t="s">
        <v>451</v>
      </c>
      <c r="D736" s="171">
        <v>52507548</v>
      </c>
      <c r="E736" s="171">
        <v>0</v>
      </c>
    </row>
    <row r="737" spans="3:5">
      <c r="C737" s="172" t="s">
        <v>875</v>
      </c>
      <c r="D737" s="171">
        <v>45000187</v>
      </c>
      <c r="E737" s="171">
        <v>0</v>
      </c>
    </row>
    <row r="738" spans="3:5">
      <c r="C738" s="172" t="s">
        <v>948</v>
      </c>
      <c r="D738" s="171">
        <v>30000002</v>
      </c>
      <c r="E738" s="171">
        <v>0</v>
      </c>
    </row>
    <row r="739" spans="3:5">
      <c r="C739" s="172" t="s">
        <v>1042</v>
      </c>
      <c r="D739" s="171">
        <v>136891562</v>
      </c>
      <c r="E739" s="171">
        <v>0</v>
      </c>
    </row>
    <row r="740" spans="3:5">
      <c r="C740" s="172" t="s">
        <v>949</v>
      </c>
      <c r="D740" s="171">
        <v>15002112</v>
      </c>
      <c r="E740" s="171">
        <v>0</v>
      </c>
    </row>
    <row r="741" spans="3:5">
      <c r="C741" s="172" t="s">
        <v>876</v>
      </c>
      <c r="D741" s="171">
        <v>22500000</v>
      </c>
      <c r="E741" s="171">
        <v>0</v>
      </c>
    </row>
    <row r="742" spans="3:5">
      <c r="C742" s="170" t="s">
        <v>247</v>
      </c>
      <c r="D742" s="171">
        <v>1461540000</v>
      </c>
      <c r="E742" s="171">
        <v>0</v>
      </c>
    </row>
    <row r="743" spans="3:5">
      <c r="C743" s="172" t="s">
        <v>1242</v>
      </c>
      <c r="D743" s="171">
        <v>1375500000</v>
      </c>
      <c r="E743" s="171">
        <v>0</v>
      </c>
    </row>
    <row r="744" spans="3:5">
      <c r="C744" s="172" t="s">
        <v>416</v>
      </c>
      <c r="D744" s="171">
        <v>86040000</v>
      </c>
      <c r="E744" s="171">
        <v>0</v>
      </c>
    </row>
    <row r="745" spans="3:5">
      <c r="C745" s="173" t="s">
        <v>336</v>
      </c>
      <c r="D745" s="174">
        <v>1638625337</v>
      </c>
      <c r="E745" s="174">
        <v>801861925.67999995</v>
      </c>
    </row>
    <row r="746" spans="3:5">
      <c r="C746" s="170" t="s">
        <v>244</v>
      </c>
      <c r="D746" s="171">
        <v>1429302975</v>
      </c>
      <c r="E746" s="171">
        <v>801861925.67999995</v>
      </c>
    </row>
    <row r="747" spans="3:5">
      <c r="C747" s="172" t="s">
        <v>1098</v>
      </c>
      <c r="D747" s="171">
        <v>130965347</v>
      </c>
      <c r="E747" s="171">
        <v>1861925.6800000002</v>
      </c>
    </row>
    <row r="748" spans="3:5">
      <c r="C748" s="172" t="s">
        <v>1043</v>
      </c>
      <c r="D748" s="171">
        <v>106172797</v>
      </c>
      <c r="E748" s="171">
        <v>0</v>
      </c>
    </row>
    <row r="749" spans="3:5">
      <c r="C749" s="172" t="s">
        <v>514</v>
      </c>
      <c r="D749" s="171">
        <v>1561024</v>
      </c>
      <c r="E749" s="171">
        <v>0</v>
      </c>
    </row>
    <row r="750" spans="3:5">
      <c r="C750" s="172" t="s">
        <v>515</v>
      </c>
      <c r="D750" s="171">
        <v>1157222</v>
      </c>
      <c r="E750" s="171">
        <v>0</v>
      </c>
    </row>
    <row r="751" spans="3:5">
      <c r="C751" s="172" t="s">
        <v>516</v>
      </c>
      <c r="D751" s="171">
        <v>1651551</v>
      </c>
      <c r="E751" s="171">
        <v>0</v>
      </c>
    </row>
    <row r="752" spans="3:5">
      <c r="C752" s="172" t="s">
        <v>548</v>
      </c>
      <c r="D752" s="171">
        <v>1518982</v>
      </c>
      <c r="E752" s="171">
        <v>0</v>
      </c>
    </row>
    <row r="753" spans="3:5">
      <c r="C753" s="172" t="s">
        <v>549</v>
      </c>
      <c r="D753" s="171">
        <v>2861943</v>
      </c>
      <c r="E753" s="171">
        <v>0</v>
      </c>
    </row>
    <row r="754" spans="3:5">
      <c r="C754" s="172" t="s">
        <v>337</v>
      </c>
      <c r="D754" s="171">
        <v>1001596236</v>
      </c>
      <c r="E754" s="171">
        <v>800000000</v>
      </c>
    </row>
    <row r="755" spans="3:5">
      <c r="C755" s="172" t="s">
        <v>1959</v>
      </c>
      <c r="D755" s="171">
        <v>0</v>
      </c>
      <c r="E755" s="171">
        <v>0</v>
      </c>
    </row>
    <row r="756" spans="3:5">
      <c r="C756" s="172" t="s">
        <v>877</v>
      </c>
      <c r="D756" s="171">
        <v>45000002</v>
      </c>
      <c r="E756" s="171">
        <v>0</v>
      </c>
    </row>
    <row r="757" spans="3:5">
      <c r="C757" s="172" t="s">
        <v>433</v>
      </c>
      <c r="D757" s="171">
        <v>31816871</v>
      </c>
      <c r="E757" s="171">
        <v>0</v>
      </c>
    </row>
    <row r="758" spans="3:5">
      <c r="C758" s="172" t="s">
        <v>452</v>
      </c>
      <c r="D758" s="171">
        <v>105001000</v>
      </c>
      <c r="E758" s="171">
        <v>0</v>
      </c>
    </row>
    <row r="759" spans="3:5">
      <c r="C759" s="170" t="s">
        <v>246</v>
      </c>
      <c r="D759" s="171">
        <v>206514332</v>
      </c>
      <c r="E759" s="171">
        <v>0</v>
      </c>
    </row>
    <row r="760" spans="3:5">
      <c r="C760" s="172" t="s">
        <v>1069</v>
      </c>
      <c r="D760" s="171">
        <v>206514332</v>
      </c>
      <c r="E760" s="171">
        <v>0</v>
      </c>
    </row>
    <row r="761" spans="3:5">
      <c r="C761" s="170" t="s">
        <v>248</v>
      </c>
      <c r="D761" s="171">
        <v>2808030</v>
      </c>
      <c r="E761" s="171">
        <v>0</v>
      </c>
    </row>
    <row r="762" spans="3:5">
      <c r="C762" s="172" t="s">
        <v>245</v>
      </c>
      <c r="D762" s="171">
        <v>2808030</v>
      </c>
      <c r="E762" s="171">
        <v>0</v>
      </c>
    </row>
    <row r="763" spans="3:5">
      <c r="C763" s="173" t="s">
        <v>338</v>
      </c>
      <c r="D763" s="174">
        <v>913162159</v>
      </c>
      <c r="E763" s="174">
        <v>43295501.420000002</v>
      </c>
    </row>
    <row r="764" spans="3:5">
      <c r="C764" s="170" t="s">
        <v>244</v>
      </c>
      <c r="D764" s="171">
        <v>871174289</v>
      </c>
      <c r="E764" s="171">
        <v>43295501.420000002</v>
      </c>
    </row>
    <row r="765" spans="3:5">
      <c r="C765" s="172" t="s">
        <v>245</v>
      </c>
      <c r="D765" s="171">
        <v>2029998</v>
      </c>
      <c r="E765" s="171">
        <v>0</v>
      </c>
    </row>
    <row r="766" spans="3:5">
      <c r="C766" s="172" t="s">
        <v>1241</v>
      </c>
      <c r="D766" s="171">
        <v>1639531</v>
      </c>
      <c r="E766" s="171">
        <v>0</v>
      </c>
    </row>
    <row r="767" spans="3:5">
      <c r="C767" s="172" t="s">
        <v>517</v>
      </c>
      <c r="D767" s="171">
        <v>6002428</v>
      </c>
      <c r="E767" s="171">
        <v>0</v>
      </c>
    </row>
    <row r="768" spans="3:5">
      <c r="C768" s="172" t="s">
        <v>518</v>
      </c>
      <c r="D768" s="171">
        <v>2758819</v>
      </c>
      <c r="E768" s="171">
        <v>0</v>
      </c>
    </row>
    <row r="769" spans="3:5">
      <c r="C769" s="172" t="s">
        <v>519</v>
      </c>
      <c r="D769" s="171">
        <v>4433239</v>
      </c>
      <c r="E769" s="171">
        <v>0</v>
      </c>
    </row>
    <row r="770" spans="3:5">
      <c r="C770" s="172" t="s">
        <v>520</v>
      </c>
      <c r="D770" s="171">
        <v>1835000</v>
      </c>
      <c r="E770" s="171">
        <v>0</v>
      </c>
    </row>
    <row r="771" spans="3:5">
      <c r="C771" s="172" t="s">
        <v>521</v>
      </c>
      <c r="D771" s="171">
        <v>1856241</v>
      </c>
      <c r="E771" s="171">
        <v>0</v>
      </c>
    </row>
    <row r="772" spans="3:5">
      <c r="C772" s="172" t="s">
        <v>522</v>
      </c>
      <c r="D772" s="171">
        <v>10922031</v>
      </c>
      <c r="E772" s="171">
        <v>0</v>
      </c>
    </row>
    <row r="773" spans="3:5">
      <c r="C773" s="172" t="s">
        <v>523</v>
      </c>
      <c r="D773" s="171">
        <v>3326831</v>
      </c>
      <c r="E773" s="171">
        <v>0</v>
      </c>
    </row>
    <row r="774" spans="3:5">
      <c r="C774" s="172" t="s">
        <v>524</v>
      </c>
      <c r="D774" s="171">
        <v>9294308</v>
      </c>
      <c r="E774" s="171">
        <v>0</v>
      </c>
    </row>
    <row r="775" spans="3:5">
      <c r="C775" s="172" t="s">
        <v>490</v>
      </c>
      <c r="D775" s="171">
        <v>11058566</v>
      </c>
      <c r="E775" s="171">
        <v>0</v>
      </c>
    </row>
    <row r="776" spans="3:5">
      <c r="C776" s="172" t="s">
        <v>1620</v>
      </c>
      <c r="D776" s="171">
        <v>50022117</v>
      </c>
      <c r="E776" s="171">
        <v>0</v>
      </c>
    </row>
    <row r="777" spans="3:5">
      <c r="C777" s="172" t="s">
        <v>339</v>
      </c>
      <c r="D777" s="171">
        <v>4319869</v>
      </c>
      <c r="E777" s="171">
        <v>0</v>
      </c>
    </row>
    <row r="778" spans="3:5">
      <c r="C778" s="172" t="s">
        <v>340</v>
      </c>
      <c r="D778" s="171">
        <v>1517426</v>
      </c>
      <c r="E778" s="171">
        <v>0</v>
      </c>
    </row>
    <row r="779" spans="3:5">
      <c r="C779" s="172" t="s">
        <v>341</v>
      </c>
      <c r="D779" s="171">
        <v>263965000</v>
      </c>
      <c r="E779" s="171">
        <v>0</v>
      </c>
    </row>
    <row r="780" spans="3:5">
      <c r="C780" s="172" t="s">
        <v>1068</v>
      </c>
      <c r="D780" s="171">
        <v>2551825</v>
      </c>
      <c r="E780" s="171">
        <v>0</v>
      </c>
    </row>
    <row r="781" spans="3:5">
      <c r="C781" s="172" t="s">
        <v>1429</v>
      </c>
      <c r="D781" s="171">
        <v>5883116</v>
      </c>
      <c r="E781" s="171">
        <v>0</v>
      </c>
    </row>
    <row r="782" spans="3:5">
      <c r="C782" s="172" t="s">
        <v>1621</v>
      </c>
      <c r="D782" s="171">
        <v>1244476</v>
      </c>
      <c r="E782" s="171">
        <v>0</v>
      </c>
    </row>
    <row r="783" spans="3:5">
      <c r="C783" s="172" t="s">
        <v>794</v>
      </c>
      <c r="D783" s="171">
        <v>1000000</v>
      </c>
      <c r="E783" s="171">
        <v>0</v>
      </c>
    </row>
    <row r="784" spans="3:5">
      <c r="C784" s="172" t="s">
        <v>585</v>
      </c>
      <c r="D784" s="171">
        <v>2503860</v>
      </c>
      <c r="E784" s="171">
        <v>0</v>
      </c>
    </row>
    <row r="785" spans="3:5">
      <c r="C785" s="172" t="s">
        <v>586</v>
      </c>
      <c r="D785" s="171">
        <v>12678145</v>
      </c>
      <c r="E785" s="171">
        <v>0</v>
      </c>
    </row>
    <row r="786" spans="3:5">
      <c r="C786" s="172" t="s">
        <v>587</v>
      </c>
      <c r="D786" s="171">
        <v>2535629</v>
      </c>
      <c r="E786" s="171">
        <v>0</v>
      </c>
    </row>
    <row r="787" spans="3:5">
      <c r="C787" s="172" t="s">
        <v>588</v>
      </c>
      <c r="D787" s="171">
        <v>1570629</v>
      </c>
      <c r="E787" s="171">
        <v>0</v>
      </c>
    </row>
    <row r="788" spans="3:5">
      <c r="C788" s="172" t="s">
        <v>589</v>
      </c>
      <c r="D788" s="171">
        <v>2535629</v>
      </c>
      <c r="E788" s="171">
        <v>0</v>
      </c>
    </row>
    <row r="789" spans="3:5">
      <c r="C789" s="172" t="s">
        <v>590</v>
      </c>
      <c r="D789" s="171">
        <v>3418120</v>
      </c>
      <c r="E789" s="171">
        <v>0</v>
      </c>
    </row>
    <row r="790" spans="3:5">
      <c r="C790" s="172" t="s">
        <v>1240</v>
      </c>
      <c r="D790" s="171">
        <v>1780751</v>
      </c>
      <c r="E790" s="171">
        <v>0</v>
      </c>
    </row>
    <row r="791" spans="3:5">
      <c r="C791" s="172" t="s">
        <v>1239</v>
      </c>
      <c r="D791" s="171">
        <v>9024052</v>
      </c>
      <c r="E791" s="171">
        <v>0</v>
      </c>
    </row>
    <row r="792" spans="3:5">
      <c r="C792" s="172" t="s">
        <v>998</v>
      </c>
      <c r="D792" s="171">
        <v>20166495</v>
      </c>
      <c r="E792" s="171">
        <v>0</v>
      </c>
    </row>
    <row r="793" spans="3:5">
      <c r="C793" s="172" t="s">
        <v>1238</v>
      </c>
      <c r="D793" s="171">
        <v>4750788</v>
      </c>
      <c r="E793" s="171">
        <v>0</v>
      </c>
    </row>
    <row r="794" spans="3:5">
      <c r="C794" s="172" t="s">
        <v>999</v>
      </c>
      <c r="D794" s="171">
        <v>24430184</v>
      </c>
      <c r="E794" s="171">
        <v>0</v>
      </c>
    </row>
    <row r="795" spans="3:5">
      <c r="C795" s="172" t="s">
        <v>591</v>
      </c>
      <c r="D795" s="171">
        <v>6815664</v>
      </c>
      <c r="E795" s="171">
        <v>0</v>
      </c>
    </row>
    <row r="796" spans="3:5">
      <c r="C796" s="172" t="s">
        <v>592</v>
      </c>
      <c r="D796" s="171">
        <v>12357301</v>
      </c>
      <c r="E796" s="171">
        <v>0</v>
      </c>
    </row>
    <row r="797" spans="3:5">
      <c r="C797" s="172" t="s">
        <v>1237</v>
      </c>
      <c r="D797" s="171">
        <v>1142726</v>
      </c>
      <c r="E797" s="171">
        <v>0</v>
      </c>
    </row>
    <row r="798" spans="3:5">
      <c r="C798" s="172" t="s">
        <v>1000</v>
      </c>
      <c r="D798" s="171">
        <v>20616833</v>
      </c>
      <c r="E798" s="171">
        <v>0</v>
      </c>
    </row>
    <row r="799" spans="3:5">
      <c r="C799" s="172" t="s">
        <v>593</v>
      </c>
      <c r="D799" s="171">
        <v>1511718</v>
      </c>
      <c r="E799" s="171">
        <v>0</v>
      </c>
    </row>
    <row r="800" spans="3:5">
      <c r="C800" s="172" t="s">
        <v>915</v>
      </c>
      <c r="D800" s="171">
        <v>1548690</v>
      </c>
      <c r="E800" s="171">
        <v>0</v>
      </c>
    </row>
    <row r="801" spans="3:5">
      <c r="C801" s="172" t="s">
        <v>1960</v>
      </c>
      <c r="D801" s="171">
        <v>416411</v>
      </c>
      <c r="E801" s="171">
        <v>0</v>
      </c>
    </row>
    <row r="802" spans="3:5">
      <c r="C802" s="172" t="s">
        <v>1428</v>
      </c>
      <c r="D802" s="171">
        <v>10226229</v>
      </c>
      <c r="E802" s="171">
        <v>0</v>
      </c>
    </row>
    <row r="803" spans="3:5">
      <c r="C803" s="172" t="s">
        <v>1001</v>
      </c>
      <c r="D803" s="171">
        <v>23931040</v>
      </c>
      <c r="E803" s="171">
        <v>0</v>
      </c>
    </row>
    <row r="804" spans="3:5">
      <c r="C804" s="172" t="s">
        <v>878</v>
      </c>
      <c r="D804" s="171">
        <v>30000000</v>
      </c>
      <c r="E804" s="171">
        <v>0</v>
      </c>
    </row>
    <row r="805" spans="3:5">
      <c r="C805" s="172" t="s">
        <v>342</v>
      </c>
      <c r="D805" s="171">
        <v>210000001</v>
      </c>
      <c r="E805" s="171">
        <v>43295501.420000002</v>
      </c>
    </row>
    <row r="806" spans="3:5">
      <c r="C806" s="172" t="s">
        <v>1105</v>
      </c>
      <c r="D806" s="171">
        <v>21449671</v>
      </c>
      <c r="E806" s="171">
        <v>0</v>
      </c>
    </row>
    <row r="807" spans="3:5">
      <c r="C807" s="172" t="s">
        <v>467</v>
      </c>
      <c r="D807" s="171">
        <v>60102902</v>
      </c>
      <c r="E807" s="171">
        <v>0</v>
      </c>
    </row>
    <row r="808" spans="3:5">
      <c r="C808" s="170" t="s">
        <v>246</v>
      </c>
      <c r="D808" s="171">
        <v>35545562</v>
      </c>
      <c r="E808" s="171">
        <v>0</v>
      </c>
    </row>
    <row r="809" spans="3:5">
      <c r="C809" s="172" t="s">
        <v>341</v>
      </c>
      <c r="D809" s="171">
        <v>1454089</v>
      </c>
      <c r="E809" s="171">
        <v>0</v>
      </c>
    </row>
    <row r="810" spans="3:5">
      <c r="C810" s="172" t="s">
        <v>1429</v>
      </c>
      <c r="D810" s="171">
        <v>12596660</v>
      </c>
      <c r="E810" s="171">
        <v>0</v>
      </c>
    </row>
    <row r="811" spans="3:5">
      <c r="C811" s="172" t="s">
        <v>1622</v>
      </c>
      <c r="D811" s="171">
        <v>21494813</v>
      </c>
      <c r="E811" s="171">
        <v>0</v>
      </c>
    </row>
    <row r="812" spans="3:5">
      <c r="C812" s="170" t="s">
        <v>248</v>
      </c>
      <c r="D812" s="171">
        <v>6442308</v>
      </c>
      <c r="E812" s="171">
        <v>0</v>
      </c>
    </row>
    <row r="813" spans="3:5">
      <c r="C813" s="172" t="s">
        <v>245</v>
      </c>
      <c r="D813" s="171">
        <v>6442308</v>
      </c>
      <c r="E813" s="171">
        <v>0</v>
      </c>
    </row>
    <row r="814" spans="3:5">
      <c r="C814" s="173" t="s">
        <v>343</v>
      </c>
      <c r="D814" s="174">
        <v>3165794891</v>
      </c>
      <c r="E814" s="174">
        <v>100407632.03</v>
      </c>
    </row>
    <row r="815" spans="3:5">
      <c r="C815" s="170" t="s">
        <v>244</v>
      </c>
      <c r="D815" s="171">
        <v>2689473708</v>
      </c>
      <c r="E815" s="171">
        <v>100407632.03</v>
      </c>
    </row>
    <row r="816" spans="3:5">
      <c r="C816" s="172" t="s">
        <v>1236</v>
      </c>
      <c r="D816" s="171">
        <v>1546229</v>
      </c>
      <c r="E816" s="171">
        <v>0</v>
      </c>
    </row>
    <row r="817" spans="3:5">
      <c r="C817" s="172" t="s">
        <v>795</v>
      </c>
      <c r="D817" s="171">
        <v>2371024</v>
      </c>
      <c r="E817" s="171">
        <v>0</v>
      </c>
    </row>
    <row r="818" spans="3:5">
      <c r="C818" s="172" t="s">
        <v>796</v>
      </c>
      <c r="D818" s="171">
        <v>1533724</v>
      </c>
      <c r="E818" s="171">
        <v>0</v>
      </c>
    </row>
    <row r="819" spans="3:5">
      <c r="C819" s="172" t="s">
        <v>1623</v>
      </c>
      <c r="D819" s="171">
        <v>19490000</v>
      </c>
      <c r="E819" s="171">
        <v>0</v>
      </c>
    </row>
    <row r="820" spans="3:5">
      <c r="C820" s="172" t="s">
        <v>797</v>
      </c>
      <c r="D820" s="171">
        <v>1725020</v>
      </c>
      <c r="E820" s="171">
        <v>0</v>
      </c>
    </row>
    <row r="821" spans="3:5">
      <c r="C821" s="172" t="s">
        <v>1235</v>
      </c>
      <c r="D821" s="171">
        <v>137000000</v>
      </c>
      <c r="E821" s="171">
        <v>10443962.029999999</v>
      </c>
    </row>
    <row r="822" spans="3:5">
      <c r="C822" s="172" t="s">
        <v>1624</v>
      </c>
      <c r="D822" s="171">
        <v>123562218</v>
      </c>
      <c r="E822" s="171">
        <v>0</v>
      </c>
    </row>
    <row r="823" spans="3:5">
      <c r="C823" s="172" t="s">
        <v>1430</v>
      </c>
      <c r="D823" s="171">
        <v>31979091</v>
      </c>
      <c r="E823" s="171">
        <v>0</v>
      </c>
    </row>
    <row r="824" spans="3:5">
      <c r="C824" s="172" t="s">
        <v>798</v>
      </c>
      <c r="D824" s="171">
        <v>6169115</v>
      </c>
      <c r="E824" s="171">
        <v>0</v>
      </c>
    </row>
    <row r="825" spans="3:5">
      <c r="C825" s="172" t="s">
        <v>799</v>
      </c>
      <c r="D825" s="171">
        <v>1757168</v>
      </c>
      <c r="E825" s="171">
        <v>0</v>
      </c>
    </row>
    <row r="826" spans="3:5">
      <c r="C826" s="172" t="s">
        <v>1431</v>
      </c>
      <c r="D826" s="171">
        <v>471159418</v>
      </c>
      <c r="E826" s="171">
        <v>0</v>
      </c>
    </row>
    <row r="827" spans="3:5">
      <c r="C827" s="172" t="s">
        <v>1234</v>
      </c>
      <c r="D827" s="171">
        <v>4171157</v>
      </c>
      <c r="E827" s="171">
        <v>0</v>
      </c>
    </row>
    <row r="828" spans="3:5">
      <c r="C828" s="172" t="s">
        <v>916</v>
      </c>
      <c r="D828" s="171">
        <v>416411</v>
      </c>
      <c r="E828" s="171">
        <v>0</v>
      </c>
    </row>
    <row r="829" spans="3:5">
      <c r="C829" s="172" t="s">
        <v>525</v>
      </c>
      <c r="D829" s="171">
        <v>27157543</v>
      </c>
      <c r="E829" s="171">
        <v>0</v>
      </c>
    </row>
    <row r="830" spans="3:5">
      <c r="C830" s="172" t="s">
        <v>1233</v>
      </c>
      <c r="D830" s="171">
        <v>13831456</v>
      </c>
      <c r="E830" s="171">
        <v>0</v>
      </c>
    </row>
    <row r="831" spans="3:5">
      <c r="C831" s="172" t="s">
        <v>1625</v>
      </c>
      <c r="D831" s="171">
        <v>23172128</v>
      </c>
      <c r="E831" s="171">
        <v>0</v>
      </c>
    </row>
    <row r="832" spans="3:5">
      <c r="C832" s="172" t="s">
        <v>526</v>
      </c>
      <c r="D832" s="171">
        <v>4111948</v>
      </c>
      <c r="E832" s="171">
        <v>0</v>
      </c>
    </row>
    <row r="833" spans="3:5">
      <c r="C833" s="172" t="s">
        <v>527</v>
      </c>
      <c r="D833" s="171">
        <v>1765668</v>
      </c>
      <c r="E833" s="171">
        <v>0</v>
      </c>
    </row>
    <row r="834" spans="3:5">
      <c r="C834" s="172" t="s">
        <v>1626</v>
      </c>
      <c r="D834" s="171">
        <v>78000000</v>
      </c>
      <c r="E834" s="171">
        <v>0</v>
      </c>
    </row>
    <row r="835" spans="3:5">
      <c r="C835" s="172" t="s">
        <v>528</v>
      </c>
      <c r="D835" s="171">
        <v>2912495</v>
      </c>
      <c r="E835" s="171">
        <v>0</v>
      </c>
    </row>
    <row r="836" spans="3:5">
      <c r="C836" s="172" t="s">
        <v>529</v>
      </c>
      <c r="D836" s="171">
        <v>2741562</v>
      </c>
      <c r="E836" s="171">
        <v>0</v>
      </c>
    </row>
    <row r="837" spans="3:5">
      <c r="C837" s="172" t="s">
        <v>530</v>
      </c>
      <c r="D837" s="171">
        <v>2773545</v>
      </c>
      <c r="E837" s="171">
        <v>0</v>
      </c>
    </row>
    <row r="838" spans="3:5">
      <c r="C838" s="172" t="s">
        <v>1627</v>
      </c>
      <c r="D838" s="171">
        <v>78360940</v>
      </c>
      <c r="E838" s="171">
        <v>0</v>
      </c>
    </row>
    <row r="839" spans="3:5">
      <c r="C839" s="172" t="s">
        <v>1628</v>
      </c>
      <c r="D839" s="171">
        <v>80087356</v>
      </c>
      <c r="E839" s="171">
        <v>0</v>
      </c>
    </row>
    <row r="840" spans="3:5">
      <c r="C840" s="172" t="s">
        <v>1232</v>
      </c>
      <c r="D840" s="171">
        <v>63579672</v>
      </c>
      <c r="E840" s="171">
        <v>0</v>
      </c>
    </row>
    <row r="841" spans="3:5">
      <c r="C841" s="172" t="s">
        <v>673</v>
      </c>
      <c r="D841" s="171">
        <v>1000000</v>
      </c>
      <c r="E841" s="171">
        <v>0</v>
      </c>
    </row>
    <row r="842" spans="3:5">
      <c r="C842" s="172" t="s">
        <v>879</v>
      </c>
      <c r="D842" s="171">
        <v>37500333</v>
      </c>
      <c r="E842" s="171">
        <v>0</v>
      </c>
    </row>
    <row r="843" spans="3:5">
      <c r="C843" s="172" t="s">
        <v>1350</v>
      </c>
      <c r="D843" s="171">
        <v>10845429</v>
      </c>
      <c r="E843" s="171">
        <v>0</v>
      </c>
    </row>
    <row r="844" spans="3:5">
      <c r="C844" s="172" t="s">
        <v>420</v>
      </c>
      <c r="D844" s="171">
        <v>2338581</v>
      </c>
      <c r="E844" s="171">
        <v>0</v>
      </c>
    </row>
    <row r="845" spans="3:5">
      <c r="C845" s="172" t="s">
        <v>1067</v>
      </c>
      <c r="D845" s="171">
        <v>46227768</v>
      </c>
      <c r="E845" s="171">
        <v>0</v>
      </c>
    </row>
    <row r="846" spans="3:5">
      <c r="C846" s="172" t="s">
        <v>1060</v>
      </c>
      <c r="D846" s="171">
        <v>1000000</v>
      </c>
      <c r="E846" s="171">
        <v>0</v>
      </c>
    </row>
    <row r="847" spans="3:5">
      <c r="C847" s="172" t="s">
        <v>1629</v>
      </c>
      <c r="D847" s="171">
        <v>5000000</v>
      </c>
      <c r="E847" s="171">
        <v>0</v>
      </c>
    </row>
    <row r="848" spans="3:5">
      <c r="C848" s="172" t="s">
        <v>1630</v>
      </c>
      <c r="D848" s="171">
        <v>62263555</v>
      </c>
      <c r="E848" s="171">
        <v>0</v>
      </c>
    </row>
    <row r="849" spans="3:5">
      <c r="C849" s="172" t="s">
        <v>1432</v>
      </c>
      <c r="D849" s="171">
        <v>1000000</v>
      </c>
      <c r="E849" s="171">
        <v>0</v>
      </c>
    </row>
    <row r="850" spans="3:5">
      <c r="C850" s="172" t="s">
        <v>1433</v>
      </c>
      <c r="D850" s="171">
        <v>37514624</v>
      </c>
      <c r="E850" s="171">
        <v>0</v>
      </c>
    </row>
    <row r="851" spans="3:5">
      <c r="C851" s="172" t="s">
        <v>1631</v>
      </c>
      <c r="D851" s="171">
        <v>299999</v>
      </c>
      <c r="E851" s="171">
        <v>0</v>
      </c>
    </row>
    <row r="852" spans="3:5">
      <c r="C852" s="172" t="s">
        <v>1231</v>
      </c>
      <c r="D852" s="171">
        <v>53980114</v>
      </c>
      <c r="E852" s="171">
        <v>0</v>
      </c>
    </row>
    <row r="853" spans="3:5">
      <c r="C853" s="172" t="s">
        <v>1632</v>
      </c>
      <c r="D853" s="171">
        <v>58722235</v>
      </c>
      <c r="E853" s="171">
        <v>0</v>
      </c>
    </row>
    <row r="854" spans="3:5">
      <c r="C854" s="172" t="s">
        <v>344</v>
      </c>
      <c r="D854" s="171">
        <v>16375726</v>
      </c>
      <c r="E854" s="171">
        <v>0</v>
      </c>
    </row>
    <row r="855" spans="3:5">
      <c r="C855" s="172" t="s">
        <v>1961</v>
      </c>
      <c r="D855" s="171">
        <v>33065831</v>
      </c>
      <c r="E855" s="171">
        <v>0</v>
      </c>
    </row>
    <row r="856" spans="3:5">
      <c r="C856" s="172" t="s">
        <v>345</v>
      </c>
      <c r="D856" s="171">
        <v>1000000</v>
      </c>
      <c r="E856" s="171">
        <v>0</v>
      </c>
    </row>
    <row r="857" spans="3:5">
      <c r="C857" s="172" t="s">
        <v>1633</v>
      </c>
      <c r="D857" s="171">
        <v>56869436</v>
      </c>
      <c r="E857" s="171">
        <v>0</v>
      </c>
    </row>
    <row r="858" spans="3:5">
      <c r="C858" s="172" t="s">
        <v>346</v>
      </c>
      <c r="D858" s="171">
        <v>3769211</v>
      </c>
      <c r="E858" s="171">
        <v>0</v>
      </c>
    </row>
    <row r="859" spans="3:5">
      <c r="C859" s="172" t="s">
        <v>1230</v>
      </c>
      <c r="D859" s="171">
        <v>55021560</v>
      </c>
      <c r="E859" s="171">
        <v>0</v>
      </c>
    </row>
    <row r="860" spans="3:5">
      <c r="C860" s="172" t="s">
        <v>1002</v>
      </c>
      <c r="D860" s="171">
        <v>9353035</v>
      </c>
      <c r="E860" s="171">
        <v>0</v>
      </c>
    </row>
    <row r="861" spans="3:5">
      <c r="C861" s="172" t="s">
        <v>1003</v>
      </c>
      <c r="D861" s="171">
        <v>5000000</v>
      </c>
      <c r="E861" s="171">
        <v>0</v>
      </c>
    </row>
    <row r="862" spans="3:5">
      <c r="C862" s="172" t="s">
        <v>347</v>
      </c>
      <c r="D862" s="171">
        <v>9225931</v>
      </c>
      <c r="E862" s="171">
        <v>0</v>
      </c>
    </row>
    <row r="863" spans="3:5">
      <c r="C863" s="172" t="s">
        <v>348</v>
      </c>
      <c r="D863" s="171">
        <v>450000360</v>
      </c>
      <c r="E863" s="171">
        <v>89963670</v>
      </c>
    </row>
    <row r="864" spans="3:5">
      <c r="C864" s="172" t="s">
        <v>1434</v>
      </c>
      <c r="D864" s="171">
        <v>36705189</v>
      </c>
      <c r="E864" s="171">
        <v>0</v>
      </c>
    </row>
    <row r="865" spans="3:5">
      <c r="C865" s="172" t="s">
        <v>1634</v>
      </c>
      <c r="D865" s="171">
        <v>80543988</v>
      </c>
      <c r="E865" s="171">
        <v>0</v>
      </c>
    </row>
    <row r="866" spans="3:5">
      <c r="C866" s="172" t="s">
        <v>453</v>
      </c>
      <c r="D866" s="171">
        <v>48750154</v>
      </c>
      <c r="E866" s="171">
        <v>0</v>
      </c>
    </row>
    <row r="867" spans="3:5">
      <c r="C867" s="172" t="s">
        <v>1962</v>
      </c>
      <c r="D867" s="171">
        <v>56250000</v>
      </c>
      <c r="E867" s="171">
        <v>0</v>
      </c>
    </row>
    <row r="868" spans="3:5">
      <c r="C868" s="172" t="s">
        <v>349</v>
      </c>
      <c r="D868" s="171">
        <v>251812601</v>
      </c>
      <c r="E868" s="171">
        <v>0</v>
      </c>
    </row>
    <row r="869" spans="3:5">
      <c r="C869" s="172" t="s">
        <v>950</v>
      </c>
      <c r="D869" s="171">
        <v>75116931</v>
      </c>
      <c r="E869" s="171">
        <v>0</v>
      </c>
    </row>
    <row r="870" spans="3:5">
      <c r="C870" s="172" t="s">
        <v>800</v>
      </c>
      <c r="D870" s="171">
        <v>1546229</v>
      </c>
      <c r="E870" s="171">
        <v>0</v>
      </c>
    </row>
    <row r="871" spans="3:5">
      <c r="C871" s="170" t="s">
        <v>246</v>
      </c>
      <c r="D871" s="171">
        <v>476321183</v>
      </c>
      <c r="E871" s="171">
        <v>0</v>
      </c>
    </row>
    <row r="872" spans="3:5">
      <c r="C872" s="172" t="s">
        <v>1635</v>
      </c>
      <c r="D872" s="171">
        <v>333449662</v>
      </c>
      <c r="E872" s="171">
        <v>0</v>
      </c>
    </row>
    <row r="873" spans="3:5">
      <c r="C873" s="172" t="s">
        <v>850</v>
      </c>
      <c r="D873" s="171">
        <v>7002382</v>
      </c>
      <c r="E873" s="171">
        <v>0</v>
      </c>
    </row>
    <row r="874" spans="3:5">
      <c r="C874" s="172" t="s">
        <v>1636</v>
      </c>
      <c r="D874" s="171">
        <v>8323399</v>
      </c>
      <c r="E874" s="171">
        <v>0</v>
      </c>
    </row>
    <row r="875" spans="3:5">
      <c r="C875" s="172" t="s">
        <v>1055</v>
      </c>
      <c r="D875" s="171">
        <v>21104312</v>
      </c>
      <c r="E875" s="171">
        <v>0</v>
      </c>
    </row>
    <row r="876" spans="3:5">
      <c r="C876" s="172" t="s">
        <v>1229</v>
      </c>
      <c r="D876" s="171">
        <v>3794025</v>
      </c>
      <c r="E876" s="171">
        <v>0</v>
      </c>
    </row>
    <row r="877" spans="3:5">
      <c r="C877" s="172" t="s">
        <v>1637</v>
      </c>
      <c r="D877" s="171">
        <v>102647403</v>
      </c>
      <c r="E877" s="171">
        <v>0</v>
      </c>
    </row>
    <row r="878" spans="3:5">
      <c r="C878" s="173" t="s">
        <v>350</v>
      </c>
      <c r="D878" s="174">
        <v>554717737</v>
      </c>
      <c r="E878" s="174">
        <v>0</v>
      </c>
    </row>
    <row r="879" spans="3:5">
      <c r="C879" s="170" t="s">
        <v>244</v>
      </c>
      <c r="D879" s="171">
        <v>554717737</v>
      </c>
      <c r="E879" s="171">
        <v>0</v>
      </c>
    </row>
    <row r="880" spans="3:5">
      <c r="C880" s="172" t="s">
        <v>531</v>
      </c>
      <c r="D880" s="171">
        <v>2758819</v>
      </c>
      <c r="E880" s="171">
        <v>0</v>
      </c>
    </row>
    <row r="881" spans="3:5">
      <c r="C881" s="172" t="s">
        <v>532</v>
      </c>
      <c r="D881" s="171">
        <v>1148800</v>
      </c>
      <c r="E881" s="171">
        <v>0</v>
      </c>
    </row>
    <row r="882" spans="3:5">
      <c r="C882" s="172" t="s">
        <v>1638</v>
      </c>
      <c r="D882" s="171">
        <v>21869677</v>
      </c>
      <c r="E882" s="171">
        <v>0</v>
      </c>
    </row>
    <row r="883" spans="3:5">
      <c r="C883" s="172" t="s">
        <v>533</v>
      </c>
      <c r="D883" s="171">
        <v>1812675</v>
      </c>
      <c r="E883" s="171">
        <v>0</v>
      </c>
    </row>
    <row r="884" spans="3:5">
      <c r="C884" s="172" t="s">
        <v>534</v>
      </c>
      <c r="D884" s="171">
        <v>1145591</v>
      </c>
      <c r="E884" s="171">
        <v>0</v>
      </c>
    </row>
    <row r="885" spans="3:5">
      <c r="C885" s="172" t="s">
        <v>1639</v>
      </c>
      <c r="D885" s="171">
        <v>1488375</v>
      </c>
      <c r="E885" s="171">
        <v>0</v>
      </c>
    </row>
    <row r="886" spans="3:5">
      <c r="C886" s="172" t="s">
        <v>1640</v>
      </c>
      <c r="D886" s="171">
        <v>100000</v>
      </c>
      <c r="E886" s="171">
        <v>0</v>
      </c>
    </row>
    <row r="887" spans="3:5">
      <c r="C887" s="172" t="s">
        <v>1435</v>
      </c>
      <c r="D887" s="171">
        <v>179352696</v>
      </c>
      <c r="E887" s="171">
        <v>0</v>
      </c>
    </row>
    <row r="888" spans="3:5">
      <c r="C888" s="172" t="s">
        <v>1074</v>
      </c>
      <c r="D888" s="171">
        <v>2526576</v>
      </c>
      <c r="E888" s="171">
        <v>0</v>
      </c>
    </row>
    <row r="889" spans="3:5">
      <c r="C889" s="172" t="s">
        <v>1641</v>
      </c>
      <c r="D889" s="171">
        <v>56294803</v>
      </c>
      <c r="E889" s="171">
        <v>0</v>
      </c>
    </row>
    <row r="890" spans="3:5">
      <c r="C890" s="172" t="s">
        <v>1056</v>
      </c>
      <c r="D890" s="171">
        <v>9135638</v>
      </c>
      <c r="E890" s="171">
        <v>0</v>
      </c>
    </row>
    <row r="891" spans="3:5">
      <c r="C891" s="172" t="s">
        <v>674</v>
      </c>
      <c r="D891" s="171">
        <v>2495905</v>
      </c>
      <c r="E891" s="171">
        <v>0</v>
      </c>
    </row>
    <row r="892" spans="3:5">
      <c r="C892" s="172" t="s">
        <v>675</v>
      </c>
      <c r="D892" s="171">
        <v>1592758</v>
      </c>
      <c r="E892" s="171">
        <v>0</v>
      </c>
    </row>
    <row r="893" spans="3:5">
      <c r="C893" s="172" t="s">
        <v>1228</v>
      </c>
      <c r="D893" s="171">
        <v>1000000</v>
      </c>
      <c r="E893" s="171">
        <v>0</v>
      </c>
    </row>
    <row r="894" spans="3:5">
      <c r="C894" s="172" t="s">
        <v>676</v>
      </c>
      <c r="D894" s="171">
        <v>2495905</v>
      </c>
      <c r="E894" s="171">
        <v>0</v>
      </c>
    </row>
    <row r="895" spans="3:5">
      <c r="C895" s="172" t="s">
        <v>677</v>
      </c>
      <c r="D895" s="171">
        <v>2495905</v>
      </c>
      <c r="E895" s="171">
        <v>0</v>
      </c>
    </row>
    <row r="896" spans="3:5">
      <c r="C896" s="172" t="s">
        <v>678</v>
      </c>
      <c r="D896" s="171">
        <v>1501732</v>
      </c>
      <c r="E896" s="171">
        <v>0</v>
      </c>
    </row>
    <row r="897" spans="3:5">
      <c r="C897" s="172" t="s">
        <v>679</v>
      </c>
      <c r="D897" s="171">
        <v>1501732</v>
      </c>
      <c r="E897" s="171">
        <v>0</v>
      </c>
    </row>
    <row r="898" spans="3:5">
      <c r="C898" s="172" t="s">
        <v>680</v>
      </c>
      <c r="D898" s="171">
        <v>5032901</v>
      </c>
      <c r="E898" s="171">
        <v>0</v>
      </c>
    </row>
    <row r="899" spans="3:5">
      <c r="C899" s="172" t="s">
        <v>1642</v>
      </c>
      <c r="D899" s="171">
        <v>27190722</v>
      </c>
      <c r="E899" s="171">
        <v>0</v>
      </c>
    </row>
    <row r="900" spans="3:5">
      <c r="C900" s="172" t="s">
        <v>1004</v>
      </c>
      <c r="D900" s="171">
        <v>7800000</v>
      </c>
      <c r="E900" s="171">
        <v>0</v>
      </c>
    </row>
    <row r="901" spans="3:5">
      <c r="C901" s="172" t="s">
        <v>1227</v>
      </c>
      <c r="D901" s="171">
        <v>2502760</v>
      </c>
      <c r="E901" s="171">
        <v>0</v>
      </c>
    </row>
    <row r="902" spans="3:5">
      <c r="C902" s="172" t="s">
        <v>917</v>
      </c>
      <c r="D902" s="171">
        <v>60000005</v>
      </c>
      <c r="E902" s="171">
        <v>0</v>
      </c>
    </row>
    <row r="903" spans="3:5">
      <c r="C903" s="172" t="s">
        <v>1005</v>
      </c>
      <c r="D903" s="171">
        <v>1466976</v>
      </c>
      <c r="E903" s="171">
        <v>0</v>
      </c>
    </row>
    <row r="904" spans="3:5">
      <c r="C904" s="172" t="s">
        <v>1643</v>
      </c>
      <c r="D904" s="171">
        <v>20194412</v>
      </c>
      <c r="E904" s="171">
        <v>0</v>
      </c>
    </row>
    <row r="905" spans="3:5">
      <c r="C905" s="172" t="s">
        <v>1644</v>
      </c>
      <c r="D905" s="171">
        <v>5076540</v>
      </c>
      <c r="E905" s="171">
        <v>0</v>
      </c>
    </row>
    <row r="906" spans="3:5">
      <c r="C906" s="172" t="s">
        <v>1006</v>
      </c>
      <c r="D906" s="171">
        <v>7632009</v>
      </c>
      <c r="E906" s="171">
        <v>0</v>
      </c>
    </row>
    <row r="907" spans="3:5">
      <c r="C907" s="172" t="s">
        <v>1007</v>
      </c>
      <c r="D907" s="171">
        <v>1000000</v>
      </c>
      <c r="E907" s="171">
        <v>0</v>
      </c>
    </row>
    <row r="908" spans="3:5">
      <c r="C908" s="172" t="s">
        <v>681</v>
      </c>
      <c r="D908" s="171">
        <v>1508467</v>
      </c>
      <c r="E908" s="171">
        <v>0</v>
      </c>
    </row>
    <row r="909" spans="3:5">
      <c r="C909" s="172" t="s">
        <v>951</v>
      </c>
      <c r="D909" s="171">
        <v>953825</v>
      </c>
      <c r="E909" s="171">
        <v>0</v>
      </c>
    </row>
    <row r="910" spans="3:5">
      <c r="C910" s="172" t="s">
        <v>1008</v>
      </c>
      <c r="D910" s="171">
        <v>10193766</v>
      </c>
      <c r="E910" s="171">
        <v>0</v>
      </c>
    </row>
    <row r="911" spans="3:5">
      <c r="C911" s="172" t="s">
        <v>1009</v>
      </c>
      <c r="D911" s="171">
        <v>8111268</v>
      </c>
      <c r="E911" s="171">
        <v>0</v>
      </c>
    </row>
    <row r="912" spans="3:5">
      <c r="C912" s="172" t="s">
        <v>454</v>
      </c>
      <c r="D912" s="171">
        <v>105336499</v>
      </c>
      <c r="E912" s="171">
        <v>0</v>
      </c>
    </row>
    <row r="913" spans="3:5">
      <c r="C913" s="173" t="s">
        <v>351</v>
      </c>
      <c r="D913" s="174">
        <v>1208318911</v>
      </c>
      <c r="E913" s="174">
        <v>166407618.54000002</v>
      </c>
    </row>
    <row r="914" spans="3:5">
      <c r="C914" s="170" t="s">
        <v>244</v>
      </c>
      <c r="D914" s="171">
        <v>1021864046</v>
      </c>
      <c r="E914" s="171">
        <v>166407618.54000002</v>
      </c>
    </row>
    <row r="915" spans="3:5">
      <c r="C915" s="172" t="s">
        <v>455</v>
      </c>
      <c r="D915" s="171">
        <v>499701972</v>
      </c>
      <c r="E915" s="171">
        <v>166407618.54000002</v>
      </c>
    </row>
    <row r="916" spans="3:5">
      <c r="C916" s="172" t="s">
        <v>352</v>
      </c>
      <c r="D916" s="171">
        <v>9358073</v>
      </c>
      <c r="E916" s="171">
        <v>0</v>
      </c>
    </row>
    <row r="917" spans="3:5">
      <c r="C917" s="172" t="s">
        <v>1349</v>
      </c>
      <c r="D917" s="171">
        <v>3810290</v>
      </c>
      <c r="E917" s="171">
        <v>0</v>
      </c>
    </row>
    <row r="918" spans="3:5">
      <c r="C918" s="172" t="s">
        <v>1226</v>
      </c>
      <c r="D918" s="171">
        <v>1000000</v>
      </c>
      <c r="E918" s="171">
        <v>0</v>
      </c>
    </row>
    <row r="919" spans="3:5">
      <c r="C919" s="172" t="s">
        <v>1348</v>
      </c>
      <c r="D919" s="171">
        <v>1912270</v>
      </c>
      <c r="E919" s="171">
        <v>0</v>
      </c>
    </row>
    <row r="920" spans="3:5">
      <c r="C920" s="172" t="s">
        <v>880</v>
      </c>
      <c r="D920" s="171">
        <v>60000046</v>
      </c>
      <c r="E920" s="171">
        <v>0</v>
      </c>
    </row>
    <row r="921" spans="3:5">
      <c r="C921" s="172" t="s">
        <v>1097</v>
      </c>
      <c r="D921" s="171">
        <v>140184628</v>
      </c>
      <c r="E921" s="171">
        <v>0</v>
      </c>
    </row>
    <row r="922" spans="3:5">
      <c r="C922" s="172" t="s">
        <v>535</v>
      </c>
      <c r="D922" s="171">
        <v>1157222</v>
      </c>
      <c r="E922" s="171">
        <v>0</v>
      </c>
    </row>
    <row r="923" spans="3:5">
      <c r="C923" s="172" t="s">
        <v>536</v>
      </c>
      <c r="D923" s="171">
        <v>2779045</v>
      </c>
      <c r="E923" s="171">
        <v>0</v>
      </c>
    </row>
    <row r="924" spans="3:5">
      <c r="C924" s="172" t="s">
        <v>537</v>
      </c>
      <c r="D924" s="171">
        <v>2779045</v>
      </c>
      <c r="E924" s="171">
        <v>0</v>
      </c>
    </row>
    <row r="925" spans="3:5">
      <c r="C925" s="172" t="s">
        <v>538</v>
      </c>
      <c r="D925" s="171">
        <v>1651551</v>
      </c>
      <c r="E925" s="171">
        <v>0</v>
      </c>
    </row>
    <row r="926" spans="3:5">
      <c r="C926" s="172" t="s">
        <v>1645</v>
      </c>
      <c r="D926" s="171">
        <v>2797336</v>
      </c>
      <c r="E926" s="171">
        <v>0</v>
      </c>
    </row>
    <row r="927" spans="3:5">
      <c r="C927" s="172" t="s">
        <v>1646</v>
      </c>
      <c r="D927" s="171">
        <v>6310564</v>
      </c>
      <c r="E927" s="171">
        <v>0</v>
      </c>
    </row>
    <row r="928" spans="3:5">
      <c r="C928" s="172" t="s">
        <v>1347</v>
      </c>
      <c r="D928" s="171">
        <v>107784880</v>
      </c>
      <c r="E928" s="171">
        <v>0</v>
      </c>
    </row>
    <row r="929" spans="3:5">
      <c r="C929" s="172" t="s">
        <v>353</v>
      </c>
      <c r="D929" s="171">
        <v>5079880</v>
      </c>
      <c r="E929" s="171">
        <v>0</v>
      </c>
    </row>
    <row r="930" spans="3:5">
      <c r="C930" s="172" t="s">
        <v>1647</v>
      </c>
      <c r="D930" s="171">
        <v>71550790</v>
      </c>
      <c r="E930" s="171">
        <v>0</v>
      </c>
    </row>
    <row r="931" spans="3:5">
      <c r="C931" s="172" t="s">
        <v>1010</v>
      </c>
      <c r="D931" s="171">
        <v>82018034</v>
      </c>
      <c r="E931" s="171">
        <v>0</v>
      </c>
    </row>
    <row r="932" spans="3:5">
      <c r="C932" s="172" t="s">
        <v>1648</v>
      </c>
      <c r="D932" s="171">
        <v>1581259</v>
      </c>
      <c r="E932" s="171">
        <v>0</v>
      </c>
    </row>
    <row r="933" spans="3:5">
      <c r="C933" s="172" t="s">
        <v>354</v>
      </c>
      <c r="D933" s="171">
        <v>1697292</v>
      </c>
      <c r="E933" s="171">
        <v>0</v>
      </c>
    </row>
    <row r="934" spans="3:5">
      <c r="C934" s="172" t="s">
        <v>801</v>
      </c>
      <c r="D934" s="171">
        <v>1513603</v>
      </c>
      <c r="E934" s="171">
        <v>0</v>
      </c>
    </row>
    <row r="935" spans="3:5">
      <c r="C935" s="172" t="s">
        <v>802</v>
      </c>
      <c r="D935" s="171">
        <v>1098833</v>
      </c>
      <c r="E935" s="171">
        <v>0</v>
      </c>
    </row>
    <row r="936" spans="3:5">
      <c r="C936" s="172" t="s">
        <v>803</v>
      </c>
      <c r="D936" s="171">
        <v>1097433</v>
      </c>
      <c r="E936" s="171">
        <v>0</v>
      </c>
    </row>
    <row r="937" spans="3:5">
      <c r="C937" s="172" t="s">
        <v>881</v>
      </c>
      <c r="D937" s="171">
        <v>15000000</v>
      </c>
      <c r="E937" s="171">
        <v>0</v>
      </c>
    </row>
    <row r="938" spans="3:5">
      <c r="C938" s="170" t="s">
        <v>246</v>
      </c>
      <c r="D938" s="171">
        <v>186454865</v>
      </c>
      <c r="E938" s="171">
        <v>0</v>
      </c>
    </row>
    <row r="939" spans="3:5">
      <c r="C939" s="172" t="s">
        <v>1225</v>
      </c>
      <c r="D939" s="171">
        <v>46008312</v>
      </c>
      <c r="E939" s="171">
        <v>0</v>
      </c>
    </row>
    <row r="940" spans="3:5">
      <c r="C940" s="172" t="s">
        <v>1649</v>
      </c>
      <c r="D940" s="171">
        <v>1277584</v>
      </c>
      <c r="E940" s="171">
        <v>0</v>
      </c>
    </row>
    <row r="941" spans="3:5">
      <c r="C941" s="172" t="s">
        <v>1057</v>
      </c>
      <c r="D941" s="171">
        <v>1931187</v>
      </c>
      <c r="E941" s="171">
        <v>0</v>
      </c>
    </row>
    <row r="942" spans="3:5">
      <c r="C942" s="172" t="s">
        <v>1650</v>
      </c>
      <c r="D942" s="171">
        <v>6593556</v>
      </c>
      <c r="E942" s="171">
        <v>0</v>
      </c>
    </row>
    <row r="943" spans="3:5">
      <c r="C943" s="172" t="s">
        <v>1651</v>
      </c>
      <c r="D943" s="171">
        <v>2644226</v>
      </c>
      <c r="E943" s="171">
        <v>0</v>
      </c>
    </row>
    <row r="944" spans="3:5">
      <c r="C944" s="172" t="s">
        <v>1088</v>
      </c>
      <c r="D944" s="171">
        <v>128000000</v>
      </c>
      <c r="E944" s="171">
        <v>0</v>
      </c>
    </row>
    <row r="945" spans="3:5">
      <c r="C945" s="173" t="s">
        <v>255</v>
      </c>
      <c r="D945" s="174">
        <v>4315709764</v>
      </c>
      <c r="E945" s="174">
        <v>72589597.219999999</v>
      </c>
    </row>
    <row r="946" spans="3:5">
      <c r="C946" s="170" t="s">
        <v>244</v>
      </c>
      <c r="D946" s="171">
        <v>4229127752</v>
      </c>
      <c r="E946" s="171">
        <v>72589597.219999999</v>
      </c>
    </row>
    <row r="947" spans="3:5">
      <c r="C947" s="172" t="s">
        <v>355</v>
      </c>
      <c r="D947" s="171">
        <v>13305993</v>
      </c>
      <c r="E947" s="171">
        <v>0</v>
      </c>
    </row>
    <row r="948" spans="3:5">
      <c r="C948" s="172" t="s">
        <v>1346</v>
      </c>
      <c r="D948" s="171">
        <v>5490378</v>
      </c>
      <c r="E948" s="171">
        <v>0</v>
      </c>
    </row>
    <row r="949" spans="3:5">
      <c r="C949" s="172" t="s">
        <v>356</v>
      </c>
      <c r="D949" s="171">
        <v>2681364285</v>
      </c>
      <c r="E949" s="171">
        <v>0</v>
      </c>
    </row>
    <row r="950" spans="3:5">
      <c r="C950" s="172" t="s">
        <v>1224</v>
      </c>
      <c r="D950" s="171">
        <v>22390444</v>
      </c>
      <c r="E950" s="171">
        <v>0</v>
      </c>
    </row>
    <row r="951" spans="3:5">
      <c r="C951" s="172" t="s">
        <v>1652</v>
      </c>
      <c r="D951" s="171">
        <v>24680990</v>
      </c>
      <c r="E951" s="171">
        <v>0</v>
      </c>
    </row>
    <row r="952" spans="3:5">
      <c r="C952" s="172" t="s">
        <v>1011</v>
      </c>
      <c r="D952" s="171">
        <v>4175835</v>
      </c>
      <c r="E952" s="171">
        <v>0</v>
      </c>
    </row>
    <row r="953" spans="3:5">
      <c r="C953" s="172" t="s">
        <v>1653</v>
      </c>
      <c r="D953" s="171">
        <v>1552779</v>
      </c>
      <c r="E953" s="171">
        <v>0</v>
      </c>
    </row>
    <row r="954" spans="3:5">
      <c r="C954" s="172" t="s">
        <v>357</v>
      </c>
      <c r="D954" s="171">
        <v>72972303</v>
      </c>
      <c r="E954" s="171">
        <v>0</v>
      </c>
    </row>
    <row r="955" spans="3:5">
      <c r="C955" s="172" t="s">
        <v>1654</v>
      </c>
      <c r="D955" s="171">
        <v>2100000</v>
      </c>
      <c r="E955" s="171">
        <v>0</v>
      </c>
    </row>
    <row r="956" spans="3:5">
      <c r="C956" s="172" t="s">
        <v>1436</v>
      </c>
      <c r="D956" s="171">
        <v>173874</v>
      </c>
      <c r="E956" s="171">
        <v>0</v>
      </c>
    </row>
    <row r="957" spans="3:5">
      <c r="C957" s="172" t="s">
        <v>1655</v>
      </c>
      <c r="D957" s="171">
        <v>5472250</v>
      </c>
      <c r="E957" s="171">
        <v>0</v>
      </c>
    </row>
    <row r="958" spans="3:5">
      <c r="C958" s="172" t="s">
        <v>1656</v>
      </c>
      <c r="D958" s="171">
        <v>38981691</v>
      </c>
      <c r="E958" s="171">
        <v>0</v>
      </c>
    </row>
    <row r="959" spans="3:5">
      <c r="C959" s="172" t="s">
        <v>1657</v>
      </c>
      <c r="D959" s="171">
        <v>32594339</v>
      </c>
      <c r="E959" s="171">
        <v>0</v>
      </c>
    </row>
    <row r="960" spans="3:5">
      <c r="C960" s="172" t="s">
        <v>1345</v>
      </c>
      <c r="D960" s="171">
        <v>5000000</v>
      </c>
      <c r="E960" s="171">
        <v>0</v>
      </c>
    </row>
    <row r="961" spans="3:5">
      <c r="C961" s="172" t="s">
        <v>1096</v>
      </c>
      <c r="D961" s="171">
        <v>9288634</v>
      </c>
      <c r="E961" s="171">
        <v>0</v>
      </c>
    </row>
    <row r="962" spans="3:5">
      <c r="C962" s="172" t="s">
        <v>358</v>
      </c>
      <c r="D962" s="171">
        <v>7958209</v>
      </c>
      <c r="E962" s="171">
        <v>0</v>
      </c>
    </row>
    <row r="963" spans="3:5">
      <c r="C963" s="172" t="s">
        <v>594</v>
      </c>
      <c r="D963" s="171">
        <v>2503797</v>
      </c>
      <c r="E963" s="171">
        <v>0</v>
      </c>
    </row>
    <row r="964" spans="3:5">
      <c r="C964" s="172" t="s">
        <v>1223</v>
      </c>
      <c r="D964" s="171">
        <v>7519123</v>
      </c>
      <c r="E964" s="171">
        <v>0</v>
      </c>
    </row>
    <row r="965" spans="3:5">
      <c r="C965" s="172" t="s">
        <v>359</v>
      </c>
      <c r="D965" s="171">
        <v>88295858</v>
      </c>
      <c r="E965" s="171">
        <v>0</v>
      </c>
    </row>
    <row r="966" spans="3:5">
      <c r="C966" s="172" t="s">
        <v>595</v>
      </c>
      <c r="D966" s="171">
        <v>1503825</v>
      </c>
      <c r="E966" s="171">
        <v>0</v>
      </c>
    </row>
    <row r="967" spans="3:5">
      <c r="C967" s="172" t="s">
        <v>1658</v>
      </c>
      <c r="D967" s="171">
        <v>2494718</v>
      </c>
      <c r="E967" s="171">
        <v>0</v>
      </c>
    </row>
    <row r="968" spans="3:5">
      <c r="C968" s="172" t="s">
        <v>1222</v>
      </c>
      <c r="D968" s="171">
        <v>37462453</v>
      </c>
      <c r="E968" s="171">
        <v>0</v>
      </c>
    </row>
    <row r="969" spans="3:5">
      <c r="C969" s="172" t="s">
        <v>1659</v>
      </c>
      <c r="D969" s="171">
        <v>1067600</v>
      </c>
      <c r="E969" s="171">
        <v>0</v>
      </c>
    </row>
    <row r="970" spans="3:5">
      <c r="C970" s="172" t="s">
        <v>1660</v>
      </c>
      <c r="D970" s="171">
        <v>1461985</v>
      </c>
      <c r="E970" s="171">
        <v>0</v>
      </c>
    </row>
    <row r="971" spans="3:5">
      <c r="C971" s="172" t="s">
        <v>596</v>
      </c>
      <c r="D971" s="171">
        <v>12640948</v>
      </c>
      <c r="E971" s="171">
        <v>0</v>
      </c>
    </row>
    <row r="972" spans="3:5">
      <c r="C972" s="172" t="s">
        <v>1661</v>
      </c>
      <c r="D972" s="171">
        <v>2528190</v>
      </c>
      <c r="E972" s="171">
        <v>0</v>
      </c>
    </row>
    <row r="973" spans="3:5">
      <c r="C973" s="172" t="s">
        <v>597</v>
      </c>
      <c r="D973" s="171">
        <v>1061635</v>
      </c>
      <c r="E973" s="171">
        <v>0</v>
      </c>
    </row>
    <row r="974" spans="3:5">
      <c r="C974" s="172" t="s">
        <v>1221</v>
      </c>
      <c r="D974" s="171">
        <v>45008072</v>
      </c>
      <c r="E974" s="171">
        <v>30000000</v>
      </c>
    </row>
    <row r="975" spans="3:5">
      <c r="C975" s="172" t="s">
        <v>598</v>
      </c>
      <c r="D975" s="171">
        <v>2494717</v>
      </c>
      <c r="E975" s="171">
        <v>0</v>
      </c>
    </row>
    <row r="976" spans="3:5">
      <c r="C976" s="172" t="s">
        <v>1220</v>
      </c>
      <c r="D976" s="171">
        <v>45002187</v>
      </c>
      <c r="E976" s="171">
        <v>12591689.91</v>
      </c>
    </row>
    <row r="977" spans="3:5">
      <c r="C977" s="172" t="s">
        <v>599</v>
      </c>
      <c r="D977" s="171">
        <v>2494717</v>
      </c>
      <c r="E977" s="171">
        <v>0</v>
      </c>
    </row>
    <row r="978" spans="3:5">
      <c r="C978" s="172" t="s">
        <v>600</v>
      </c>
      <c r="D978" s="171">
        <v>1061635</v>
      </c>
      <c r="E978" s="171">
        <v>0</v>
      </c>
    </row>
    <row r="979" spans="3:5">
      <c r="C979" s="172" t="s">
        <v>1219</v>
      </c>
      <c r="D979" s="171">
        <v>337508243</v>
      </c>
      <c r="E979" s="171">
        <v>18886386.760000002</v>
      </c>
    </row>
    <row r="980" spans="3:5">
      <c r="C980" s="172" t="s">
        <v>601</v>
      </c>
      <c r="D980" s="171">
        <v>1498436</v>
      </c>
      <c r="E980" s="171">
        <v>0</v>
      </c>
    </row>
    <row r="981" spans="3:5">
      <c r="C981" s="172" t="s">
        <v>1218</v>
      </c>
      <c r="D981" s="171">
        <v>17656240</v>
      </c>
      <c r="E981" s="171">
        <v>0</v>
      </c>
    </row>
    <row r="982" spans="3:5">
      <c r="C982" s="172" t="s">
        <v>1662</v>
      </c>
      <c r="D982" s="171">
        <v>1514684</v>
      </c>
      <c r="E982" s="171">
        <v>0</v>
      </c>
    </row>
    <row r="983" spans="3:5">
      <c r="C983" s="172" t="s">
        <v>1663</v>
      </c>
      <c r="D983" s="171">
        <v>2429733</v>
      </c>
      <c r="E983" s="171">
        <v>0</v>
      </c>
    </row>
    <row r="984" spans="3:5">
      <c r="C984" s="172" t="s">
        <v>918</v>
      </c>
      <c r="D984" s="171">
        <v>1514684</v>
      </c>
      <c r="E984" s="171">
        <v>0</v>
      </c>
    </row>
    <row r="985" spans="3:5">
      <c r="C985" s="172" t="s">
        <v>1217</v>
      </c>
      <c r="D985" s="171">
        <v>6700450</v>
      </c>
      <c r="E985" s="171">
        <v>0</v>
      </c>
    </row>
    <row r="986" spans="3:5">
      <c r="C986" s="172" t="s">
        <v>602</v>
      </c>
      <c r="D986" s="171">
        <v>7573421</v>
      </c>
      <c r="E986" s="171">
        <v>0</v>
      </c>
    </row>
    <row r="987" spans="3:5">
      <c r="C987" s="172" t="s">
        <v>603</v>
      </c>
      <c r="D987" s="171">
        <v>1514684</v>
      </c>
      <c r="E987" s="171">
        <v>0</v>
      </c>
    </row>
    <row r="988" spans="3:5">
      <c r="C988" s="172" t="s">
        <v>604</v>
      </c>
      <c r="D988" s="171">
        <v>2494717</v>
      </c>
      <c r="E988" s="171">
        <v>0</v>
      </c>
    </row>
    <row r="989" spans="3:5">
      <c r="C989" s="172" t="s">
        <v>1216</v>
      </c>
      <c r="D989" s="171">
        <v>60000000</v>
      </c>
      <c r="E989" s="171">
        <v>0</v>
      </c>
    </row>
    <row r="990" spans="3:5">
      <c r="C990" s="172" t="s">
        <v>605</v>
      </c>
      <c r="D990" s="171">
        <v>1198749</v>
      </c>
      <c r="E990" s="171">
        <v>0</v>
      </c>
    </row>
    <row r="991" spans="3:5">
      <c r="C991" s="172" t="s">
        <v>1963</v>
      </c>
      <c r="D991" s="171">
        <v>19196261</v>
      </c>
      <c r="E991" s="171">
        <v>0</v>
      </c>
    </row>
    <row r="992" spans="3:5">
      <c r="C992" s="172" t="s">
        <v>1215</v>
      </c>
      <c r="D992" s="171">
        <v>1000000</v>
      </c>
      <c r="E992" s="171">
        <v>0</v>
      </c>
    </row>
    <row r="993" spans="3:5">
      <c r="C993" s="172" t="s">
        <v>606</v>
      </c>
      <c r="D993" s="171">
        <v>1498436</v>
      </c>
      <c r="E993" s="171">
        <v>0</v>
      </c>
    </row>
    <row r="994" spans="3:5">
      <c r="C994" s="172" t="s">
        <v>607</v>
      </c>
      <c r="D994" s="171">
        <v>1061635</v>
      </c>
      <c r="E994" s="171">
        <v>0</v>
      </c>
    </row>
    <row r="995" spans="3:5">
      <c r="C995" s="172" t="s">
        <v>608</v>
      </c>
      <c r="D995" s="171">
        <v>2494717</v>
      </c>
      <c r="E995" s="171">
        <v>0</v>
      </c>
    </row>
    <row r="996" spans="3:5">
      <c r="C996" s="172" t="s">
        <v>609</v>
      </c>
      <c r="D996" s="171">
        <v>3140721</v>
      </c>
      <c r="E996" s="171">
        <v>0</v>
      </c>
    </row>
    <row r="997" spans="3:5">
      <c r="C997" s="172" t="s">
        <v>610</v>
      </c>
      <c r="D997" s="171">
        <v>1498436</v>
      </c>
      <c r="E997" s="171">
        <v>0</v>
      </c>
    </row>
    <row r="998" spans="3:5">
      <c r="C998" s="172" t="s">
        <v>1214</v>
      </c>
      <c r="D998" s="171">
        <v>1498436</v>
      </c>
      <c r="E998" s="171">
        <v>0</v>
      </c>
    </row>
    <row r="999" spans="3:5">
      <c r="C999" s="172" t="s">
        <v>919</v>
      </c>
      <c r="D999" s="171">
        <v>15000001</v>
      </c>
      <c r="E999" s="171">
        <v>11111520.550000001</v>
      </c>
    </row>
    <row r="1000" spans="3:5">
      <c r="C1000" s="172" t="s">
        <v>611</v>
      </c>
      <c r="D1000" s="171">
        <v>2494717</v>
      </c>
      <c r="E1000" s="171">
        <v>0</v>
      </c>
    </row>
    <row r="1001" spans="3:5">
      <c r="C1001" s="172" t="s">
        <v>612</v>
      </c>
      <c r="D1001" s="171">
        <v>2494717</v>
      </c>
      <c r="E1001" s="171">
        <v>0</v>
      </c>
    </row>
    <row r="1002" spans="3:5">
      <c r="C1002" s="172" t="s">
        <v>613</v>
      </c>
      <c r="D1002" s="171">
        <v>1061635</v>
      </c>
      <c r="E1002" s="171">
        <v>0</v>
      </c>
    </row>
    <row r="1003" spans="3:5">
      <c r="C1003" s="172" t="s">
        <v>614</v>
      </c>
      <c r="D1003" s="171">
        <v>1061635</v>
      </c>
      <c r="E1003" s="171">
        <v>0</v>
      </c>
    </row>
    <row r="1004" spans="3:5">
      <c r="C1004" s="172" t="s">
        <v>615</v>
      </c>
      <c r="D1004" s="171">
        <v>2494717</v>
      </c>
      <c r="E1004" s="171">
        <v>0</v>
      </c>
    </row>
    <row r="1005" spans="3:5">
      <c r="C1005" s="172" t="s">
        <v>616</v>
      </c>
      <c r="D1005" s="171">
        <v>1078230</v>
      </c>
      <c r="E1005" s="171">
        <v>0</v>
      </c>
    </row>
    <row r="1006" spans="3:5">
      <c r="C1006" s="172" t="s">
        <v>920</v>
      </c>
      <c r="D1006" s="171">
        <v>2528502</v>
      </c>
      <c r="E1006" s="171">
        <v>0</v>
      </c>
    </row>
    <row r="1007" spans="3:5">
      <c r="C1007" s="172" t="s">
        <v>1213</v>
      </c>
      <c r="D1007" s="171">
        <v>1481645</v>
      </c>
      <c r="E1007" s="171">
        <v>0</v>
      </c>
    </row>
    <row r="1008" spans="3:5">
      <c r="C1008" s="172" t="s">
        <v>617</v>
      </c>
      <c r="D1008" s="171">
        <v>1481644</v>
      </c>
      <c r="E1008" s="171">
        <v>0</v>
      </c>
    </row>
    <row r="1009" spans="3:5">
      <c r="C1009" s="172" t="s">
        <v>618</v>
      </c>
      <c r="D1009" s="171">
        <v>7497572</v>
      </c>
      <c r="E1009" s="171">
        <v>0</v>
      </c>
    </row>
    <row r="1010" spans="3:5">
      <c r="C1010" s="172" t="s">
        <v>1212</v>
      </c>
      <c r="D1010" s="171">
        <v>1520450</v>
      </c>
      <c r="E1010" s="171">
        <v>0</v>
      </c>
    </row>
    <row r="1011" spans="3:5">
      <c r="C1011" s="172" t="s">
        <v>921</v>
      </c>
      <c r="D1011" s="171">
        <v>2408083</v>
      </c>
      <c r="E1011" s="171">
        <v>0</v>
      </c>
    </row>
    <row r="1012" spans="3:5">
      <c r="C1012" s="172" t="s">
        <v>1211</v>
      </c>
      <c r="D1012" s="171">
        <v>656325</v>
      </c>
      <c r="E1012" s="171">
        <v>0</v>
      </c>
    </row>
    <row r="1013" spans="3:5">
      <c r="C1013" s="172" t="s">
        <v>922</v>
      </c>
      <c r="D1013" s="171">
        <v>1481647</v>
      </c>
      <c r="E1013" s="171">
        <v>0</v>
      </c>
    </row>
    <row r="1014" spans="3:5">
      <c r="C1014" s="172" t="s">
        <v>1664</v>
      </c>
      <c r="D1014" s="171">
        <v>1461985</v>
      </c>
      <c r="E1014" s="171">
        <v>0</v>
      </c>
    </row>
    <row r="1015" spans="3:5">
      <c r="C1015" s="172" t="s">
        <v>1665</v>
      </c>
      <c r="D1015" s="171">
        <v>527828100</v>
      </c>
      <c r="E1015" s="171">
        <v>0</v>
      </c>
    </row>
    <row r="1016" spans="3:5">
      <c r="C1016" s="170" t="s">
        <v>246</v>
      </c>
      <c r="D1016" s="171">
        <v>86582012</v>
      </c>
      <c r="E1016" s="171">
        <v>0</v>
      </c>
    </row>
    <row r="1017" spans="3:5">
      <c r="C1017" s="172" t="s">
        <v>1666</v>
      </c>
      <c r="D1017" s="171">
        <v>54902929</v>
      </c>
      <c r="E1017" s="171">
        <v>0</v>
      </c>
    </row>
    <row r="1018" spans="3:5">
      <c r="C1018" s="172" t="s">
        <v>1667</v>
      </c>
      <c r="D1018" s="171">
        <v>1602521</v>
      </c>
      <c r="E1018" s="171">
        <v>0</v>
      </c>
    </row>
    <row r="1019" spans="3:5">
      <c r="C1019" s="172" t="s">
        <v>1668</v>
      </c>
      <c r="D1019" s="171">
        <v>5371627</v>
      </c>
      <c r="E1019" s="171">
        <v>0</v>
      </c>
    </row>
    <row r="1020" spans="3:5">
      <c r="C1020" s="172" t="s">
        <v>1669</v>
      </c>
      <c r="D1020" s="171">
        <v>24704935</v>
      </c>
      <c r="E1020" s="171">
        <v>0</v>
      </c>
    </row>
    <row r="1021" spans="3:5">
      <c r="C1021" s="173" t="s">
        <v>256</v>
      </c>
      <c r="D1021" s="174">
        <v>742299370</v>
      </c>
      <c r="E1021" s="174">
        <v>5968073.2300000004</v>
      </c>
    </row>
    <row r="1022" spans="3:5">
      <c r="C1022" s="170" t="s">
        <v>244</v>
      </c>
      <c r="D1022" s="171">
        <v>742299370</v>
      </c>
      <c r="E1022" s="171">
        <v>5968073.2300000004</v>
      </c>
    </row>
    <row r="1023" spans="3:5">
      <c r="C1023" s="172" t="s">
        <v>539</v>
      </c>
      <c r="D1023" s="171">
        <v>2982396</v>
      </c>
      <c r="E1023" s="171">
        <v>0</v>
      </c>
    </row>
    <row r="1024" spans="3:5">
      <c r="C1024" s="172" t="s">
        <v>1210</v>
      </c>
      <c r="D1024" s="171">
        <v>1542689</v>
      </c>
      <c r="E1024" s="171">
        <v>0</v>
      </c>
    </row>
    <row r="1025" spans="3:5">
      <c r="C1025" s="172" t="s">
        <v>1209</v>
      </c>
      <c r="D1025" s="171">
        <v>8227707</v>
      </c>
      <c r="E1025" s="171">
        <v>0</v>
      </c>
    </row>
    <row r="1026" spans="3:5">
      <c r="C1026" s="172" t="s">
        <v>1208</v>
      </c>
      <c r="D1026" s="171">
        <v>5070433</v>
      </c>
      <c r="E1026" s="171">
        <v>0</v>
      </c>
    </row>
    <row r="1027" spans="3:5">
      <c r="C1027" s="172" t="s">
        <v>1207</v>
      </c>
      <c r="D1027" s="171">
        <v>28116881</v>
      </c>
      <c r="E1027" s="171">
        <v>0</v>
      </c>
    </row>
    <row r="1028" spans="3:5">
      <c r="C1028" s="172" t="s">
        <v>1964</v>
      </c>
      <c r="D1028" s="171">
        <v>0</v>
      </c>
      <c r="E1028" s="171">
        <v>0</v>
      </c>
    </row>
    <row r="1029" spans="3:5">
      <c r="C1029" s="172" t="s">
        <v>1965</v>
      </c>
      <c r="D1029" s="171">
        <v>0</v>
      </c>
      <c r="E1029" s="171">
        <v>0</v>
      </c>
    </row>
    <row r="1030" spans="3:5">
      <c r="C1030" s="172" t="s">
        <v>1670</v>
      </c>
      <c r="D1030" s="171">
        <v>533167</v>
      </c>
      <c r="E1030" s="171">
        <v>0</v>
      </c>
    </row>
    <row r="1031" spans="3:5">
      <c r="C1031" s="172" t="s">
        <v>882</v>
      </c>
      <c r="D1031" s="171">
        <v>30000003</v>
      </c>
      <c r="E1031" s="171">
        <v>5968073.2300000004</v>
      </c>
    </row>
    <row r="1032" spans="3:5">
      <c r="C1032" s="172" t="s">
        <v>883</v>
      </c>
      <c r="D1032" s="171">
        <v>97501084</v>
      </c>
      <c r="E1032" s="171">
        <v>0</v>
      </c>
    </row>
    <row r="1033" spans="3:5">
      <c r="C1033" s="172" t="s">
        <v>682</v>
      </c>
      <c r="D1033" s="171">
        <v>2265191</v>
      </c>
      <c r="E1033" s="171">
        <v>0</v>
      </c>
    </row>
    <row r="1034" spans="3:5">
      <c r="C1034" s="172" t="s">
        <v>360</v>
      </c>
      <c r="D1034" s="171">
        <v>13846610</v>
      </c>
      <c r="E1034" s="171">
        <v>0</v>
      </c>
    </row>
    <row r="1035" spans="3:5">
      <c r="C1035" s="172" t="s">
        <v>550</v>
      </c>
      <c r="D1035" s="171">
        <v>1090343</v>
      </c>
      <c r="E1035" s="171">
        <v>0</v>
      </c>
    </row>
    <row r="1036" spans="3:5">
      <c r="C1036" s="172" t="s">
        <v>551</v>
      </c>
      <c r="D1036" s="171">
        <v>1510897</v>
      </c>
      <c r="E1036" s="171">
        <v>0</v>
      </c>
    </row>
    <row r="1037" spans="3:5">
      <c r="C1037" s="172" t="s">
        <v>552</v>
      </c>
      <c r="D1037" s="171">
        <v>1510897</v>
      </c>
      <c r="E1037" s="171">
        <v>0</v>
      </c>
    </row>
    <row r="1038" spans="3:5">
      <c r="C1038" s="172" t="s">
        <v>553</v>
      </c>
      <c r="D1038" s="171">
        <v>1090343</v>
      </c>
      <c r="E1038" s="171">
        <v>0</v>
      </c>
    </row>
    <row r="1039" spans="3:5">
      <c r="C1039" s="172" t="s">
        <v>1671</v>
      </c>
      <c r="D1039" s="171">
        <v>4521143</v>
      </c>
      <c r="E1039" s="171">
        <v>0</v>
      </c>
    </row>
    <row r="1040" spans="3:5">
      <c r="C1040" s="172" t="s">
        <v>554</v>
      </c>
      <c r="D1040" s="171">
        <v>1175317</v>
      </c>
      <c r="E1040" s="171">
        <v>0</v>
      </c>
    </row>
    <row r="1041" spans="3:5">
      <c r="C1041" s="172" t="s">
        <v>555</v>
      </c>
      <c r="D1041" s="171">
        <v>6047821</v>
      </c>
      <c r="E1041" s="171">
        <v>0</v>
      </c>
    </row>
    <row r="1042" spans="3:5">
      <c r="C1042" s="172" t="s">
        <v>619</v>
      </c>
      <c r="D1042" s="171">
        <v>3426970</v>
      </c>
      <c r="E1042" s="171">
        <v>0</v>
      </c>
    </row>
    <row r="1043" spans="3:5">
      <c r="C1043" s="172" t="s">
        <v>1206</v>
      </c>
      <c r="D1043" s="171">
        <v>1504803</v>
      </c>
      <c r="E1043" s="171">
        <v>0</v>
      </c>
    </row>
    <row r="1044" spans="3:5">
      <c r="C1044" s="172" t="s">
        <v>1205</v>
      </c>
      <c r="D1044" s="171">
        <v>1519986</v>
      </c>
      <c r="E1044" s="171">
        <v>0</v>
      </c>
    </row>
    <row r="1045" spans="3:5">
      <c r="C1045" s="172" t="s">
        <v>361</v>
      </c>
      <c r="D1045" s="171">
        <v>2273773</v>
      </c>
      <c r="E1045" s="171">
        <v>0</v>
      </c>
    </row>
    <row r="1046" spans="3:5">
      <c r="C1046" s="172" t="s">
        <v>620</v>
      </c>
      <c r="D1046" s="171">
        <v>1076708</v>
      </c>
      <c r="E1046" s="171">
        <v>0</v>
      </c>
    </row>
    <row r="1047" spans="3:5">
      <c r="C1047" s="172" t="s">
        <v>1437</v>
      </c>
      <c r="D1047" s="171">
        <v>1519986</v>
      </c>
      <c r="E1047" s="171">
        <v>0</v>
      </c>
    </row>
    <row r="1048" spans="3:5">
      <c r="C1048" s="172" t="s">
        <v>1204</v>
      </c>
      <c r="D1048" s="171">
        <v>1076708</v>
      </c>
      <c r="E1048" s="171">
        <v>0</v>
      </c>
    </row>
    <row r="1049" spans="3:5">
      <c r="C1049" s="172" t="s">
        <v>621</v>
      </c>
      <c r="D1049" s="171">
        <v>5383541</v>
      </c>
      <c r="E1049" s="171">
        <v>0</v>
      </c>
    </row>
    <row r="1050" spans="3:5">
      <c r="C1050" s="172" t="s">
        <v>622</v>
      </c>
      <c r="D1050" s="171">
        <v>7366419</v>
      </c>
      <c r="E1050" s="171">
        <v>0</v>
      </c>
    </row>
    <row r="1051" spans="3:5">
      <c r="C1051" s="172" t="s">
        <v>623</v>
      </c>
      <c r="D1051" s="171">
        <v>3282809</v>
      </c>
      <c r="E1051" s="171">
        <v>0</v>
      </c>
    </row>
    <row r="1052" spans="3:5">
      <c r="C1052" s="172" t="s">
        <v>624</v>
      </c>
      <c r="D1052" s="171">
        <v>1083406</v>
      </c>
      <c r="E1052" s="171">
        <v>0</v>
      </c>
    </row>
    <row r="1053" spans="3:5">
      <c r="C1053" s="172" t="s">
        <v>625</v>
      </c>
      <c r="D1053" s="171">
        <v>3494897</v>
      </c>
      <c r="E1053" s="171">
        <v>0</v>
      </c>
    </row>
    <row r="1054" spans="3:5">
      <c r="C1054" s="172" t="s">
        <v>626</v>
      </c>
      <c r="D1054" s="171">
        <v>4075959</v>
      </c>
      <c r="E1054" s="171">
        <v>0</v>
      </c>
    </row>
    <row r="1055" spans="3:5">
      <c r="C1055" s="172" t="s">
        <v>1203</v>
      </c>
      <c r="D1055" s="171">
        <v>178751321</v>
      </c>
      <c r="E1055" s="171">
        <v>0</v>
      </c>
    </row>
    <row r="1056" spans="3:5">
      <c r="C1056" s="172" t="s">
        <v>627</v>
      </c>
      <c r="D1056" s="171">
        <v>5076986</v>
      </c>
      <c r="E1056" s="171">
        <v>0</v>
      </c>
    </row>
    <row r="1057" spans="3:5">
      <c r="C1057" s="172" t="s">
        <v>1202</v>
      </c>
      <c r="D1057" s="171">
        <v>60000001</v>
      </c>
      <c r="E1057" s="171">
        <v>0</v>
      </c>
    </row>
    <row r="1058" spans="3:5">
      <c r="C1058" s="172" t="s">
        <v>628</v>
      </c>
      <c r="D1058" s="171">
        <v>1413658</v>
      </c>
      <c r="E1058" s="171">
        <v>0</v>
      </c>
    </row>
    <row r="1059" spans="3:5">
      <c r="C1059" s="172" t="s">
        <v>1201</v>
      </c>
      <c r="D1059" s="171">
        <v>30000002</v>
      </c>
      <c r="E1059" s="171">
        <v>0</v>
      </c>
    </row>
    <row r="1060" spans="3:5">
      <c r="C1060" s="172" t="s">
        <v>629</v>
      </c>
      <c r="D1060" s="171">
        <v>5068647</v>
      </c>
      <c r="E1060" s="171">
        <v>0</v>
      </c>
    </row>
    <row r="1061" spans="3:5">
      <c r="C1061" s="172" t="s">
        <v>630</v>
      </c>
      <c r="D1061" s="171">
        <v>1413658</v>
      </c>
      <c r="E1061" s="171">
        <v>0</v>
      </c>
    </row>
    <row r="1062" spans="3:5">
      <c r="C1062" s="172" t="s">
        <v>631</v>
      </c>
      <c r="D1062" s="171">
        <v>1413658</v>
      </c>
      <c r="E1062" s="171">
        <v>0</v>
      </c>
    </row>
    <row r="1063" spans="3:5">
      <c r="C1063" s="172" t="s">
        <v>632</v>
      </c>
      <c r="D1063" s="171">
        <v>7591797</v>
      </c>
      <c r="E1063" s="171">
        <v>0</v>
      </c>
    </row>
    <row r="1064" spans="3:5">
      <c r="C1064" s="172" t="s">
        <v>633</v>
      </c>
      <c r="D1064" s="171">
        <v>12655186</v>
      </c>
      <c r="E1064" s="171">
        <v>0</v>
      </c>
    </row>
    <row r="1065" spans="3:5">
      <c r="C1065" s="172" t="s">
        <v>1200</v>
      </c>
      <c r="D1065" s="171">
        <v>13314662</v>
      </c>
      <c r="E1065" s="171">
        <v>0</v>
      </c>
    </row>
    <row r="1066" spans="3:5">
      <c r="C1066" s="172" t="s">
        <v>634</v>
      </c>
      <c r="D1066" s="171">
        <v>1076708</v>
      </c>
      <c r="E1066" s="171">
        <v>0</v>
      </c>
    </row>
    <row r="1067" spans="3:5">
      <c r="C1067" s="172" t="s">
        <v>635</v>
      </c>
      <c r="D1067" s="171">
        <v>1076708</v>
      </c>
      <c r="E1067" s="171">
        <v>0</v>
      </c>
    </row>
    <row r="1068" spans="3:5">
      <c r="C1068" s="172" t="s">
        <v>636</v>
      </c>
      <c r="D1068" s="171">
        <v>7599928</v>
      </c>
      <c r="E1068" s="171">
        <v>0</v>
      </c>
    </row>
    <row r="1069" spans="3:5">
      <c r="C1069" s="172" t="s">
        <v>1199</v>
      </c>
      <c r="D1069" s="171">
        <v>1543101</v>
      </c>
      <c r="E1069" s="171">
        <v>0</v>
      </c>
    </row>
    <row r="1070" spans="3:5">
      <c r="C1070" s="172" t="s">
        <v>362</v>
      </c>
      <c r="D1070" s="171">
        <v>2000000</v>
      </c>
      <c r="E1070" s="171">
        <v>0</v>
      </c>
    </row>
    <row r="1071" spans="3:5">
      <c r="C1071" s="172" t="s">
        <v>1198</v>
      </c>
      <c r="D1071" s="171">
        <v>135000006</v>
      </c>
      <c r="E1071" s="171">
        <v>0</v>
      </c>
    </row>
    <row r="1072" spans="3:5">
      <c r="C1072" s="172" t="s">
        <v>637</v>
      </c>
      <c r="D1072" s="171">
        <v>1543101</v>
      </c>
      <c r="E1072" s="171">
        <v>0</v>
      </c>
    </row>
    <row r="1073" spans="3:5">
      <c r="C1073" s="172" t="s">
        <v>1197</v>
      </c>
      <c r="D1073" s="171">
        <v>1075882</v>
      </c>
      <c r="E1073" s="171">
        <v>0</v>
      </c>
    </row>
    <row r="1074" spans="3:5">
      <c r="C1074" s="172" t="s">
        <v>363</v>
      </c>
      <c r="D1074" s="171">
        <v>8264361</v>
      </c>
      <c r="E1074" s="171">
        <v>0</v>
      </c>
    </row>
    <row r="1075" spans="3:5">
      <c r="C1075" s="172" t="s">
        <v>364</v>
      </c>
      <c r="D1075" s="171">
        <v>4841110</v>
      </c>
      <c r="E1075" s="171">
        <v>0</v>
      </c>
    </row>
    <row r="1076" spans="3:5">
      <c r="C1076" s="172" t="s">
        <v>456</v>
      </c>
      <c r="D1076" s="171">
        <v>7500002</v>
      </c>
      <c r="E1076" s="171">
        <v>0</v>
      </c>
    </row>
    <row r="1077" spans="3:5">
      <c r="C1077" s="172" t="s">
        <v>1044</v>
      </c>
      <c r="D1077" s="171">
        <v>9960000</v>
      </c>
      <c r="E1077" s="171">
        <v>0</v>
      </c>
    </row>
    <row r="1078" spans="3:5">
      <c r="C1078" s="173" t="s">
        <v>365</v>
      </c>
      <c r="D1078" s="174">
        <v>1734985101</v>
      </c>
      <c r="E1078" s="174">
        <v>15498499.74</v>
      </c>
    </row>
    <row r="1079" spans="3:5">
      <c r="C1079" s="170" t="s">
        <v>244</v>
      </c>
      <c r="D1079" s="171">
        <v>1455500578</v>
      </c>
      <c r="E1079" s="171">
        <v>15498499.74</v>
      </c>
    </row>
    <row r="1080" spans="3:5">
      <c r="C1080" s="172" t="s">
        <v>434</v>
      </c>
      <c r="D1080" s="171">
        <v>157231672</v>
      </c>
      <c r="E1080" s="171">
        <v>0</v>
      </c>
    </row>
    <row r="1081" spans="3:5">
      <c r="C1081" s="172" t="s">
        <v>1196</v>
      </c>
      <c r="D1081" s="171">
        <v>26496875</v>
      </c>
      <c r="E1081" s="171">
        <v>0</v>
      </c>
    </row>
    <row r="1082" spans="3:5">
      <c r="C1082" s="172" t="s">
        <v>638</v>
      </c>
      <c r="D1082" s="171">
        <v>5188516</v>
      </c>
      <c r="E1082" s="171">
        <v>0</v>
      </c>
    </row>
    <row r="1083" spans="3:5">
      <c r="C1083" s="172" t="s">
        <v>1672</v>
      </c>
      <c r="D1083" s="171">
        <v>6508435</v>
      </c>
      <c r="E1083" s="171">
        <v>0</v>
      </c>
    </row>
    <row r="1084" spans="3:5">
      <c r="C1084" s="172" t="s">
        <v>1195</v>
      </c>
      <c r="D1084" s="171">
        <v>1310327</v>
      </c>
      <c r="E1084" s="171">
        <v>0</v>
      </c>
    </row>
    <row r="1085" spans="3:5">
      <c r="C1085" s="172" t="s">
        <v>1673</v>
      </c>
      <c r="D1085" s="171">
        <v>5242460</v>
      </c>
      <c r="E1085" s="171">
        <v>0</v>
      </c>
    </row>
    <row r="1086" spans="3:5">
      <c r="C1086" s="172" t="s">
        <v>639</v>
      </c>
      <c r="D1086" s="171">
        <v>1112112</v>
      </c>
      <c r="E1086" s="171">
        <v>0</v>
      </c>
    </row>
    <row r="1087" spans="3:5">
      <c r="C1087" s="172" t="s">
        <v>1674</v>
      </c>
      <c r="D1087" s="171">
        <v>1112112</v>
      </c>
      <c r="E1087" s="171">
        <v>0</v>
      </c>
    </row>
    <row r="1088" spans="3:5">
      <c r="C1088" s="172" t="s">
        <v>1675</v>
      </c>
      <c r="D1088" s="171">
        <v>5560558</v>
      </c>
      <c r="E1088" s="171">
        <v>0</v>
      </c>
    </row>
    <row r="1089" spans="3:5">
      <c r="C1089" s="172" t="s">
        <v>1676</v>
      </c>
      <c r="D1089" s="171">
        <v>2419006</v>
      </c>
      <c r="E1089" s="171">
        <v>0</v>
      </c>
    </row>
    <row r="1090" spans="3:5">
      <c r="C1090" s="172" t="s">
        <v>1677</v>
      </c>
      <c r="D1090" s="171">
        <v>12095029</v>
      </c>
      <c r="E1090" s="171">
        <v>0</v>
      </c>
    </row>
    <row r="1091" spans="3:5">
      <c r="C1091" s="172" t="s">
        <v>640</v>
      </c>
      <c r="D1091" s="171">
        <v>7389792</v>
      </c>
      <c r="E1091" s="171">
        <v>0</v>
      </c>
    </row>
    <row r="1092" spans="3:5">
      <c r="C1092" s="172" t="s">
        <v>1678</v>
      </c>
      <c r="D1092" s="171">
        <v>1498437</v>
      </c>
      <c r="E1092" s="171">
        <v>0</v>
      </c>
    </row>
    <row r="1093" spans="3:5">
      <c r="C1093" s="172" t="s">
        <v>1679</v>
      </c>
      <c r="D1093" s="171">
        <v>7492185</v>
      </c>
      <c r="E1093" s="171">
        <v>0</v>
      </c>
    </row>
    <row r="1094" spans="3:5">
      <c r="C1094" s="172" t="s">
        <v>1680</v>
      </c>
      <c r="D1094" s="171">
        <v>1486291</v>
      </c>
      <c r="E1094" s="171">
        <v>0</v>
      </c>
    </row>
    <row r="1095" spans="3:5">
      <c r="C1095" s="172" t="s">
        <v>1194</v>
      </c>
      <c r="D1095" s="171">
        <v>16726449</v>
      </c>
      <c r="E1095" s="171">
        <v>0</v>
      </c>
    </row>
    <row r="1096" spans="3:5">
      <c r="C1096" s="172" t="s">
        <v>366</v>
      </c>
      <c r="D1096" s="171">
        <v>166000001</v>
      </c>
      <c r="E1096" s="171">
        <v>0</v>
      </c>
    </row>
    <row r="1097" spans="3:5">
      <c r="C1097" s="172" t="s">
        <v>1681</v>
      </c>
      <c r="D1097" s="171">
        <v>2417108</v>
      </c>
      <c r="E1097" s="171">
        <v>0</v>
      </c>
    </row>
    <row r="1098" spans="3:5">
      <c r="C1098" s="172" t="s">
        <v>1682</v>
      </c>
      <c r="D1098" s="171">
        <v>2129173</v>
      </c>
      <c r="E1098" s="171">
        <v>0</v>
      </c>
    </row>
    <row r="1099" spans="3:5">
      <c r="C1099" s="172" t="s">
        <v>1683</v>
      </c>
      <c r="D1099" s="171">
        <v>4061379</v>
      </c>
      <c r="E1099" s="171">
        <v>0</v>
      </c>
    </row>
    <row r="1100" spans="3:5">
      <c r="C1100" s="172" t="s">
        <v>641</v>
      </c>
      <c r="D1100" s="171">
        <v>3714026</v>
      </c>
      <c r="E1100" s="171">
        <v>0</v>
      </c>
    </row>
    <row r="1101" spans="3:5">
      <c r="C1101" s="172" t="s">
        <v>1193</v>
      </c>
      <c r="D1101" s="171">
        <v>7000000</v>
      </c>
      <c r="E1101" s="171">
        <v>0</v>
      </c>
    </row>
    <row r="1102" spans="3:5">
      <c r="C1102" s="172" t="s">
        <v>1684</v>
      </c>
      <c r="D1102" s="171">
        <v>1318200</v>
      </c>
      <c r="E1102" s="171">
        <v>0</v>
      </c>
    </row>
    <row r="1103" spans="3:5">
      <c r="C1103" s="172" t="s">
        <v>367</v>
      </c>
      <c r="D1103" s="171">
        <v>2347098</v>
      </c>
      <c r="E1103" s="171">
        <v>0</v>
      </c>
    </row>
    <row r="1104" spans="3:5">
      <c r="C1104" s="172" t="s">
        <v>1073</v>
      </c>
      <c r="D1104" s="171">
        <v>3216613</v>
      </c>
      <c r="E1104" s="171">
        <v>0</v>
      </c>
    </row>
    <row r="1105" spans="3:5">
      <c r="C1105" s="172" t="s">
        <v>1012</v>
      </c>
      <c r="D1105" s="171">
        <v>20000000</v>
      </c>
      <c r="E1105" s="171">
        <v>0</v>
      </c>
    </row>
    <row r="1106" spans="3:5">
      <c r="C1106" s="172" t="s">
        <v>642</v>
      </c>
      <c r="D1106" s="171">
        <v>1945401</v>
      </c>
      <c r="E1106" s="171">
        <v>0</v>
      </c>
    </row>
    <row r="1107" spans="3:5">
      <c r="C1107" s="172" t="s">
        <v>1685</v>
      </c>
      <c r="D1107" s="171">
        <v>7492175</v>
      </c>
      <c r="E1107" s="171">
        <v>0</v>
      </c>
    </row>
    <row r="1108" spans="3:5">
      <c r="C1108" s="172" t="s">
        <v>1686</v>
      </c>
      <c r="D1108" s="171">
        <v>12473591</v>
      </c>
      <c r="E1108" s="171">
        <v>0</v>
      </c>
    </row>
    <row r="1109" spans="3:5">
      <c r="C1109" s="172" t="s">
        <v>643</v>
      </c>
      <c r="D1109" s="171">
        <v>4845910</v>
      </c>
      <c r="E1109" s="171">
        <v>0</v>
      </c>
    </row>
    <row r="1110" spans="3:5">
      <c r="C1110" s="172" t="s">
        <v>1687</v>
      </c>
      <c r="D1110" s="171">
        <v>2488475</v>
      </c>
      <c r="E1110" s="171">
        <v>0</v>
      </c>
    </row>
    <row r="1111" spans="3:5">
      <c r="C1111" s="172" t="s">
        <v>1192</v>
      </c>
      <c r="D1111" s="171">
        <v>10587127</v>
      </c>
      <c r="E1111" s="171">
        <v>0</v>
      </c>
    </row>
    <row r="1112" spans="3:5">
      <c r="C1112" s="172" t="s">
        <v>644</v>
      </c>
      <c r="D1112" s="171">
        <v>1849743</v>
      </c>
      <c r="E1112" s="171">
        <v>0</v>
      </c>
    </row>
    <row r="1113" spans="3:5">
      <c r="C1113" s="172" t="s">
        <v>1191</v>
      </c>
      <c r="D1113" s="171">
        <v>37375859</v>
      </c>
      <c r="E1113" s="171">
        <v>0</v>
      </c>
    </row>
    <row r="1114" spans="3:5">
      <c r="C1114" s="172" t="s">
        <v>1688</v>
      </c>
      <c r="D1114" s="171">
        <v>5023007</v>
      </c>
      <c r="E1114" s="171">
        <v>0</v>
      </c>
    </row>
    <row r="1115" spans="3:5">
      <c r="C1115" s="172" t="s">
        <v>1689</v>
      </c>
      <c r="D1115" s="171">
        <v>3662761</v>
      </c>
      <c r="E1115" s="171">
        <v>0</v>
      </c>
    </row>
    <row r="1116" spans="3:5">
      <c r="C1116" s="172" t="s">
        <v>1190</v>
      </c>
      <c r="D1116" s="171">
        <v>37521083</v>
      </c>
      <c r="E1116" s="171">
        <v>0</v>
      </c>
    </row>
    <row r="1117" spans="3:5">
      <c r="C1117" s="172" t="s">
        <v>1690</v>
      </c>
      <c r="D1117" s="171">
        <v>2429113</v>
      </c>
      <c r="E1117" s="171">
        <v>0</v>
      </c>
    </row>
    <row r="1118" spans="3:5">
      <c r="C1118" s="172" t="s">
        <v>1189</v>
      </c>
      <c r="D1118" s="171">
        <v>6751973</v>
      </c>
      <c r="E1118" s="171">
        <v>0</v>
      </c>
    </row>
    <row r="1119" spans="3:5">
      <c r="C1119" s="172" t="s">
        <v>368</v>
      </c>
      <c r="D1119" s="171">
        <v>76154845</v>
      </c>
      <c r="E1119" s="171">
        <v>9170280.75</v>
      </c>
    </row>
    <row r="1120" spans="3:5">
      <c r="C1120" s="172" t="s">
        <v>645</v>
      </c>
      <c r="D1120" s="171">
        <v>6080000</v>
      </c>
      <c r="E1120" s="171">
        <v>0</v>
      </c>
    </row>
    <row r="1121" spans="3:5">
      <c r="C1121" s="172" t="s">
        <v>1691</v>
      </c>
      <c r="D1121" s="171">
        <v>5437376</v>
      </c>
      <c r="E1121" s="171">
        <v>0</v>
      </c>
    </row>
    <row r="1122" spans="3:5">
      <c r="C1122" s="172" t="s">
        <v>1438</v>
      </c>
      <c r="D1122" s="171">
        <v>20000000</v>
      </c>
      <c r="E1122" s="171">
        <v>0</v>
      </c>
    </row>
    <row r="1123" spans="3:5">
      <c r="C1123" s="172" t="s">
        <v>1692</v>
      </c>
      <c r="D1123" s="171">
        <v>5652712</v>
      </c>
      <c r="E1123" s="171">
        <v>0</v>
      </c>
    </row>
    <row r="1124" spans="3:5">
      <c r="C1124" s="172" t="s">
        <v>369</v>
      </c>
      <c r="D1124" s="171">
        <v>61053890</v>
      </c>
      <c r="E1124" s="171">
        <v>0</v>
      </c>
    </row>
    <row r="1125" spans="3:5">
      <c r="C1125" s="172" t="s">
        <v>1188</v>
      </c>
      <c r="D1125" s="171">
        <v>12383198</v>
      </c>
      <c r="E1125" s="171">
        <v>0</v>
      </c>
    </row>
    <row r="1126" spans="3:5">
      <c r="C1126" s="172" t="s">
        <v>1693</v>
      </c>
      <c r="D1126" s="171">
        <v>13109885</v>
      </c>
      <c r="E1126" s="171">
        <v>0</v>
      </c>
    </row>
    <row r="1127" spans="3:5">
      <c r="C1127" s="172" t="s">
        <v>370</v>
      </c>
      <c r="D1127" s="171">
        <v>177387225</v>
      </c>
      <c r="E1127" s="171">
        <v>0</v>
      </c>
    </row>
    <row r="1128" spans="3:5">
      <c r="C1128" s="172" t="s">
        <v>1694</v>
      </c>
      <c r="D1128" s="171">
        <v>5129530</v>
      </c>
      <c r="E1128" s="171">
        <v>0</v>
      </c>
    </row>
    <row r="1129" spans="3:5">
      <c r="C1129" s="172" t="s">
        <v>884</v>
      </c>
      <c r="D1129" s="171">
        <v>75527452</v>
      </c>
      <c r="E1129" s="171">
        <v>0</v>
      </c>
    </row>
    <row r="1130" spans="3:5">
      <c r="C1130" s="172" t="s">
        <v>371</v>
      </c>
      <c r="D1130" s="171">
        <v>12751040</v>
      </c>
      <c r="E1130" s="171">
        <v>0</v>
      </c>
    </row>
    <row r="1131" spans="3:5">
      <c r="C1131" s="172" t="s">
        <v>372</v>
      </c>
      <c r="D1131" s="171">
        <v>191812602</v>
      </c>
      <c r="E1131" s="171">
        <v>0</v>
      </c>
    </row>
    <row r="1132" spans="3:5">
      <c r="C1132" s="172" t="s">
        <v>457</v>
      </c>
      <c r="D1132" s="171">
        <v>76458419</v>
      </c>
      <c r="E1132" s="171">
        <v>0</v>
      </c>
    </row>
    <row r="1133" spans="3:5">
      <c r="C1133" s="172" t="s">
        <v>1066</v>
      </c>
      <c r="D1133" s="171">
        <v>111042332</v>
      </c>
      <c r="E1133" s="171">
        <v>6328218.9900000002</v>
      </c>
    </row>
    <row r="1134" spans="3:5">
      <c r="C1134" s="170" t="s">
        <v>246</v>
      </c>
      <c r="D1134" s="171">
        <v>14154718</v>
      </c>
      <c r="E1134" s="171">
        <v>0</v>
      </c>
    </row>
    <row r="1135" spans="3:5">
      <c r="C1135" s="172" t="s">
        <v>1187</v>
      </c>
      <c r="D1135" s="171">
        <v>14083521</v>
      </c>
      <c r="E1135" s="171">
        <v>0</v>
      </c>
    </row>
    <row r="1136" spans="3:5">
      <c r="C1136" s="172" t="s">
        <v>1695</v>
      </c>
      <c r="D1136" s="171">
        <v>71197</v>
      </c>
      <c r="E1136" s="171">
        <v>0</v>
      </c>
    </row>
    <row r="1137" spans="3:5">
      <c r="C1137" s="170" t="s">
        <v>247</v>
      </c>
      <c r="D1137" s="171">
        <v>265329805</v>
      </c>
      <c r="E1137" s="171">
        <v>0</v>
      </c>
    </row>
    <row r="1138" spans="3:5">
      <c r="C1138" s="172" t="s">
        <v>1696</v>
      </c>
      <c r="D1138" s="171">
        <v>96421796</v>
      </c>
      <c r="E1138" s="171">
        <v>0</v>
      </c>
    </row>
    <row r="1139" spans="3:5">
      <c r="C1139" s="172" t="s">
        <v>1697</v>
      </c>
      <c r="D1139" s="171">
        <v>45999793</v>
      </c>
      <c r="E1139" s="171">
        <v>0</v>
      </c>
    </row>
    <row r="1140" spans="3:5">
      <c r="C1140" s="172" t="s">
        <v>1698</v>
      </c>
      <c r="D1140" s="171">
        <v>83830216</v>
      </c>
      <c r="E1140" s="171">
        <v>0</v>
      </c>
    </row>
    <row r="1141" spans="3:5">
      <c r="C1141" s="172" t="s">
        <v>416</v>
      </c>
      <c r="D1141" s="171">
        <v>39078000</v>
      </c>
      <c r="E1141" s="171">
        <v>0</v>
      </c>
    </row>
    <row r="1142" spans="3:5">
      <c r="C1142" s="173" t="s">
        <v>373</v>
      </c>
      <c r="D1142" s="174">
        <v>697956452</v>
      </c>
      <c r="E1142" s="174">
        <v>34445628.189999998</v>
      </c>
    </row>
    <row r="1143" spans="3:5">
      <c r="C1143" s="170" t="s">
        <v>244</v>
      </c>
      <c r="D1143" s="171">
        <v>638383686</v>
      </c>
      <c r="E1143" s="171">
        <v>34445628.189999998</v>
      </c>
    </row>
    <row r="1144" spans="3:5">
      <c r="C1144" s="172" t="s">
        <v>1095</v>
      </c>
      <c r="D1144" s="171">
        <v>15080801</v>
      </c>
      <c r="E1144" s="171">
        <v>0</v>
      </c>
    </row>
    <row r="1145" spans="3:5">
      <c r="C1145" s="172" t="s">
        <v>1439</v>
      </c>
      <c r="D1145" s="171">
        <v>20652855</v>
      </c>
      <c r="E1145" s="171">
        <v>7262727.9900000002</v>
      </c>
    </row>
    <row r="1146" spans="3:5">
      <c r="C1146" s="172" t="s">
        <v>1699</v>
      </c>
      <c r="D1146" s="171">
        <v>19306742</v>
      </c>
      <c r="E1146" s="171">
        <v>0</v>
      </c>
    </row>
    <row r="1147" spans="3:5">
      <c r="C1147" s="172" t="s">
        <v>1369</v>
      </c>
      <c r="D1147" s="171">
        <v>27739160</v>
      </c>
      <c r="E1147" s="171">
        <v>0</v>
      </c>
    </row>
    <row r="1148" spans="3:5">
      <c r="C1148" s="172" t="s">
        <v>374</v>
      </c>
      <c r="D1148" s="171">
        <v>37967833</v>
      </c>
      <c r="E1148" s="171">
        <v>12182900.199999999</v>
      </c>
    </row>
    <row r="1149" spans="3:5">
      <c r="C1149" s="172" t="s">
        <v>1440</v>
      </c>
      <c r="D1149" s="171">
        <v>38981691</v>
      </c>
      <c r="E1149" s="171">
        <v>0</v>
      </c>
    </row>
    <row r="1150" spans="3:5">
      <c r="C1150" s="172" t="s">
        <v>1700</v>
      </c>
      <c r="D1150" s="171">
        <v>9157786</v>
      </c>
      <c r="E1150" s="171">
        <v>0</v>
      </c>
    </row>
    <row r="1151" spans="3:5">
      <c r="C1151" s="172" t="s">
        <v>1367</v>
      </c>
      <c r="D1151" s="171">
        <v>77963381</v>
      </c>
      <c r="E1151" s="171">
        <v>0</v>
      </c>
    </row>
    <row r="1152" spans="3:5">
      <c r="C1152" s="172" t="s">
        <v>804</v>
      </c>
      <c r="D1152" s="171">
        <v>5511231</v>
      </c>
      <c r="E1152" s="171">
        <v>0</v>
      </c>
    </row>
    <row r="1153" spans="3:5">
      <c r="C1153" s="172" t="s">
        <v>805</v>
      </c>
      <c r="D1153" s="171">
        <v>5364704</v>
      </c>
      <c r="E1153" s="171">
        <v>0</v>
      </c>
    </row>
    <row r="1154" spans="3:5">
      <c r="C1154" s="172" t="s">
        <v>806</v>
      </c>
      <c r="D1154" s="171">
        <v>2521954</v>
      </c>
      <c r="E1154" s="171">
        <v>0</v>
      </c>
    </row>
    <row r="1155" spans="3:5">
      <c r="C1155" s="172" t="s">
        <v>807</v>
      </c>
      <c r="D1155" s="171">
        <v>1514598</v>
      </c>
      <c r="E1155" s="171">
        <v>0</v>
      </c>
    </row>
    <row r="1156" spans="3:5">
      <c r="C1156" s="172" t="s">
        <v>808</v>
      </c>
      <c r="D1156" s="171">
        <v>1514598</v>
      </c>
      <c r="E1156" s="171">
        <v>0</v>
      </c>
    </row>
    <row r="1157" spans="3:5">
      <c r="C1157" s="172" t="s">
        <v>809</v>
      </c>
      <c r="D1157" s="171">
        <v>1502116</v>
      </c>
      <c r="E1157" s="171">
        <v>0</v>
      </c>
    </row>
    <row r="1158" spans="3:5">
      <c r="C1158" s="172" t="s">
        <v>810</v>
      </c>
      <c r="D1158" s="171">
        <v>1060218</v>
      </c>
      <c r="E1158" s="171">
        <v>0</v>
      </c>
    </row>
    <row r="1159" spans="3:5">
      <c r="C1159" s="172" t="s">
        <v>811</v>
      </c>
      <c r="D1159" s="171">
        <v>1514598</v>
      </c>
      <c r="E1159" s="171">
        <v>0</v>
      </c>
    </row>
    <row r="1160" spans="3:5">
      <c r="C1160" s="172" t="s">
        <v>812</v>
      </c>
      <c r="D1160" s="171">
        <v>1072940</v>
      </c>
      <c r="E1160" s="171">
        <v>0</v>
      </c>
    </row>
    <row r="1161" spans="3:5">
      <c r="C1161" s="172" t="s">
        <v>813</v>
      </c>
      <c r="D1161" s="171">
        <v>1514598</v>
      </c>
      <c r="E1161" s="171">
        <v>0</v>
      </c>
    </row>
    <row r="1162" spans="3:5">
      <c r="C1162" s="172" t="s">
        <v>814</v>
      </c>
      <c r="D1162" s="171">
        <v>1502116</v>
      </c>
      <c r="E1162" s="171">
        <v>0</v>
      </c>
    </row>
    <row r="1163" spans="3:5">
      <c r="C1163" s="172" t="s">
        <v>815</v>
      </c>
      <c r="D1163" s="171">
        <v>2521954</v>
      </c>
      <c r="E1163" s="171">
        <v>0</v>
      </c>
    </row>
    <row r="1164" spans="3:5">
      <c r="C1164" s="172" t="s">
        <v>816</v>
      </c>
      <c r="D1164" s="171">
        <v>1477611</v>
      </c>
      <c r="E1164" s="171">
        <v>0</v>
      </c>
    </row>
    <row r="1165" spans="3:5">
      <c r="C1165" s="172" t="s">
        <v>1186</v>
      </c>
      <c r="D1165" s="171">
        <v>1514598</v>
      </c>
      <c r="E1165" s="171">
        <v>0</v>
      </c>
    </row>
    <row r="1166" spans="3:5">
      <c r="C1166" s="172" t="s">
        <v>952</v>
      </c>
      <c r="D1166" s="171">
        <v>52523690</v>
      </c>
      <c r="E1166" s="171">
        <v>0</v>
      </c>
    </row>
    <row r="1167" spans="3:5">
      <c r="C1167" s="172" t="s">
        <v>1013</v>
      </c>
      <c r="D1167" s="171">
        <v>90000019</v>
      </c>
      <c r="E1167" s="171">
        <v>15000000</v>
      </c>
    </row>
    <row r="1168" spans="3:5">
      <c r="C1168" s="172" t="s">
        <v>1701</v>
      </c>
      <c r="D1168" s="171">
        <v>2226849</v>
      </c>
      <c r="E1168" s="171">
        <v>0</v>
      </c>
    </row>
    <row r="1169" spans="3:5">
      <c r="C1169" s="172" t="s">
        <v>1702</v>
      </c>
      <c r="D1169" s="171">
        <v>100000</v>
      </c>
      <c r="E1169" s="171">
        <v>0</v>
      </c>
    </row>
    <row r="1170" spans="3:5">
      <c r="C1170" s="172" t="s">
        <v>1703</v>
      </c>
      <c r="D1170" s="171">
        <v>3072506</v>
      </c>
      <c r="E1170" s="171">
        <v>0</v>
      </c>
    </row>
    <row r="1171" spans="3:5">
      <c r="C1171" s="172" t="s">
        <v>817</v>
      </c>
      <c r="D1171" s="171">
        <v>4489347</v>
      </c>
      <c r="E1171" s="171">
        <v>0</v>
      </c>
    </row>
    <row r="1172" spans="3:5">
      <c r="C1172" s="172" t="s">
        <v>818</v>
      </c>
      <c r="D1172" s="171">
        <v>1237092</v>
      </c>
      <c r="E1172" s="171">
        <v>0</v>
      </c>
    </row>
    <row r="1173" spans="3:5">
      <c r="C1173" s="172" t="s">
        <v>885</v>
      </c>
      <c r="D1173" s="171">
        <v>37500000</v>
      </c>
      <c r="E1173" s="171">
        <v>0</v>
      </c>
    </row>
    <row r="1174" spans="3:5">
      <c r="C1174" s="172" t="s">
        <v>1704</v>
      </c>
      <c r="D1174" s="171">
        <v>15240863</v>
      </c>
      <c r="E1174" s="171">
        <v>0</v>
      </c>
    </row>
    <row r="1175" spans="3:5">
      <c r="C1175" s="172" t="s">
        <v>1014</v>
      </c>
      <c r="D1175" s="171">
        <v>35035237</v>
      </c>
      <c r="E1175" s="171">
        <v>0</v>
      </c>
    </row>
    <row r="1176" spans="3:5">
      <c r="C1176" s="172" t="s">
        <v>458</v>
      </c>
      <c r="D1176" s="171">
        <v>120000000</v>
      </c>
      <c r="E1176" s="171">
        <v>0</v>
      </c>
    </row>
    <row r="1177" spans="3:5">
      <c r="C1177" s="170" t="s">
        <v>246</v>
      </c>
      <c r="D1177" s="171">
        <v>15600000</v>
      </c>
      <c r="E1177" s="171">
        <v>0</v>
      </c>
    </row>
    <row r="1178" spans="3:5">
      <c r="C1178" s="172" t="s">
        <v>1441</v>
      </c>
      <c r="D1178" s="171">
        <v>15600000</v>
      </c>
      <c r="E1178" s="171">
        <v>0</v>
      </c>
    </row>
    <row r="1179" spans="3:5">
      <c r="C1179" s="170" t="s">
        <v>247</v>
      </c>
      <c r="D1179" s="171">
        <v>43972766</v>
      </c>
      <c r="E1179" s="171">
        <v>0</v>
      </c>
    </row>
    <row r="1180" spans="3:5">
      <c r="C1180" s="172" t="s">
        <v>416</v>
      </c>
      <c r="D1180" s="171">
        <v>43972766</v>
      </c>
      <c r="E1180" s="171">
        <v>0</v>
      </c>
    </row>
    <row r="1181" spans="3:5">
      <c r="C1181" s="173" t="s">
        <v>257</v>
      </c>
      <c r="D1181" s="174">
        <v>4730906984</v>
      </c>
      <c r="E1181" s="174">
        <v>20537813.360000003</v>
      </c>
    </row>
    <row r="1182" spans="3:5">
      <c r="C1182" s="170" t="s">
        <v>244</v>
      </c>
      <c r="D1182" s="171">
        <v>4530906984</v>
      </c>
      <c r="E1182" s="171">
        <v>20537813.360000003</v>
      </c>
    </row>
    <row r="1183" spans="3:5">
      <c r="C1183" s="172" t="s">
        <v>953</v>
      </c>
      <c r="D1183" s="171">
        <v>262702285</v>
      </c>
      <c r="E1183" s="171">
        <v>17496734.420000002</v>
      </c>
    </row>
    <row r="1184" spans="3:5">
      <c r="C1184" s="172" t="s">
        <v>1166</v>
      </c>
      <c r="D1184" s="171">
        <v>250000000</v>
      </c>
      <c r="E1184" s="171">
        <v>0</v>
      </c>
    </row>
    <row r="1185" spans="3:5">
      <c r="C1185" s="172" t="s">
        <v>1442</v>
      </c>
      <c r="D1185" s="171">
        <v>57374730</v>
      </c>
      <c r="E1185" s="171">
        <v>0</v>
      </c>
    </row>
    <row r="1186" spans="3:5">
      <c r="C1186" s="172" t="s">
        <v>1705</v>
      </c>
      <c r="D1186" s="171">
        <v>23390000</v>
      </c>
      <c r="E1186" s="171">
        <v>0</v>
      </c>
    </row>
    <row r="1187" spans="3:5">
      <c r="C1187" s="172" t="s">
        <v>1706</v>
      </c>
      <c r="D1187" s="171">
        <v>43873055</v>
      </c>
      <c r="E1187" s="171">
        <v>0</v>
      </c>
    </row>
    <row r="1188" spans="3:5">
      <c r="C1188" s="172" t="s">
        <v>1443</v>
      </c>
      <c r="D1188" s="171">
        <v>50389290</v>
      </c>
      <c r="E1188" s="171">
        <v>0</v>
      </c>
    </row>
    <row r="1189" spans="3:5">
      <c r="C1189" s="172" t="s">
        <v>375</v>
      </c>
      <c r="D1189" s="171">
        <v>144090</v>
      </c>
      <c r="E1189" s="171">
        <v>0</v>
      </c>
    </row>
    <row r="1190" spans="3:5">
      <c r="C1190" s="172" t="s">
        <v>376</v>
      </c>
      <c r="D1190" s="171">
        <v>14532203</v>
      </c>
      <c r="E1190" s="171">
        <v>0</v>
      </c>
    </row>
    <row r="1191" spans="3:5">
      <c r="C1191" s="172" t="s">
        <v>377</v>
      </c>
      <c r="D1191" s="171">
        <v>16967193</v>
      </c>
      <c r="E1191" s="171">
        <v>0</v>
      </c>
    </row>
    <row r="1192" spans="3:5">
      <c r="C1192" s="172" t="s">
        <v>1185</v>
      </c>
      <c r="D1192" s="171">
        <v>15624249</v>
      </c>
      <c r="E1192" s="171">
        <v>0</v>
      </c>
    </row>
    <row r="1193" spans="3:5">
      <c r="C1193" s="172" t="s">
        <v>1966</v>
      </c>
      <c r="D1193" s="171">
        <v>0</v>
      </c>
      <c r="E1193" s="171">
        <v>0</v>
      </c>
    </row>
    <row r="1194" spans="3:5">
      <c r="C1194" s="172" t="s">
        <v>886</v>
      </c>
      <c r="D1194" s="171">
        <v>75022536</v>
      </c>
      <c r="E1194" s="171">
        <v>0</v>
      </c>
    </row>
    <row r="1195" spans="3:5">
      <c r="C1195" s="172" t="s">
        <v>887</v>
      </c>
      <c r="D1195" s="171">
        <v>75000763</v>
      </c>
      <c r="E1195" s="171">
        <v>0</v>
      </c>
    </row>
    <row r="1196" spans="3:5">
      <c r="C1196" s="172" t="s">
        <v>1967</v>
      </c>
      <c r="D1196" s="171">
        <v>0</v>
      </c>
      <c r="E1196" s="171">
        <v>0</v>
      </c>
    </row>
    <row r="1197" spans="3:5">
      <c r="C1197" s="172" t="s">
        <v>888</v>
      </c>
      <c r="D1197" s="171">
        <v>112506640</v>
      </c>
      <c r="E1197" s="171">
        <v>0</v>
      </c>
    </row>
    <row r="1198" spans="3:5">
      <c r="C1198" s="172" t="s">
        <v>1968</v>
      </c>
      <c r="D1198" s="171">
        <v>78000000</v>
      </c>
      <c r="E1198" s="171">
        <v>0</v>
      </c>
    </row>
    <row r="1199" spans="3:5">
      <c r="C1199" s="172" t="s">
        <v>1065</v>
      </c>
      <c r="D1199" s="171">
        <v>10124622</v>
      </c>
      <c r="E1199" s="171">
        <v>0</v>
      </c>
    </row>
    <row r="1200" spans="3:5">
      <c r="C1200" s="172" t="s">
        <v>1707</v>
      </c>
      <c r="D1200" s="171">
        <v>4462258</v>
      </c>
      <c r="E1200" s="171">
        <v>0</v>
      </c>
    </row>
    <row r="1201" spans="3:5">
      <c r="C1201" s="172" t="s">
        <v>1184</v>
      </c>
      <c r="D1201" s="171">
        <v>75000057</v>
      </c>
      <c r="E1201" s="171">
        <v>0</v>
      </c>
    </row>
    <row r="1202" spans="3:5">
      <c r="C1202" s="172" t="s">
        <v>1183</v>
      </c>
      <c r="D1202" s="171">
        <v>3410657</v>
      </c>
      <c r="E1202" s="171">
        <v>0</v>
      </c>
    </row>
    <row r="1203" spans="3:5">
      <c r="C1203" s="172" t="s">
        <v>1182</v>
      </c>
      <c r="D1203" s="171">
        <v>75001023</v>
      </c>
      <c r="E1203" s="171">
        <v>0</v>
      </c>
    </row>
    <row r="1204" spans="3:5">
      <c r="C1204" s="172" t="s">
        <v>378</v>
      </c>
      <c r="D1204" s="171">
        <v>100823754</v>
      </c>
      <c r="E1204" s="171">
        <v>0</v>
      </c>
    </row>
    <row r="1205" spans="3:5">
      <c r="C1205" s="172" t="s">
        <v>683</v>
      </c>
      <c r="D1205" s="171">
        <v>3410657</v>
      </c>
      <c r="E1205" s="171">
        <v>0</v>
      </c>
    </row>
    <row r="1206" spans="3:5">
      <c r="C1206" s="172" t="s">
        <v>1181</v>
      </c>
      <c r="D1206" s="171">
        <v>151740056</v>
      </c>
      <c r="E1206" s="171">
        <v>0</v>
      </c>
    </row>
    <row r="1207" spans="3:5">
      <c r="C1207" s="172" t="s">
        <v>1180</v>
      </c>
      <c r="D1207" s="171">
        <v>5153984</v>
      </c>
      <c r="E1207" s="171">
        <v>0</v>
      </c>
    </row>
    <row r="1208" spans="3:5">
      <c r="C1208" s="172" t="s">
        <v>1444</v>
      </c>
      <c r="D1208" s="171">
        <v>22089361</v>
      </c>
      <c r="E1208" s="171">
        <v>0</v>
      </c>
    </row>
    <row r="1209" spans="3:5">
      <c r="C1209" s="172" t="s">
        <v>684</v>
      </c>
      <c r="D1209" s="171">
        <v>1508689</v>
      </c>
      <c r="E1209" s="171">
        <v>0</v>
      </c>
    </row>
    <row r="1210" spans="3:5">
      <c r="C1210" s="172" t="s">
        <v>1179</v>
      </c>
      <c r="D1210" s="171">
        <v>45000000</v>
      </c>
      <c r="E1210" s="171">
        <v>0</v>
      </c>
    </row>
    <row r="1211" spans="3:5">
      <c r="C1211" s="172" t="s">
        <v>685</v>
      </c>
      <c r="D1211" s="171">
        <v>1052331</v>
      </c>
      <c r="E1211" s="171">
        <v>0</v>
      </c>
    </row>
    <row r="1212" spans="3:5">
      <c r="C1212" s="172" t="s">
        <v>1969</v>
      </c>
      <c r="D1212" s="171">
        <v>1971287</v>
      </c>
      <c r="E1212" s="171">
        <v>0</v>
      </c>
    </row>
    <row r="1213" spans="3:5">
      <c r="C1213" s="172" t="s">
        <v>1178</v>
      </c>
      <c r="D1213" s="171">
        <v>22538739</v>
      </c>
      <c r="E1213" s="171">
        <v>0</v>
      </c>
    </row>
    <row r="1214" spans="3:5">
      <c r="C1214" s="172" t="s">
        <v>1177</v>
      </c>
      <c r="D1214" s="171">
        <v>1663335</v>
      </c>
      <c r="E1214" s="171">
        <v>0</v>
      </c>
    </row>
    <row r="1215" spans="3:5">
      <c r="C1215" s="172" t="s">
        <v>379</v>
      </c>
      <c r="D1215" s="171">
        <v>229252477</v>
      </c>
      <c r="E1215" s="171">
        <v>0</v>
      </c>
    </row>
    <row r="1216" spans="3:5">
      <c r="C1216" s="172" t="s">
        <v>1176</v>
      </c>
      <c r="D1216" s="171">
        <v>1964365</v>
      </c>
      <c r="E1216" s="171">
        <v>0</v>
      </c>
    </row>
    <row r="1217" spans="3:5">
      <c r="C1217" s="172" t="s">
        <v>1175</v>
      </c>
      <c r="D1217" s="171">
        <v>1964364</v>
      </c>
      <c r="E1217" s="171">
        <v>0</v>
      </c>
    </row>
    <row r="1218" spans="3:5">
      <c r="C1218" s="172" t="s">
        <v>1708</v>
      </c>
      <c r="D1218" s="171">
        <v>14398867</v>
      </c>
      <c r="E1218" s="171">
        <v>0</v>
      </c>
    </row>
    <row r="1219" spans="3:5">
      <c r="C1219" s="172" t="s">
        <v>1174</v>
      </c>
      <c r="D1219" s="171">
        <v>5153972</v>
      </c>
      <c r="E1219" s="171">
        <v>0</v>
      </c>
    </row>
    <row r="1220" spans="3:5">
      <c r="C1220" s="172" t="s">
        <v>380</v>
      </c>
      <c r="D1220" s="171">
        <v>366597801</v>
      </c>
      <c r="E1220" s="171">
        <v>0</v>
      </c>
    </row>
    <row r="1221" spans="3:5">
      <c r="C1221" s="172" t="s">
        <v>686</v>
      </c>
      <c r="D1221" s="171">
        <v>5153972</v>
      </c>
      <c r="E1221" s="171">
        <v>0</v>
      </c>
    </row>
    <row r="1222" spans="3:5">
      <c r="C1222" s="172" t="s">
        <v>687</v>
      </c>
      <c r="D1222" s="171">
        <v>1091410</v>
      </c>
      <c r="E1222" s="171">
        <v>0</v>
      </c>
    </row>
    <row r="1223" spans="3:5">
      <c r="C1223" s="172" t="s">
        <v>688</v>
      </c>
      <c r="D1223" s="171">
        <v>1081736</v>
      </c>
      <c r="E1223" s="171">
        <v>0</v>
      </c>
    </row>
    <row r="1224" spans="3:5">
      <c r="C1224" s="172" t="s">
        <v>689</v>
      </c>
      <c r="D1224" s="171">
        <v>1579614</v>
      </c>
      <c r="E1224" s="171">
        <v>0</v>
      </c>
    </row>
    <row r="1225" spans="3:5">
      <c r="C1225" s="172" t="s">
        <v>923</v>
      </c>
      <c r="D1225" s="171">
        <v>1735238</v>
      </c>
      <c r="E1225" s="171">
        <v>0</v>
      </c>
    </row>
    <row r="1226" spans="3:5">
      <c r="C1226" s="172" t="s">
        <v>690</v>
      </c>
      <c r="D1226" s="171">
        <v>1735238</v>
      </c>
      <c r="E1226" s="171">
        <v>0</v>
      </c>
    </row>
    <row r="1227" spans="3:5">
      <c r="C1227" s="172" t="s">
        <v>691</v>
      </c>
      <c r="D1227" s="171">
        <v>1546967</v>
      </c>
      <c r="E1227" s="171">
        <v>0</v>
      </c>
    </row>
    <row r="1228" spans="3:5">
      <c r="C1228" s="172" t="s">
        <v>692</v>
      </c>
      <c r="D1228" s="171">
        <v>2377196</v>
      </c>
      <c r="E1228" s="171">
        <v>0</v>
      </c>
    </row>
    <row r="1229" spans="3:5">
      <c r="C1229" s="172" t="s">
        <v>1709</v>
      </c>
      <c r="D1229" s="171">
        <v>126237650</v>
      </c>
      <c r="E1229" s="171">
        <v>0</v>
      </c>
    </row>
    <row r="1230" spans="3:5">
      <c r="C1230" s="172" t="s">
        <v>693</v>
      </c>
      <c r="D1230" s="171">
        <v>1066299</v>
      </c>
      <c r="E1230" s="171">
        <v>0</v>
      </c>
    </row>
    <row r="1231" spans="3:5">
      <c r="C1231" s="172" t="s">
        <v>694</v>
      </c>
      <c r="D1231" s="171">
        <v>1909822</v>
      </c>
      <c r="E1231" s="171">
        <v>0</v>
      </c>
    </row>
    <row r="1232" spans="3:5">
      <c r="C1232" s="172" t="s">
        <v>695</v>
      </c>
      <c r="D1232" s="171">
        <v>2371466</v>
      </c>
      <c r="E1232" s="171">
        <v>0</v>
      </c>
    </row>
    <row r="1233" spans="3:5">
      <c r="C1233" s="172" t="s">
        <v>696</v>
      </c>
      <c r="D1233" s="171">
        <v>1909822</v>
      </c>
      <c r="E1233" s="171">
        <v>0</v>
      </c>
    </row>
    <row r="1234" spans="3:5">
      <c r="C1234" s="172" t="s">
        <v>697</v>
      </c>
      <c r="D1234" s="171">
        <v>2035430</v>
      </c>
      <c r="E1234" s="171">
        <v>0</v>
      </c>
    </row>
    <row r="1235" spans="3:5">
      <c r="C1235" s="172" t="s">
        <v>1173</v>
      </c>
      <c r="D1235" s="171">
        <v>1205250</v>
      </c>
      <c r="E1235" s="171">
        <v>0</v>
      </c>
    </row>
    <row r="1236" spans="3:5">
      <c r="C1236" s="172" t="s">
        <v>698</v>
      </c>
      <c r="D1236" s="171">
        <v>1205250</v>
      </c>
      <c r="E1236" s="171">
        <v>0</v>
      </c>
    </row>
    <row r="1237" spans="3:5">
      <c r="C1237" s="172" t="s">
        <v>699</v>
      </c>
      <c r="D1237" s="171">
        <v>1205250</v>
      </c>
      <c r="E1237" s="171">
        <v>0</v>
      </c>
    </row>
    <row r="1238" spans="3:5">
      <c r="C1238" s="172" t="s">
        <v>700</v>
      </c>
      <c r="D1238" s="171">
        <v>9986947</v>
      </c>
      <c r="E1238" s="171">
        <v>0</v>
      </c>
    </row>
    <row r="1239" spans="3:5">
      <c r="C1239" s="172" t="s">
        <v>1172</v>
      </c>
      <c r="D1239" s="171">
        <v>1731574</v>
      </c>
      <c r="E1239" s="171">
        <v>0</v>
      </c>
    </row>
    <row r="1240" spans="3:5">
      <c r="C1240" s="172" t="s">
        <v>381</v>
      </c>
      <c r="D1240" s="171">
        <v>17912610</v>
      </c>
      <c r="E1240" s="171">
        <v>0</v>
      </c>
    </row>
    <row r="1241" spans="3:5">
      <c r="C1241" s="172" t="s">
        <v>701</v>
      </c>
      <c r="D1241" s="171">
        <v>1684374</v>
      </c>
      <c r="E1241" s="171">
        <v>0</v>
      </c>
    </row>
    <row r="1242" spans="3:5">
      <c r="C1242" s="172" t="s">
        <v>702</v>
      </c>
      <c r="D1242" s="171">
        <v>2503860</v>
      </c>
      <c r="E1242" s="171">
        <v>0</v>
      </c>
    </row>
    <row r="1243" spans="3:5">
      <c r="C1243" s="172" t="s">
        <v>703</v>
      </c>
      <c r="D1243" s="171">
        <v>7879331</v>
      </c>
      <c r="E1243" s="171">
        <v>0</v>
      </c>
    </row>
    <row r="1244" spans="3:5">
      <c r="C1244" s="172" t="s">
        <v>1970</v>
      </c>
      <c r="D1244" s="171">
        <v>7350418</v>
      </c>
      <c r="E1244" s="171">
        <v>0</v>
      </c>
    </row>
    <row r="1245" spans="3:5">
      <c r="C1245" s="172" t="s">
        <v>382</v>
      </c>
      <c r="D1245" s="171">
        <v>21640444</v>
      </c>
      <c r="E1245" s="171">
        <v>0</v>
      </c>
    </row>
    <row r="1246" spans="3:5">
      <c r="C1246" s="172" t="s">
        <v>704</v>
      </c>
      <c r="D1246" s="171">
        <v>3061390</v>
      </c>
      <c r="E1246" s="171">
        <v>0</v>
      </c>
    </row>
    <row r="1247" spans="3:5">
      <c r="C1247" s="172" t="s">
        <v>705</v>
      </c>
      <c r="D1247" s="171">
        <v>6892035</v>
      </c>
      <c r="E1247" s="171">
        <v>0</v>
      </c>
    </row>
    <row r="1248" spans="3:5">
      <c r="C1248" s="172" t="s">
        <v>1710</v>
      </c>
      <c r="D1248" s="171">
        <v>1656834</v>
      </c>
      <c r="E1248" s="171">
        <v>0</v>
      </c>
    </row>
    <row r="1249" spans="3:5">
      <c r="C1249" s="172" t="s">
        <v>924</v>
      </c>
      <c r="D1249" s="171">
        <v>1565620</v>
      </c>
      <c r="E1249" s="171">
        <v>0</v>
      </c>
    </row>
    <row r="1250" spans="3:5">
      <c r="C1250" s="172" t="s">
        <v>1711</v>
      </c>
      <c r="D1250" s="171">
        <v>4767042</v>
      </c>
      <c r="E1250" s="171">
        <v>0</v>
      </c>
    </row>
    <row r="1251" spans="3:5">
      <c r="C1251" s="172" t="s">
        <v>706</v>
      </c>
      <c r="D1251" s="171">
        <v>6862380</v>
      </c>
      <c r="E1251" s="171">
        <v>0</v>
      </c>
    </row>
    <row r="1252" spans="3:5">
      <c r="C1252" s="172" t="s">
        <v>707</v>
      </c>
      <c r="D1252" s="171">
        <v>6862381</v>
      </c>
      <c r="E1252" s="171">
        <v>0</v>
      </c>
    </row>
    <row r="1253" spans="3:5">
      <c r="C1253" s="172" t="s">
        <v>708</v>
      </c>
      <c r="D1253" s="171">
        <v>1562232</v>
      </c>
      <c r="E1253" s="171">
        <v>0</v>
      </c>
    </row>
    <row r="1254" spans="3:5">
      <c r="C1254" s="172" t="s">
        <v>709</v>
      </c>
      <c r="D1254" s="171">
        <v>5181000</v>
      </c>
      <c r="E1254" s="171">
        <v>0</v>
      </c>
    </row>
    <row r="1255" spans="3:5">
      <c r="C1255" s="172" t="s">
        <v>1445</v>
      </c>
      <c r="D1255" s="171">
        <v>918891</v>
      </c>
      <c r="E1255" s="171">
        <v>0</v>
      </c>
    </row>
    <row r="1256" spans="3:5">
      <c r="C1256" s="172" t="s">
        <v>710</v>
      </c>
      <c r="D1256" s="171">
        <v>5784633</v>
      </c>
      <c r="E1256" s="171">
        <v>0</v>
      </c>
    </row>
    <row r="1257" spans="3:5">
      <c r="C1257" s="172" t="s">
        <v>1171</v>
      </c>
      <c r="D1257" s="171">
        <v>1572836</v>
      </c>
      <c r="E1257" s="171">
        <v>0</v>
      </c>
    </row>
    <row r="1258" spans="3:5">
      <c r="C1258" s="172" t="s">
        <v>1165</v>
      </c>
      <c r="D1258" s="171">
        <v>29576146</v>
      </c>
      <c r="E1258" s="171">
        <v>0</v>
      </c>
    </row>
    <row r="1259" spans="3:5">
      <c r="C1259" s="172" t="s">
        <v>1170</v>
      </c>
      <c r="D1259" s="171">
        <v>2852697</v>
      </c>
      <c r="E1259" s="171">
        <v>0</v>
      </c>
    </row>
    <row r="1260" spans="3:5">
      <c r="C1260" s="172" t="s">
        <v>711</v>
      </c>
      <c r="D1260" s="171">
        <v>1556427</v>
      </c>
      <c r="E1260" s="171">
        <v>0</v>
      </c>
    </row>
    <row r="1261" spans="3:5">
      <c r="C1261" s="172" t="s">
        <v>712</v>
      </c>
      <c r="D1261" s="171">
        <v>1756319</v>
      </c>
      <c r="E1261" s="171">
        <v>0</v>
      </c>
    </row>
    <row r="1262" spans="3:5">
      <c r="C1262" s="172" t="s">
        <v>713</v>
      </c>
      <c r="D1262" s="171">
        <v>1756319</v>
      </c>
      <c r="E1262" s="171">
        <v>0</v>
      </c>
    </row>
    <row r="1263" spans="3:5">
      <c r="C1263" s="172" t="s">
        <v>1169</v>
      </c>
      <c r="D1263" s="171">
        <v>37925268</v>
      </c>
      <c r="E1263" s="171">
        <v>3041078.94</v>
      </c>
    </row>
    <row r="1264" spans="3:5">
      <c r="C1264" s="172" t="s">
        <v>714</v>
      </c>
      <c r="D1264" s="171">
        <v>1756319</v>
      </c>
      <c r="E1264" s="171">
        <v>0</v>
      </c>
    </row>
    <row r="1265" spans="3:5">
      <c r="C1265" s="172" t="s">
        <v>715</v>
      </c>
      <c r="D1265" s="171">
        <v>1765368</v>
      </c>
      <c r="E1265" s="171">
        <v>0</v>
      </c>
    </row>
    <row r="1266" spans="3:5">
      <c r="C1266" s="172" t="s">
        <v>1712</v>
      </c>
      <c r="D1266" s="171">
        <v>381504763</v>
      </c>
      <c r="E1266" s="171">
        <v>0</v>
      </c>
    </row>
    <row r="1267" spans="3:5">
      <c r="C1267" s="172" t="s">
        <v>716</v>
      </c>
      <c r="D1267" s="171">
        <v>1502117</v>
      </c>
      <c r="E1267" s="171">
        <v>0</v>
      </c>
    </row>
    <row r="1268" spans="3:5">
      <c r="C1268" s="172" t="s">
        <v>717</v>
      </c>
      <c r="D1268" s="171">
        <v>1765368</v>
      </c>
      <c r="E1268" s="171">
        <v>0</v>
      </c>
    </row>
    <row r="1269" spans="3:5">
      <c r="C1269" s="172" t="s">
        <v>1713</v>
      </c>
      <c r="D1269" s="171">
        <v>1295822624</v>
      </c>
      <c r="E1269" s="171">
        <v>0</v>
      </c>
    </row>
    <row r="1270" spans="3:5">
      <c r="C1270" s="172" t="s">
        <v>1714</v>
      </c>
      <c r="D1270" s="171">
        <v>1060219</v>
      </c>
      <c r="E1270" s="171">
        <v>0</v>
      </c>
    </row>
    <row r="1271" spans="3:5">
      <c r="C1271" s="172" t="s">
        <v>718</v>
      </c>
      <c r="D1271" s="171">
        <v>1131784</v>
      </c>
      <c r="E1271" s="171">
        <v>0</v>
      </c>
    </row>
    <row r="1272" spans="3:5">
      <c r="C1272" s="172" t="s">
        <v>925</v>
      </c>
      <c r="D1272" s="171">
        <v>1400464</v>
      </c>
      <c r="E1272" s="171">
        <v>0</v>
      </c>
    </row>
    <row r="1273" spans="3:5">
      <c r="C1273" s="172" t="s">
        <v>1168</v>
      </c>
      <c r="D1273" s="171">
        <v>180060768</v>
      </c>
      <c r="E1273" s="171">
        <v>0</v>
      </c>
    </row>
    <row r="1274" spans="3:5">
      <c r="C1274" s="172" t="s">
        <v>719</v>
      </c>
      <c r="D1274" s="171">
        <v>1542689</v>
      </c>
      <c r="E1274" s="171">
        <v>0</v>
      </c>
    </row>
    <row r="1275" spans="3:5">
      <c r="C1275" s="172" t="s">
        <v>1446</v>
      </c>
      <c r="D1275" s="171">
        <v>44378109</v>
      </c>
      <c r="E1275" s="171">
        <v>0</v>
      </c>
    </row>
    <row r="1276" spans="3:5">
      <c r="C1276" s="172" t="s">
        <v>720</v>
      </c>
      <c r="D1276" s="171">
        <v>1542688</v>
      </c>
      <c r="E1276" s="171">
        <v>0</v>
      </c>
    </row>
    <row r="1277" spans="3:5">
      <c r="C1277" s="172" t="s">
        <v>721</v>
      </c>
      <c r="D1277" s="171">
        <v>1131784</v>
      </c>
      <c r="E1277" s="171">
        <v>0</v>
      </c>
    </row>
    <row r="1278" spans="3:5">
      <c r="C1278" s="172" t="s">
        <v>722</v>
      </c>
      <c r="D1278" s="171">
        <v>4769615</v>
      </c>
      <c r="E1278" s="171">
        <v>0</v>
      </c>
    </row>
    <row r="1279" spans="3:5">
      <c r="C1279" s="172" t="s">
        <v>723</v>
      </c>
      <c r="D1279" s="171">
        <v>1203082</v>
      </c>
      <c r="E1279" s="171">
        <v>0</v>
      </c>
    </row>
    <row r="1280" spans="3:5">
      <c r="C1280" s="172" t="s">
        <v>1167</v>
      </c>
      <c r="D1280" s="171">
        <v>21097831</v>
      </c>
      <c r="E1280" s="171">
        <v>0</v>
      </c>
    </row>
    <row r="1281" spans="3:5">
      <c r="C1281" s="172" t="s">
        <v>724</v>
      </c>
      <c r="D1281" s="171">
        <v>7442678</v>
      </c>
      <c r="E1281" s="171">
        <v>0</v>
      </c>
    </row>
    <row r="1282" spans="3:5">
      <c r="C1282" s="172" t="s">
        <v>725</v>
      </c>
      <c r="D1282" s="171">
        <v>1680028</v>
      </c>
      <c r="E1282" s="171">
        <v>0</v>
      </c>
    </row>
    <row r="1283" spans="3:5">
      <c r="C1283" s="172" t="s">
        <v>726</v>
      </c>
      <c r="D1283" s="171">
        <v>1203082</v>
      </c>
      <c r="E1283" s="171">
        <v>0</v>
      </c>
    </row>
    <row r="1284" spans="3:5">
      <c r="C1284" s="172" t="s">
        <v>727</v>
      </c>
      <c r="D1284" s="171">
        <v>7362834</v>
      </c>
      <c r="E1284" s="171">
        <v>0</v>
      </c>
    </row>
    <row r="1285" spans="3:5">
      <c r="C1285" s="172" t="s">
        <v>728</v>
      </c>
      <c r="D1285" s="171">
        <v>1725462</v>
      </c>
      <c r="E1285" s="171">
        <v>0</v>
      </c>
    </row>
    <row r="1286" spans="3:5">
      <c r="C1286" s="170" t="s">
        <v>247</v>
      </c>
      <c r="D1286" s="171">
        <v>200000000</v>
      </c>
      <c r="E1286" s="171">
        <v>0</v>
      </c>
    </row>
    <row r="1287" spans="3:5">
      <c r="C1287" s="172" t="s">
        <v>245</v>
      </c>
      <c r="D1287" s="171">
        <v>200000000</v>
      </c>
      <c r="E1287" s="171">
        <v>0</v>
      </c>
    </row>
    <row r="1288" spans="3:5">
      <c r="C1288" s="173" t="s">
        <v>383</v>
      </c>
      <c r="D1288" s="174">
        <v>257116454</v>
      </c>
      <c r="E1288" s="174">
        <v>10000000</v>
      </c>
    </row>
    <row r="1289" spans="3:5">
      <c r="C1289" s="170" t="s">
        <v>244</v>
      </c>
      <c r="D1289" s="171">
        <v>257116454</v>
      </c>
      <c r="E1289" s="171">
        <v>10000000</v>
      </c>
    </row>
    <row r="1290" spans="3:5">
      <c r="C1290" s="172" t="s">
        <v>1059</v>
      </c>
      <c r="D1290" s="171">
        <v>2882935</v>
      </c>
      <c r="E1290" s="171">
        <v>0</v>
      </c>
    </row>
    <row r="1291" spans="3:5">
      <c r="C1291" s="172" t="s">
        <v>1064</v>
      </c>
      <c r="D1291" s="171">
        <v>5905187</v>
      </c>
      <c r="E1291" s="171">
        <v>0</v>
      </c>
    </row>
    <row r="1292" spans="3:5">
      <c r="C1292" s="172" t="s">
        <v>729</v>
      </c>
      <c r="D1292" s="171">
        <v>4928241</v>
      </c>
      <c r="E1292" s="171">
        <v>0</v>
      </c>
    </row>
    <row r="1293" spans="3:5">
      <c r="C1293" s="172" t="s">
        <v>730</v>
      </c>
      <c r="D1293" s="171">
        <v>12567741</v>
      </c>
      <c r="E1293" s="171">
        <v>0</v>
      </c>
    </row>
    <row r="1294" spans="3:5">
      <c r="C1294" s="172" t="s">
        <v>926</v>
      </c>
      <c r="D1294" s="171">
        <v>12408195</v>
      </c>
      <c r="E1294" s="171">
        <v>0</v>
      </c>
    </row>
    <row r="1295" spans="3:5">
      <c r="C1295" s="172" t="s">
        <v>731</v>
      </c>
      <c r="D1295" s="171">
        <v>12408195</v>
      </c>
      <c r="E1295" s="171">
        <v>0</v>
      </c>
    </row>
    <row r="1296" spans="3:5">
      <c r="C1296" s="172" t="s">
        <v>1164</v>
      </c>
      <c r="D1296" s="171">
        <v>17182568</v>
      </c>
      <c r="E1296" s="171">
        <v>0</v>
      </c>
    </row>
    <row r="1297" spans="3:5">
      <c r="C1297" s="172" t="s">
        <v>732</v>
      </c>
      <c r="D1297" s="171">
        <v>1098569</v>
      </c>
      <c r="E1297" s="171">
        <v>0</v>
      </c>
    </row>
    <row r="1298" spans="3:5">
      <c r="C1298" s="172" t="s">
        <v>733</v>
      </c>
      <c r="D1298" s="171">
        <v>11619581</v>
      </c>
      <c r="E1298" s="171">
        <v>0</v>
      </c>
    </row>
    <row r="1299" spans="3:5">
      <c r="C1299" s="172" t="s">
        <v>1163</v>
      </c>
      <c r="D1299" s="171">
        <v>75000367</v>
      </c>
      <c r="E1299" s="171">
        <v>0</v>
      </c>
    </row>
    <row r="1300" spans="3:5">
      <c r="C1300" s="172" t="s">
        <v>734</v>
      </c>
      <c r="D1300" s="171">
        <v>7738592</v>
      </c>
      <c r="E1300" s="171">
        <v>0</v>
      </c>
    </row>
    <row r="1301" spans="3:5">
      <c r="C1301" s="172" t="s">
        <v>735</v>
      </c>
      <c r="D1301" s="171">
        <v>7738592</v>
      </c>
      <c r="E1301" s="171">
        <v>0</v>
      </c>
    </row>
    <row r="1302" spans="3:5">
      <c r="C1302" s="172" t="s">
        <v>384</v>
      </c>
      <c r="D1302" s="171">
        <v>60612344</v>
      </c>
      <c r="E1302" s="171">
        <v>0</v>
      </c>
    </row>
    <row r="1303" spans="3:5">
      <c r="C1303" s="172" t="s">
        <v>385</v>
      </c>
      <c r="D1303" s="171">
        <v>1330203</v>
      </c>
      <c r="E1303" s="171">
        <v>0</v>
      </c>
    </row>
    <row r="1304" spans="3:5">
      <c r="C1304" s="172" t="s">
        <v>1715</v>
      </c>
      <c r="D1304" s="171">
        <v>1162125</v>
      </c>
      <c r="E1304" s="171">
        <v>0</v>
      </c>
    </row>
    <row r="1305" spans="3:5">
      <c r="C1305" s="172" t="s">
        <v>459</v>
      </c>
      <c r="D1305" s="171">
        <v>22533019</v>
      </c>
      <c r="E1305" s="171">
        <v>10000000</v>
      </c>
    </row>
    <row r="1306" spans="3:5">
      <c r="C1306" s="173" t="s">
        <v>258</v>
      </c>
      <c r="D1306" s="174">
        <v>1369718080</v>
      </c>
      <c r="E1306" s="174">
        <v>9922653.9299999997</v>
      </c>
    </row>
    <row r="1307" spans="3:5">
      <c r="C1307" s="170" t="s">
        <v>244</v>
      </c>
      <c r="D1307" s="171">
        <v>954019080</v>
      </c>
      <c r="E1307" s="171">
        <v>9922653.9299999997</v>
      </c>
    </row>
    <row r="1308" spans="3:5">
      <c r="C1308" s="172" t="s">
        <v>736</v>
      </c>
      <c r="D1308" s="171">
        <v>2493291</v>
      </c>
      <c r="E1308" s="171">
        <v>0</v>
      </c>
    </row>
    <row r="1309" spans="3:5">
      <c r="C1309" s="172" t="s">
        <v>1716</v>
      </c>
      <c r="D1309" s="171">
        <v>49672114</v>
      </c>
      <c r="E1309" s="171">
        <v>0</v>
      </c>
    </row>
    <row r="1310" spans="3:5">
      <c r="C1310" s="172" t="s">
        <v>737</v>
      </c>
      <c r="D1310" s="171">
        <v>5076261</v>
      </c>
      <c r="E1310" s="171">
        <v>0</v>
      </c>
    </row>
    <row r="1311" spans="3:5">
      <c r="C1311" s="172" t="s">
        <v>738</v>
      </c>
      <c r="D1311" s="171">
        <v>2493291</v>
      </c>
      <c r="E1311" s="171">
        <v>0</v>
      </c>
    </row>
    <row r="1312" spans="3:5">
      <c r="C1312" s="172" t="s">
        <v>927</v>
      </c>
      <c r="D1312" s="171">
        <v>6794890</v>
      </c>
      <c r="E1312" s="171">
        <v>0</v>
      </c>
    </row>
    <row r="1313" spans="3:5">
      <c r="C1313" s="172" t="s">
        <v>739</v>
      </c>
      <c r="D1313" s="171">
        <v>2707082</v>
      </c>
      <c r="E1313" s="171">
        <v>0</v>
      </c>
    </row>
    <row r="1314" spans="3:5">
      <c r="C1314" s="172" t="s">
        <v>740</v>
      </c>
      <c r="D1314" s="171">
        <v>12526106</v>
      </c>
      <c r="E1314" s="171">
        <v>0</v>
      </c>
    </row>
    <row r="1315" spans="3:5">
      <c r="C1315" s="172" t="s">
        <v>741</v>
      </c>
      <c r="D1315" s="171">
        <v>9502603</v>
      </c>
      <c r="E1315" s="171">
        <v>0</v>
      </c>
    </row>
    <row r="1316" spans="3:5">
      <c r="C1316" s="172" t="s">
        <v>742</v>
      </c>
      <c r="D1316" s="171">
        <v>5473340</v>
      </c>
      <c r="E1316" s="171">
        <v>0</v>
      </c>
    </row>
    <row r="1317" spans="3:5">
      <c r="C1317" s="172" t="s">
        <v>743</v>
      </c>
      <c r="D1317" s="171">
        <v>5473340</v>
      </c>
      <c r="E1317" s="171">
        <v>0</v>
      </c>
    </row>
    <row r="1318" spans="3:5">
      <c r="C1318" s="172" t="s">
        <v>744</v>
      </c>
      <c r="D1318" s="171">
        <v>14580842</v>
      </c>
      <c r="E1318" s="171">
        <v>0</v>
      </c>
    </row>
    <row r="1319" spans="3:5">
      <c r="C1319" s="172" t="s">
        <v>745</v>
      </c>
      <c r="D1319" s="171">
        <v>7771946</v>
      </c>
      <c r="E1319" s="171">
        <v>0</v>
      </c>
    </row>
    <row r="1320" spans="3:5">
      <c r="C1320" s="172" t="s">
        <v>746</v>
      </c>
      <c r="D1320" s="171">
        <v>4868261</v>
      </c>
      <c r="E1320" s="171">
        <v>0</v>
      </c>
    </row>
    <row r="1321" spans="3:5">
      <c r="C1321" s="172" t="s">
        <v>386</v>
      </c>
      <c r="D1321" s="171">
        <v>25000000</v>
      </c>
      <c r="E1321" s="171">
        <v>0</v>
      </c>
    </row>
    <row r="1322" spans="3:5">
      <c r="C1322" s="172" t="s">
        <v>1162</v>
      </c>
      <c r="D1322" s="171">
        <v>1547718</v>
      </c>
      <c r="E1322" s="171">
        <v>0</v>
      </c>
    </row>
    <row r="1323" spans="3:5">
      <c r="C1323" s="172" t="s">
        <v>1717</v>
      </c>
      <c r="D1323" s="171">
        <v>7507685</v>
      </c>
      <c r="E1323" s="171">
        <v>0</v>
      </c>
    </row>
    <row r="1324" spans="3:5">
      <c r="C1324" s="172" t="s">
        <v>1015</v>
      </c>
      <c r="D1324" s="171">
        <v>12315980</v>
      </c>
      <c r="E1324" s="171">
        <v>0</v>
      </c>
    </row>
    <row r="1325" spans="3:5">
      <c r="C1325" s="172" t="s">
        <v>387</v>
      </c>
      <c r="D1325" s="171">
        <v>75000002</v>
      </c>
      <c r="E1325" s="171">
        <v>9922653.9299999997</v>
      </c>
    </row>
    <row r="1326" spans="3:5">
      <c r="C1326" s="172" t="s">
        <v>1718</v>
      </c>
      <c r="D1326" s="171">
        <v>1913319</v>
      </c>
      <c r="E1326" s="171">
        <v>0</v>
      </c>
    </row>
    <row r="1327" spans="3:5">
      <c r="C1327" s="172" t="s">
        <v>388</v>
      </c>
      <c r="D1327" s="171">
        <v>253247167</v>
      </c>
      <c r="E1327" s="171">
        <v>0</v>
      </c>
    </row>
    <row r="1328" spans="3:5">
      <c r="C1328" s="172" t="s">
        <v>389</v>
      </c>
      <c r="D1328" s="171">
        <v>15000003</v>
      </c>
      <c r="E1328" s="171">
        <v>0</v>
      </c>
    </row>
    <row r="1329" spans="3:5">
      <c r="C1329" s="172" t="s">
        <v>1719</v>
      </c>
      <c r="D1329" s="171">
        <v>1712423</v>
      </c>
      <c r="E1329" s="171">
        <v>0</v>
      </c>
    </row>
    <row r="1330" spans="3:5">
      <c r="C1330" s="172" t="s">
        <v>390</v>
      </c>
      <c r="D1330" s="171">
        <v>7077556</v>
      </c>
      <c r="E1330" s="171">
        <v>0</v>
      </c>
    </row>
    <row r="1331" spans="3:5">
      <c r="C1331" s="172" t="s">
        <v>391</v>
      </c>
      <c r="D1331" s="171">
        <v>210000004</v>
      </c>
      <c r="E1331" s="171">
        <v>0</v>
      </c>
    </row>
    <row r="1332" spans="3:5">
      <c r="C1332" s="172" t="s">
        <v>1720</v>
      </c>
      <c r="D1332" s="171">
        <v>5000000</v>
      </c>
      <c r="E1332" s="171">
        <v>0</v>
      </c>
    </row>
    <row r="1333" spans="3:5">
      <c r="C1333" s="172" t="s">
        <v>1721</v>
      </c>
      <c r="D1333" s="171">
        <v>209263856</v>
      </c>
      <c r="E1333" s="171">
        <v>0</v>
      </c>
    </row>
    <row r="1334" spans="3:5">
      <c r="C1334" s="170" t="s">
        <v>247</v>
      </c>
      <c r="D1334" s="171">
        <v>415699000</v>
      </c>
      <c r="E1334" s="171">
        <v>0</v>
      </c>
    </row>
    <row r="1335" spans="3:5">
      <c r="C1335" s="172" t="s">
        <v>416</v>
      </c>
      <c r="D1335" s="171">
        <v>415699000</v>
      </c>
      <c r="E1335" s="171">
        <v>0</v>
      </c>
    </row>
    <row r="1336" spans="3:5">
      <c r="C1336" s="173" t="s">
        <v>392</v>
      </c>
      <c r="D1336" s="174">
        <v>669417077</v>
      </c>
      <c r="E1336" s="174">
        <v>15638757.23</v>
      </c>
    </row>
    <row r="1337" spans="3:5">
      <c r="C1337" s="170" t="s">
        <v>244</v>
      </c>
      <c r="D1337" s="171">
        <v>669417077</v>
      </c>
      <c r="E1337" s="171">
        <v>15638757.23</v>
      </c>
    </row>
    <row r="1338" spans="3:5">
      <c r="C1338" s="172" t="s">
        <v>1447</v>
      </c>
      <c r="D1338" s="171">
        <v>161617278</v>
      </c>
      <c r="E1338" s="171">
        <v>0</v>
      </c>
    </row>
    <row r="1339" spans="3:5">
      <c r="C1339" s="172" t="s">
        <v>1016</v>
      </c>
      <c r="D1339" s="171">
        <v>914202</v>
      </c>
      <c r="E1339" s="171">
        <v>0</v>
      </c>
    </row>
    <row r="1340" spans="3:5">
      <c r="C1340" s="172" t="s">
        <v>393</v>
      </c>
      <c r="D1340" s="171">
        <v>43984811</v>
      </c>
      <c r="E1340" s="171">
        <v>0</v>
      </c>
    </row>
    <row r="1341" spans="3:5">
      <c r="C1341" s="172" t="s">
        <v>394</v>
      </c>
      <c r="D1341" s="171">
        <v>117414</v>
      </c>
      <c r="E1341" s="171">
        <v>0</v>
      </c>
    </row>
    <row r="1342" spans="3:5">
      <c r="C1342" s="172" t="s">
        <v>1722</v>
      </c>
      <c r="D1342" s="171">
        <v>2057250</v>
      </c>
      <c r="E1342" s="171">
        <v>0</v>
      </c>
    </row>
    <row r="1343" spans="3:5">
      <c r="C1343" s="172" t="s">
        <v>819</v>
      </c>
      <c r="D1343" s="171">
        <v>1558695</v>
      </c>
      <c r="E1343" s="171">
        <v>0</v>
      </c>
    </row>
    <row r="1344" spans="3:5">
      <c r="C1344" s="172" t="s">
        <v>820</v>
      </c>
      <c r="D1344" s="171">
        <v>1558695</v>
      </c>
      <c r="E1344" s="171">
        <v>0</v>
      </c>
    </row>
    <row r="1345" spans="3:5">
      <c r="C1345" s="172" t="s">
        <v>821</v>
      </c>
      <c r="D1345" s="171">
        <v>2704204</v>
      </c>
      <c r="E1345" s="171">
        <v>0</v>
      </c>
    </row>
    <row r="1346" spans="3:5">
      <c r="C1346" s="172" t="s">
        <v>1723</v>
      </c>
      <c r="D1346" s="171">
        <v>1985061</v>
      </c>
      <c r="E1346" s="171">
        <v>0</v>
      </c>
    </row>
    <row r="1347" spans="3:5">
      <c r="C1347" s="172" t="s">
        <v>395</v>
      </c>
      <c r="D1347" s="171">
        <v>2448273</v>
      </c>
      <c r="E1347" s="171">
        <v>0</v>
      </c>
    </row>
    <row r="1348" spans="3:5">
      <c r="C1348" s="172" t="s">
        <v>1161</v>
      </c>
      <c r="D1348" s="171">
        <v>37500035</v>
      </c>
      <c r="E1348" s="171">
        <v>0</v>
      </c>
    </row>
    <row r="1349" spans="3:5">
      <c r="C1349" s="172" t="s">
        <v>889</v>
      </c>
      <c r="D1349" s="171">
        <v>112500001</v>
      </c>
      <c r="E1349" s="171">
        <v>0</v>
      </c>
    </row>
    <row r="1350" spans="3:5">
      <c r="C1350" s="172" t="s">
        <v>822</v>
      </c>
      <c r="D1350" s="171">
        <v>2521954</v>
      </c>
      <c r="E1350" s="171">
        <v>0</v>
      </c>
    </row>
    <row r="1351" spans="3:5">
      <c r="C1351" s="172" t="s">
        <v>823</v>
      </c>
      <c r="D1351" s="171">
        <v>1109666</v>
      </c>
      <c r="E1351" s="171">
        <v>0</v>
      </c>
    </row>
    <row r="1352" spans="3:5">
      <c r="C1352" s="172" t="s">
        <v>1724</v>
      </c>
      <c r="D1352" s="171">
        <v>2438083</v>
      </c>
      <c r="E1352" s="171">
        <v>0</v>
      </c>
    </row>
    <row r="1353" spans="3:5">
      <c r="C1353" s="172" t="s">
        <v>1725</v>
      </c>
      <c r="D1353" s="171">
        <v>1519811</v>
      </c>
      <c r="E1353" s="171">
        <v>0</v>
      </c>
    </row>
    <row r="1354" spans="3:5">
      <c r="C1354" s="172" t="s">
        <v>1726</v>
      </c>
      <c r="D1354" s="171">
        <v>1519811</v>
      </c>
      <c r="E1354" s="171">
        <v>0</v>
      </c>
    </row>
    <row r="1355" spans="3:5">
      <c r="C1355" s="172" t="s">
        <v>824</v>
      </c>
      <c r="D1355" s="171">
        <v>1109666</v>
      </c>
      <c r="E1355" s="171">
        <v>0</v>
      </c>
    </row>
    <row r="1356" spans="3:5">
      <c r="C1356" s="172" t="s">
        <v>1160</v>
      </c>
      <c r="D1356" s="171">
        <v>2512391</v>
      </c>
      <c r="E1356" s="171">
        <v>0</v>
      </c>
    </row>
    <row r="1357" spans="3:5">
      <c r="C1357" s="172" t="s">
        <v>440</v>
      </c>
      <c r="D1357" s="171">
        <v>32037047</v>
      </c>
      <c r="E1357" s="171">
        <v>0</v>
      </c>
    </row>
    <row r="1358" spans="3:5">
      <c r="C1358" s="172" t="s">
        <v>1727</v>
      </c>
      <c r="D1358" s="171">
        <v>2168240</v>
      </c>
      <c r="E1358" s="171">
        <v>0</v>
      </c>
    </row>
    <row r="1359" spans="3:5">
      <c r="C1359" s="172" t="s">
        <v>825</v>
      </c>
      <c r="D1359" s="171">
        <v>3241040</v>
      </c>
      <c r="E1359" s="171">
        <v>0</v>
      </c>
    </row>
    <row r="1360" spans="3:5">
      <c r="C1360" s="172" t="s">
        <v>826</v>
      </c>
      <c r="D1360" s="171">
        <v>2512391</v>
      </c>
      <c r="E1360" s="171">
        <v>0</v>
      </c>
    </row>
    <row r="1361" spans="3:5">
      <c r="C1361" s="172" t="s">
        <v>827</v>
      </c>
      <c r="D1361" s="171">
        <v>268235</v>
      </c>
      <c r="E1361" s="171">
        <v>0</v>
      </c>
    </row>
    <row r="1362" spans="3:5">
      <c r="C1362" s="172" t="s">
        <v>828</v>
      </c>
      <c r="D1362" s="171">
        <v>1514598</v>
      </c>
      <c r="E1362" s="171">
        <v>0</v>
      </c>
    </row>
    <row r="1363" spans="3:5">
      <c r="C1363" s="172" t="s">
        <v>829</v>
      </c>
      <c r="D1363" s="171">
        <v>1514598</v>
      </c>
      <c r="E1363" s="171">
        <v>0</v>
      </c>
    </row>
    <row r="1364" spans="3:5">
      <c r="C1364" s="172" t="s">
        <v>1017</v>
      </c>
      <c r="D1364" s="171">
        <v>46009770</v>
      </c>
      <c r="E1364" s="171">
        <v>0</v>
      </c>
    </row>
    <row r="1365" spans="3:5">
      <c r="C1365" s="172" t="s">
        <v>1728</v>
      </c>
      <c r="D1365" s="171">
        <v>100000</v>
      </c>
      <c r="E1365" s="171">
        <v>0</v>
      </c>
    </row>
    <row r="1366" spans="3:5">
      <c r="C1366" s="172" t="s">
        <v>460</v>
      </c>
      <c r="D1366" s="171">
        <v>150029233</v>
      </c>
      <c r="E1366" s="171">
        <v>15638757.23</v>
      </c>
    </row>
    <row r="1367" spans="3:5">
      <c r="C1367" s="172" t="s">
        <v>1729</v>
      </c>
      <c r="D1367" s="171">
        <v>24680181</v>
      </c>
      <c r="E1367" s="171">
        <v>0</v>
      </c>
    </row>
    <row r="1368" spans="3:5">
      <c r="C1368" s="172" t="s">
        <v>1018</v>
      </c>
      <c r="D1368" s="171">
        <v>23664443</v>
      </c>
      <c r="E1368" s="171">
        <v>0</v>
      </c>
    </row>
    <row r="1369" spans="3:5">
      <c r="C1369" s="173" t="s">
        <v>396</v>
      </c>
      <c r="D1369" s="174">
        <v>2825645076</v>
      </c>
      <c r="E1369" s="174">
        <v>1876494.94</v>
      </c>
    </row>
    <row r="1370" spans="3:5">
      <c r="C1370" s="170" t="s">
        <v>244</v>
      </c>
      <c r="D1370" s="171">
        <v>1798325483</v>
      </c>
      <c r="E1370" s="171">
        <v>1876494.94</v>
      </c>
    </row>
    <row r="1371" spans="3:5">
      <c r="C1371" s="172" t="s">
        <v>540</v>
      </c>
      <c r="D1371" s="171">
        <v>1140378</v>
      </c>
      <c r="E1371" s="171">
        <v>0</v>
      </c>
    </row>
    <row r="1372" spans="3:5">
      <c r="C1372" s="172" t="s">
        <v>1448</v>
      </c>
      <c r="D1372" s="171">
        <v>156108</v>
      </c>
      <c r="E1372" s="171">
        <v>0</v>
      </c>
    </row>
    <row r="1373" spans="3:5">
      <c r="C1373" s="172" t="s">
        <v>1730</v>
      </c>
      <c r="D1373" s="171">
        <v>1398551</v>
      </c>
      <c r="E1373" s="171">
        <v>0</v>
      </c>
    </row>
    <row r="1374" spans="3:5">
      <c r="C1374" s="172" t="s">
        <v>1731</v>
      </c>
      <c r="D1374" s="171">
        <v>1605091</v>
      </c>
      <c r="E1374" s="171">
        <v>0</v>
      </c>
    </row>
    <row r="1375" spans="3:5">
      <c r="C1375" s="172" t="s">
        <v>1159</v>
      </c>
      <c r="D1375" s="171">
        <v>22199146</v>
      </c>
      <c r="E1375" s="171">
        <v>0</v>
      </c>
    </row>
    <row r="1376" spans="3:5">
      <c r="C1376" s="172" t="s">
        <v>1449</v>
      </c>
      <c r="D1376" s="171">
        <v>145282175</v>
      </c>
      <c r="E1376" s="171">
        <v>0</v>
      </c>
    </row>
    <row r="1377" spans="3:5">
      <c r="C1377" s="172" t="s">
        <v>1344</v>
      </c>
      <c r="D1377" s="171">
        <v>6842908</v>
      </c>
      <c r="E1377" s="171">
        <v>0</v>
      </c>
    </row>
    <row r="1378" spans="3:5">
      <c r="C1378" s="172" t="s">
        <v>1732</v>
      </c>
      <c r="D1378" s="171">
        <v>158322380</v>
      </c>
      <c r="E1378" s="171">
        <v>0</v>
      </c>
    </row>
    <row r="1379" spans="3:5">
      <c r="C1379" s="172" t="s">
        <v>1365</v>
      </c>
      <c r="D1379" s="171">
        <v>42248433</v>
      </c>
      <c r="E1379" s="171">
        <v>0</v>
      </c>
    </row>
    <row r="1380" spans="3:5">
      <c r="C1380" s="172" t="s">
        <v>1450</v>
      </c>
      <c r="D1380" s="171">
        <v>60808266</v>
      </c>
      <c r="E1380" s="171">
        <v>0</v>
      </c>
    </row>
    <row r="1381" spans="3:5">
      <c r="C1381" s="172" t="s">
        <v>435</v>
      </c>
      <c r="D1381" s="171">
        <v>75716837</v>
      </c>
      <c r="E1381" s="171">
        <v>0</v>
      </c>
    </row>
    <row r="1382" spans="3:5">
      <c r="C1382" s="172" t="s">
        <v>1733</v>
      </c>
      <c r="D1382" s="171">
        <v>2760158</v>
      </c>
      <c r="E1382" s="171">
        <v>0</v>
      </c>
    </row>
    <row r="1383" spans="3:5">
      <c r="C1383" s="172" t="s">
        <v>397</v>
      </c>
      <c r="D1383" s="171">
        <v>1526627</v>
      </c>
      <c r="E1383" s="171">
        <v>0</v>
      </c>
    </row>
    <row r="1384" spans="3:5">
      <c r="C1384" s="172" t="s">
        <v>954</v>
      </c>
      <c r="D1384" s="171">
        <v>3886577</v>
      </c>
      <c r="E1384" s="171">
        <v>0</v>
      </c>
    </row>
    <row r="1385" spans="3:5">
      <c r="C1385" s="172" t="s">
        <v>1734</v>
      </c>
      <c r="D1385" s="171">
        <v>5033490</v>
      </c>
      <c r="E1385" s="171">
        <v>0</v>
      </c>
    </row>
    <row r="1386" spans="3:5">
      <c r="C1386" s="172" t="s">
        <v>1451</v>
      </c>
      <c r="D1386" s="171">
        <v>2334000</v>
      </c>
      <c r="E1386" s="171">
        <v>0</v>
      </c>
    </row>
    <row r="1387" spans="3:5">
      <c r="C1387" s="172" t="s">
        <v>1452</v>
      </c>
      <c r="D1387" s="171">
        <v>374290</v>
      </c>
      <c r="E1387" s="171">
        <v>0</v>
      </c>
    </row>
    <row r="1388" spans="3:5">
      <c r="C1388" s="172" t="s">
        <v>1735</v>
      </c>
      <c r="D1388" s="171">
        <v>1000000</v>
      </c>
      <c r="E1388" s="171">
        <v>0</v>
      </c>
    </row>
    <row r="1389" spans="3:5">
      <c r="C1389" s="172" t="s">
        <v>1019</v>
      </c>
      <c r="D1389" s="171">
        <v>97757018</v>
      </c>
      <c r="E1389" s="171">
        <v>0</v>
      </c>
    </row>
    <row r="1390" spans="3:5">
      <c r="C1390" s="172" t="s">
        <v>1020</v>
      </c>
      <c r="D1390" s="171">
        <v>23470463</v>
      </c>
      <c r="E1390" s="171">
        <v>0</v>
      </c>
    </row>
    <row r="1391" spans="3:5">
      <c r="C1391" s="172" t="s">
        <v>398</v>
      </c>
      <c r="D1391" s="171">
        <v>15000001</v>
      </c>
      <c r="E1391" s="171">
        <v>0</v>
      </c>
    </row>
    <row r="1392" spans="3:5">
      <c r="C1392" s="172" t="s">
        <v>1158</v>
      </c>
      <c r="D1392" s="171">
        <v>1000000</v>
      </c>
      <c r="E1392" s="171">
        <v>0</v>
      </c>
    </row>
    <row r="1393" spans="3:5">
      <c r="C1393" s="172" t="s">
        <v>1157</v>
      </c>
      <c r="D1393" s="171">
        <v>6975350</v>
      </c>
      <c r="E1393" s="171">
        <v>0</v>
      </c>
    </row>
    <row r="1394" spans="3:5">
      <c r="C1394" s="172" t="s">
        <v>955</v>
      </c>
      <c r="D1394" s="171">
        <v>17521929</v>
      </c>
      <c r="E1394" s="171">
        <v>0</v>
      </c>
    </row>
    <row r="1395" spans="3:5">
      <c r="C1395" s="172" t="s">
        <v>1364</v>
      </c>
      <c r="D1395" s="171">
        <v>5100000</v>
      </c>
      <c r="E1395" s="171">
        <v>0</v>
      </c>
    </row>
    <row r="1396" spans="3:5">
      <c r="C1396" s="172" t="s">
        <v>1021</v>
      </c>
      <c r="D1396" s="171">
        <v>29822131</v>
      </c>
      <c r="E1396" s="171">
        <v>0</v>
      </c>
    </row>
    <row r="1397" spans="3:5">
      <c r="C1397" s="172" t="s">
        <v>1453</v>
      </c>
      <c r="D1397" s="171">
        <v>41353374</v>
      </c>
      <c r="E1397" s="171">
        <v>0</v>
      </c>
    </row>
    <row r="1398" spans="3:5">
      <c r="C1398" s="172" t="s">
        <v>890</v>
      </c>
      <c r="D1398" s="171">
        <v>75000389</v>
      </c>
      <c r="E1398" s="171">
        <v>1876494.94</v>
      </c>
    </row>
    <row r="1399" spans="3:5">
      <c r="C1399" s="172" t="s">
        <v>891</v>
      </c>
      <c r="D1399" s="171">
        <v>30019393</v>
      </c>
      <c r="E1399" s="171">
        <v>0</v>
      </c>
    </row>
    <row r="1400" spans="3:5">
      <c r="C1400" s="172" t="s">
        <v>892</v>
      </c>
      <c r="D1400" s="171">
        <v>75000187</v>
      </c>
      <c r="E1400" s="171">
        <v>0</v>
      </c>
    </row>
    <row r="1401" spans="3:5">
      <c r="C1401" s="172" t="s">
        <v>956</v>
      </c>
      <c r="D1401" s="171">
        <v>701291</v>
      </c>
      <c r="E1401" s="171">
        <v>0</v>
      </c>
    </row>
    <row r="1402" spans="3:5">
      <c r="C1402" s="172" t="s">
        <v>830</v>
      </c>
      <c r="D1402" s="171">
        <v>1467303</v>
      </c>
      <c r="E1402" s="171">
        <v>0</v>
      </c>
    </row>
    <row r="1403" spans="3:5">
      <c r="C1403" s="172" t="s">
        <v>1736</v>
      </c>
      <c r="D1403" s="171">
        <v>1071124</v>
      </c>
      <c r="E1403" s="171">
        <v>0</v>
      </c>
    </row>
    <row r="1404" spans="3:5">
      <c r="C1404" s="172" t="s">
        <v>399</v>
      </c>
      <c r="D1404" s="171">
        <v>3759181</v>
      </c>
      <c r="E1404" s="171">
        <v>0</v>
      </c>
    </row>
    <row r="1405" spans="3:5">
      <c r="C1405" s="172" t="s">
        <v>1022</v>
      </c>
      <c r="D1405" s="171">
        <v>3390954</v>
      </c>
      <c r="E1405" s="171">
        <v>0</v>
      </c>
    </row>
    <row r="1406" spans="3:5">
      <c r="C1406" s="172" t="s">
        <v>1156</v>
      </c>
      <c r="D1406" s="171">
        <v>7800000</v>
      </c>
      <c r="E1406" s="171">
        <v>0</v>
      </c>
    </row>
    <row r="1407" spans="3:5">
      <c r="C1407" s="172" t="s">
        <v>1737</v>
      </c>
      <c r="D1407" s="171">
        <v>7336516</v>
      </c>
      <c r="E1407" s="171">
        <v>0</v>
      </c>
    </row>
    <row r="1408" spans="3:5">
      <c r="C1408" s="172" t="s">
        <v>831</v>
      </c>
      <c r="D1408" s="171">
        <v>7519124</v>
      </c>
      <c r="E1408" s="171">
        <v>0</v>
      </c>
    </row>
    <row r="1409" spans="3:5">
      <c r="C1409" s="172" t="s">
        <v>1155</v>
      </c>
      <c r="D1409" s="171">
        <v>15600000</v>
      </c>
      <c r="E1409" s="171">
        <v>0</v>
      </c>
    </row>
    <row r="1410" spans="3:5">
      <c r="C1410" s="172" t="s">
        <v>1738</v>
      </c>
      <c r="D1410" s="171">
        <v>6850758</v>
      </c>
      <c r="E1410" s="171">
        <v>0</v>
      </c>
    </row>
    <row r="1411" spans="3:5">
      <c r="C1411" s="172" t="s">
        <v>1023</v>
      </c>
      <c r="D1411" s="171">
        <v>6349242</v>
      </c>
      <c r="E1411" s="171">
        <v>0</v>
      </c>
    </row>
    <row r="1412" spans="3:5">
      <c r="C1412" s="172" t="s">
        <v>1454</v>
      </c>
      <c r="D1412" s="171">
        <v>11600000</v>
      </c>
      <c r="E1412" s="171">
        <v>0</v>
      </c>
    </row>
    <row r="1413" spans="3:5">
      <c r="C1413" s="172" t="s">
        <v>1739</v>
      </c>
      <c r="D1413" s="171">
        <v>1503825</v>
      </c>
      <c r="E1413" s="171">
        <v>0</v>
      </c>
    </row>
    <row r="1414" spans="3:5">
      <c r="C1414" s="172" t="s">
        <v>1154</v>
      </c>
      <c r="D1414" s="171">
        <v>50000000</v>
      </c>
      <c r="E1414" s="171">
        <v>0</v>
      </c>
    </row>
    <row r="1415" spans="3:5">
      <c r="C1415" s="172" t="s">
        <v>1740</v>
      </c>
      <c r="D1415" s="171">
        <v>2503798</v>
      </c>
      <c r="E1415" s="171">
        <v>0</v>
      </c>
    </row>
    <row r="1416" spans="3:5">
      <c r="C1416" s="172" t="s">
        <v>1153</v>
      </c>
      <c r="D1416" s="171">
        <v>60307454</v>
      </c>
      <c r="E1416" s="171">
        <v>0</v>
      </c>
    </row>
    <row r="1417" spans="3:5">
      <c r="C1417" s="172" t="s">
        <v>1455</v>
      </c>
      <c r="D1417" s="171">
        <v>7774458</v>
      </c>
      <c r="E1417" s="171">
        <v>0</v>
      </c>
    </row>
    <row r="1418" spans="3:5">
      <c r="C1418" s="172" t="s">
        <v>1152</v>
      </c>
      <c r="D1418" s="171">
        <v>650000</v>
      </c>
      <c r="E1418" s="171">
        <v>0</v>
      </c>
    </row>
    <row r="1419" spans="3:5">
      <c r="C1419" s="172" t="s">
        <v>1741</v>
      </c>
      <c r="D1419" s="171">
        <v>12342006</v>
      </c>
      <c r="E1419" s="171">
        <v>0</v>
      </c>
    </row>
    <row r="1420" spans="3:5">
      <c r="C1420" s="172" t="s">
        <v>1151</v>
      </c>
      <c r="D1420" s="171">
        <v>92371789</v>
      </c>
      <c r="E1420" s="171">
        <v>0</v>
      </c>
    </row>
    <row r="1421" spans="3:5">
      <c r="C1421" s="172" t="s">
        <v>1742</v>
      </c>
      <c r="D1421" s="171">
        <v>1088470</v>
      </c>
      <c r="E1421" s="171">
        <v>0</v>
      </c>
    </row>
    <row r="1422" spans="3:5">
      <c r="C1422" s="172" t="s">
        <v>1150</v>
      </c>
      <c r="D1422" s="171">
        <v>233890144</v>
      </c>
      <c r="E1422" s="171">
        <v>0</v>
      </c>
    </row>
    <row r="1423" spans="3:5">
      <c r="C1423" s="172" t="s">
        <v>832</v>
      </c>
      <c r="D1423" s="171">
        <v>7603739</v>
      </c>
      <c r="E1423" s="171">
        <v>0</v>
      </c>
    </row>
    <row r="1424" spans="3:5">
      <c r="C1424" s="172" t="s">
        <v>1743</v>
      </c>
      <c r="D1424" s="171">
        <v>1076683</v>
      </c>
      <c r="E1424" s="171">
        <v>0</v>
      </c>
    </row>
    <row r="1425" spans="3:5">
      <c r="C1425" s="172" t="s">
        <v>1456</v>
      </c>
      <c r="D1425" s="171">
        <v>10665535</v>
      </c>
      <c r="E1425" s="171">
        <v>0</v>
      </c>
    </row>
    <row r="1426" spans="3:5">
      <c r="C1426" s="172" t="s">
        <v>461</v>
      </c>
      <c r="D1426" s="171">
        <v>76000526</v>
      </c>
      <c r="E1426" s="171">
        <v>0</v>
      </c>
    </row>
    <row r="1427" spans="3:5">
      <c r="C1427" s="172" t="s">
        <v>1744</v>
      </c>
      <c r="D1427" s="171">
        <v>1520748</v>
      </c>
      <c r="E1427" s="171">
        <v>0</v>
      </c>
    </row>
    <row r="1428" spans="3:5">
      <c r="C1428" s="172" t="s">
        <v>1745</v>
      </c>
      <c r="D1428" s="171">
        <v>1521864</v>
      </c>
      <c r="E1428" s="171">
        <v>0</v>
      </c>
    </row>
    <row r="1429" spans="3:5">
      <c r="C1429" s="172" t="s">
        <v>1746</v>
      </c>
      <c r="D1429" s="171">
        <v>1520748</v>
      </c>
      <c r="E1429" s="171">
        <v>0</v>
      </c>
    </row>
    <row r="1430" spans="3:5">
      <c r="C1430" s="172" t="s">
        <v>1747</v>
      </c>
      <c r="D1430" s="171">
        <v>1076683</v>
      </c>
      <c r="E1430" s="171">
        <v>0</v>
      </c>
    </row>
    <row r="1431" spans="3:5">
      <c r="C1431" s="172" t="s">
        <v>833</v>
      </c>
      <c r="D1431" s="171">
        <v>1934886</v>
      </c>
      <c r="E1431" s="171">
        <v>0</v>
      </c>
    </row>
    <row r="1432" spans="3:5">
      <c r="C1432" s="172" t="s">
        <v>1748</v>
      </c>
      <c r="D1432" s="171">
        <v>2506545</v>
      </c>
      <c r="E1432" s="171">
        <v>0</v>
      </c>
    </row>
    <row r="1433" spans="3:5">
      <c r="C1433" s="172" t="s">
        <v>1149</v>
      </c>
      <c r="D1433" s="171">
        <v>38981691</v>
      </c>
      <c r="E1433" s="171">
        <v>0</v>
      </c>
    </row>
    <row r="1434" spans="3:5">
      <c r="C1434" s="172" t="s">
        <v>1749</v>
      </c>
      <c r="D1434" s="171">
        <v>496091</v>
      </c>
      <c r="E1434" s="171">
        <v>0</v>
      </c>
    </row>
    <row r="1435" spans="3:5">
      <c r="C1435" s="172" t="s">
        <v>1148</v>
      </c>
      <c r="D1435" s="171">
        <v>46778029</v>
      </c>
      <c r="E1435" s="171">
        <v>0</v>
      </c>
    </row>
    <row r="1436" spans="3:5">
      <c r="C1436" s="172" t="s">
        <v>1750</v>
      </c>
      <c r="D1436" s="171">
        <v>1064620</v>
      </c>
      <c r="E1436" s="171">
        <v>0</v>
      </c>
    </row>
    <row r="1437" spans="3:5">
      <c r="C1437" s="172" t="s">
        <v>1147</v>
      </c>
      <c r="D1437" s="171">
        <v>7458987</v>
      </c>
      <c r="E1437" s="171">
        <v>0</v>
      </c>
    </row>
    <row r="1438" spans="3:5">
      <c r="C1438" s="172" t="s">
        <v>1751</v>
      </c>
      <c r="D1438" s="171">
        <v>318025</v>
      </c>
      <c r="E1438" s="171">
        <v>0</v>
      </c>
    </row>
    <row r="1439" spans="3:5">
      <c r="C1439" s="172" t="s">
        <v>1752</v>
      </c>
      <c r="D1439" s="171">
        <v>2537460</v>
      </c>
      <c r="E1439" s="171">
        <v>0</v>
      </c>
    </row>
    <row r="1440" spans="3:5">
      <c r="C1440" s="172" t="s">
        <v>1753</v>
      </c>
      <c r="D1440" s="171">
        <v>3390954</v>
      </c>
      <c r="E1440" s="171">
        <v>0</v>
      </c>
    </row>
    <row r="1441" spans="3:5">
      <c r="C1441" s="172" t="s">
        <v>1754</v>
      </c>
      <c r="D1441" s="171">
        <v>4069408</v>
      </c>
      <c r="E1441" s="171">
        <v>0</v>
      </c>
    </row>
    <row r="1442" spans="3:5">
      <c r="C1442" s="172" t="s">
        <v>1755</v>
      </c>
      <c r="D1442" s="171">
        <v>1503825</v>
      </c>
      <c r="E1442" s="171">
        <v>0</v>
      </c>
    </row>
    <row r="1443" spans="3:5">
      <c r="C1443" s="172" t="s">
        <v>1756</v>
      </c>
      <c r="D1443" s="171">
        <v>1065404</v>
      </c>
      <c r="E1443" s="171">
        <v>0</v>
      </c>
    </row>
    <row r="1444" spans="3:5">
      <c r="C1444" s="172" t="s">
        <v>834</v>
      </c>
      <c r="D1444" s="171">
        <v>7519124</v>
      </c>
      <c r="E1444" s="171">
        <v>0</v>
      </c>
    </row>
    <row r="1445" spans="3:5">
      <c r="C1445" s="172" t="s">
        <v>1757</v>
      </c>
      <c r="D1445" s="171">
        <v>15630630</v>
      </c>
      <c r="E1445" s="171">
        <v>0</v>
      </c>
    </row>
    <row r="1446" spans="3:5">
      <c r="C1446" s="172" t="s">
        <v>1758</v>
      </c>
      <c r="D1446" s="171">
        <v>1503825</v>
      </c>
      <c r="E1446" s="171">
        <v>0</v>
      </c>
    </row>
    <row r="1447" spans="3:5">
      <c r="C1447" s="172" t="s">
        <v>1759</v>
      </c>
      <c r="D1447" s="171">
        <v>21767853</v>
      </c>
      <c r="E1447" s="171">
        <v>0</v>
      </c>
    </row>
    <row r="1448" spans="3:5">
      <c r="C1448" s="172" t="s">
        <v>1760</v>
      </c>
      <c r="D1448" s="171">
        <v>5327021</v>
      </c>
      <c r="E1448" s="171">
        <v>0</v>
      </c>
    </row>
    <row r="1449" spans="3:5">
      <c r="C1449" s="172" t="s">
        <v>1146</v>
      </c>
      <c r="D1449" s="171">
        <v>14820682</v>
      </c>
      <c r="E1449" s="171">
        <v>0</v>
      </c>
    </row>
    <row r="1450" spans="3:5">
      <c r="C1450" s="172" t="s">
        <v>1761</v>
      </c>
      <c r="D1450" s="171">
        <v>1065404</v>
      </c>
      <c r="E1450" s="171">
        <v>0</v>
      </c>
    </row>
    <row r="1451" spans="3:5">
      <c r="C1451" s="172" t="s">
        <v>1762</v>
      </c>
      <c r="D1451" s="171">
        <v>1065404</v>
      </c>
      <c r="E1451" s="171">
        <v>0</v>
      </c>
    </row>
    <row r="1452" spans="3:5">
      <c r="C1452" s="172" t="s">
        <v>1024</v>
      </c>
      <c r="D1452" s="171">
        <v>30000002</v>
      </c>
      <c r="E1452" s="171">
        <v>0</v>
      </c>
    </row>
    <row r="1453" spans="3:5">
      <c r="C1453" s="170" t="s">
        <v>246</v>
      </c>
      <c r="D1453" s="171">
        <v>31038087</v>
      </c>
      <c r="E1453" s="171">
        <v>0</v>
      </c>
    </row>
    <row r="1454" spans="3:5">
      <c r="C1454" s="172" t="s">
        <v>1763</v>
      </c>
      <c r="D1454" s="171">
        <v>11788086</v>
      </c>
      <c r="E1454" s="171">
        <v>0</v>
      </c>
    </row>
    <row r="1455" spans="3:5">
      <c r="C1455" s="172" t="s">
        <v>1764</v>
      </c>
      <c r="D1455" s="171">
        <v>19250001</v>
      </c>
      <c r="E1455" s="171">
        <v>0</v>
      </c>
    </row>
    <row r="1456" spans="3:5">
      <c r="C1456" s="170" t="s">
        <v>247</v>
      </c>
      <c r="D1456" s="171">
        <v>996281506</v>
      </c>
      <c r="E1456" s="171">
        <v>0</v>
      </c>
    </row>
    <row r="1457" spans="3:5">
      <c r="C1457" s="172" t="s">
        <v>1765</v>
      </c>
      <c r="D1457" s="171">
        <v>123061645</v>
      </c>
      <c r="E1457" s="171">
        <v>0</v>
      </c>
    </row>
    <row r="1458" spans="3:5">
      <c r="C1458" s="172" t="s">
        <v>1766</v>
      </c>
      <c r="D1458" s="171">
        <v>7168666</v>
      </c>
      <c r="E1458" s="171">
        <v>0</v>
      </c>
    </row>
    <row r="1459" spans="3:5">
      <c r="C1459" s="172" t="s">
        <v>1767</v>
      </c>
      <c r="D1459" s="171">
        <v>9151684</v>
      </c>
      <c r="E1459" s="171">
        <v>0</v>
      </c>
    </row>
    <row r="1460" spans="3:5">
      <c r="C1460" s="172" t="s">
        <v>1768</v>
      </c>
      <c r="D1460" s="171">
        <v>5724544</v>
      </c>
      <c r="E1460" s="171">
        <v>0</v>
      </c>
    </row>
    <row r="1461" spans="3:5">
      <c r="C1461" s="172" t="s">
        <v>1769</v>
      </c>
      <c r="D1461" s="171">
        <v>5095562</v>
      </c>
      <c r="E1461" s="171">
        <v>0</v>
      </c>
    </row>
    <row r="1462" spans="3:5">
      <c r="C1462" s="172" t="s">
        <v>1971</v>
      </c>
      <c r="D1462" s="171">
        <v>7076045</v>
      </c>
      <c r="E1462" s="171">
        <v>0</v>
      </c>
    </row>
    <row r="1463" spans="3:5">
      <c r="C1463" s="172" t="s">
        <v>1972</v>
      </c>
      <c r="D1463" s="171">
        <v>7076045</v>
      </c>
      <c r="E1463" s="171">
        <v>0</v>
      </c>
    </row>
    <row r="1464" spans="3:5">
      <c r="C1464" s="172" t="s">
        <v>1973</v>
      </c>
      <c r="D1464" s="171">
        <v>7076045</v>
      </c>
      <c r="E1464" s="171">
        <v>0</v>
      </c>
    </row>
    <row r="1465" spans="3:5">
      <c r="C1465" s="172" t="s">
        <v>1770</v>
      </c>
      <c r="D1465" s="171">
        <v>5660836</v>
      </c>
      <c r="E1465" s="171">
        <v>0</v>
      </c>
    </row>
    <row r="1466" spans="3:5">
      <c r="C1466" s="172" t="s">
        <v>1974</v>
      </c>
      <c r="D1466" s="171">
        <v>5382706</v>
      </c>
      <c r="E1466" s="171">
        <v>0</v>
      </c>
    </row>
    <row r="1467" spans="3:5">
      <c r="C1467" s="172" t="s">
        <v>416</v>
      </c>
      <c r="D1467" s="171">
        <v>341281505</v>
      </c>
      <c r="E1467" s="171">
        <v>0</v>
      </c>
    </row>
    <row r="1468" spans="3:5">
      <c r="C1468" s="172" t="s">
        <v>1771</v>
      </c>
      <c r="D1468" s="171">
        <v>8495303</v>
      </c>
      <c r="E1468" s="171">
        <v>0</v>
      </c>
    </row>
    <row r="1469" spans="3:5">
      <c r="C1469" s="172" t="s">
        <v>1772</v>
      </c>
      <c r="D1469" s="171">
        <v>1793408</v>
      </c>
      <c r="E1469" s="171">
        <v>0</v>
      </c>
    </row>
    <row r="1470" spans="3:5">
      <c r="C1470" s="172" t="s">
        <v>1975</v>
      </c>
      <c r="D1470" s="171">
        <v>3871477</v>
      </c>
      <c r="E1470" s="171">
        <v>0</v>
      </c>
    </row>
    <row r="1471" spans="3:5">
      <c r="C1471" s="172" t="s">
        <v>1773</v>
      </c>
      <c r="D1471" s="171">
        <v>2898175</v>
      </c>
      <c r="E1471" s="171">
        <v>0</v>
      </c>
    </row>
    <row r="1472" spans="3:5">
      <c r="C1472" s="172" t="s">
        <v>1774</v>
      </c>
      <c r="D1472" s="171">
        <v>15724544</v>
      </c>
      <c r="E1472" s="171">
        <v>0</v>
      </c>
    </row>
    <row r="1473" spans="3:5">
      <c r="C1473" s="172" t="s">
        <v>1775</v>
      </c>
      <c r="D1473" s="171">
        <v>6926897</v>
      </c>
      <c r="E1473" s="171">
        <v>0</v>
      </c>
    </row>
    <row r="1474" spans="3:5">
      <c r="C1474" s="172" t="s">
        <v>1776</v>
      </c>
      <c r="D1474" s="171">
        <v>10711781</v>
      </c>
      <c r="E1474" s="171">
        <v>0</v>
      </c>
    </row>
    <row r="1475" spans="3:5">
      <c r="C1475" s="172" t="s">
        <v>1777</v>
      </c>
      <c r="D1475" s="171">
        <v>7847377</v>
      </c>
      <c r="E1475" s="171">
        <v>0</v>
      </c>
    </row>
    <row r="1476" spans="3:5">
      <c r="C1476" s="172" t="s">
        <v>1778</v>
      </c>
      <c r="D1476" s="171">
        <v>4220457</v>
      </c>
      <c r="E1476" s="171">
        <v>0</v>
      </c>
    </row>
    <row r="1477" spans="3:5">
      <c r="C1477" s="172" t="s">
        <v>1779</v>
      </c>
      <c r="D1477" s="171">
        <v>5541962</v>
      </c>
      <c r="E1477" s="171">
        <v>0</v>
      </c>
    </row>
    <row r="1478" spans="3:5">
      <c r="C1478" s="172" t="s">
        <v>1780</v>
      </c>
      <c r="D1478" s="171">
        <v>8626211</v>
      </c>
      <c r="E1478" s="171">
        <v>0</v>
      </c>
    </row>
    <row r="1479" spans="3:5">
      <c r="C1479" s="172" t="s">
        <v>1781</v>
      </c>
      <c r="D1479" s="171">
        <v>5887269</v>
      </c>
      <c r="E1479" s="171">
        <v>0</v>
      </c>
    </row>
    <row r="1480" spans="3:5">
      <c r="C1480" s="172" t="s">
        <v>1782</v>
      </c>
      <c r="D1480" s="171">
        <v>3841953</v>
      </c>
      <c r="E1480" s="171">
        <v>0</v>
      </c>
    </row>
    <row r="1481" spans="3:5">
      <c r="C1481" s="172" t="s">
        <v>1783</v>
      </c>
      <c r="D1481" s="171">
        <v>6368440</v>
      </c>
      <c r="E1481" s="171">
        <v>0</v>
      </c>
    </row>
    <row r="1482" spans="3:5">
      <c r="C1482" s="172" t="s">
        <v>1976</v>
      </c>
      <c r="D1482" s="171">
        <v>5382706</v>
      </c>
      <c r="E1482" s="171">
        <v>0</v>
      </c>
    </row>
    <row r="1483" spans="3:5">
      <c r="C1483" s="172" t="s">
        <v>1784</v>
      </c>
      <c r="D1483" s="171">
        <v>1621248</v>
      </c>
      <c r="E1483" s="171">
        <v>0</v>
      </c>
    </row>
    <row r="1484" spans="3:5">
      <c r="C1484" s="172" t="s">
        <v>1785</v>
      </c>
      <c r="D1484" s="171">
        <v>2495303</v>
      </c>
      <c r="E1484" s="171">
        <v>0</v>
      </c>
    </row>
    <row r="1485" spans="3:5">
      <c r="C1485" s="172" t="s">
        <v>1786</v>
      </c>
      <c r="D1485" s="171">
        <v>2996868</v>
      </c>
      <c r="E1485" s="171">
        <v>0</v>
      </c>
    </row>
    <row r="1486" spans="3:5">
      <c r="C1486" s="172" t="s">
        <v>1787</v>
      </c>
      <c r="D1486" s="171">
        <v>5724544</v>
      </c>
      <c r="E1486" s="171">
        <v>0</v>
      </c>
    </row>
    <row r="1487" spans="3:5">
      <c r="C1487" s="172" t="s">
        <v>1788</v>
      </c>
      <c r="D1487" s="171">
        <v>1707480</v>
      </c>
      <c r="E1487" s="171">
        <v>0</v>
      </c>
    </row>
    <row r="1488" spans="3:5">
      <c r="C1488" s="172" t="s">
        <v>1789</v>
      </c>
      <c r="D1488" s="171">
        <v>2868643</v>
      </c>
      <c r="E1488" s="171">
        <v>0</v>
      </c>
    </row>
    <row r="1489" spans="3:5">
      <c r="C1489" s="172" t="s">
        <v>1790</v>
      </c>
      <c r="D1489" s="171">
        <v>5724544</v>
      </c>
      <c r="E1489" s="171">
        <v>0</v>
      </c>
    </row>
    <row r="1490" spans="3:5">
      <c r="C1490" s="172" t="s">
        <v>1791</v>
      </c>
      <c r="D1490" s="171">
        <v>1321671</v>
      </c>
      <c r="E1490" s="171">
        <v>0</v>
      </c>
    </row>
    <row r="1491" spans="3:5">
      <c r="C1491" s="172" t="s">
        <v>1792</v>
      </c>
      <c r="D1491" s="171">
        <v>1871626</v>
      </c>
      <c r="E1491" s="171">
        <v>0</v>
      </c>
    </row>
    <row r="1492" spans="3:5">
      <c r="C1492" s="172" t="s">
        <v>1793</v>
      </c>
      <c r="D1492" s="171">
        <v>2756581</v>
      </c>
      <c r="E1492" s="171">
        <v>0</v>
      </c>
    </row>
    <row r="1493" spans="3:5">
      <c r="C1493" s="172" t="s">
        <v>1977</v>
      </c>
      <c r="D1493" s="171">
        <v>3113460</v>
      </c>
      <c r="E1493" s="171">
        <v>0</v>
      </c>
    </row>
    <row r="1494" spans="3:5">
      <c r="C1494" s="172" t="s">
        <v>1794</v>
      </c>
      <c r="D1494" s="171">
        <v>1724544</v>
      </c>
      <c r="E1494" s="171">
        <v>0</v>
      </c>
    </row>
    <row r="1495" spans="3:5">
      <c r="C1495" s="172" t="s">
        <v>1795</v>
      </c>
      <c r="D1495" s="171">
        <v>5123056</v>
      </c>
      <c r="E1495" s="171">
        <v>0</v>
      </c>
    </row>
    <row r="1496" spans="3:5">
      <c r="C1496" s="172" t="s">
        <v>1796</v>
      </c>
      <c r="D1496" s="171">
        <v>1289817</v>
      </c>
      <c r="E1496" s="171">
        <v>0</v>
      </c>
    </row>
    <row r="1497" spans="3:5">
      <c r="C1497" s="172" t="s">
        <v>1797</v>
      </c>
      <c r="D1497" s="171">
        <v>4459123</v>
      </c>
      <c r="E1497" s="171">
        <v>0</v>
      </c>
    </row>
    <row r="1498" spans="3:5">
      <c r="C1498" s="172" t="s">
        <v>1798</v>
      </c>
      <c r="D1498" s="171">
        <v>1621248</v>
      </c>
      <c r="E1498" s="171">
        <v>0</v>
      </c>
    </row>
    <row r="1499" spans="3:5">
      <c r="C1499" s="172" t="s">
        <v>1799</v>
      </c>
      <c r="D1499" s="171">
        <v>724544</v>
      </c>
      <c r="E1499" s="171">
        <v>0</v>
      </c>
    </row>
    <row r="1500" spans="3:5">
      <c r="C1500" s="172" t="s">
        <v>1800</v>
      </c>
      <c r="D1500" s="171">
        <v>111346337</v>
      </c>
      <c r="E1500" s="171">
        <v>0</v>
      </c>
    </row>
    <row r="1501" spans="3:5">
      <c r="C1501" s="172" t="s">
        <v>1801</v>
      </c>
      <c r="D1501" s="171">
        <v>215897626</v>
      </c>
      <c r="E1501" s="171">
        <v>0</v>
      </c>
    </row>
    <row r="1502" spans="3:5">
      <c r="C1502" s="173" t="s">
        <v>400</v>
      </c>
      <c r="D1502" s="174">
        <v>1166533779</v>
      </c>
      <c r="E1502" s="174">
        <v>11086289.65</v>
      </c>
    </row>
    <row r="1503" spans="3:5">
      <c r="C1503" s="170" t="s">
        <v>244</v>
      </c>
      <c r="D1503" s="171">
        <v>1095258707</v>
      </c>
      <c r="E1503" s="171">
        <v>11086289.65</v>
      </c>
    </row>
    <row r="1504" spans="3:5">
      <c r="C1504" s="172" t="s">
        <v>401</v>
      </c>
      <c r="D1504" s="171">
        <v>155926763</v>
      </c>
      <c r="E1504" s="171">
        <v>0</v>
      </c>
    </row>
    <row r="1505" spans="3:5">
      <c r="C1505" s="172" t="s">
        <v>1802</v>
      </c>
      <c r="D1505" s="171">
        <v>3304303</v>
      </c>
      <c r="E1505" s="171">
        <v>0</v>
      </c>
    </row>
    <row r="1506" spans="3:5">
      <c r="C1506" s="172" t="s">
        <v>1803</v>
      </c>
      <c r="D1506" s="171">
        <v>11963442</v>
      </c>
      <c r="E1506" s="171">
        <v>0</v>
      </c>
    </row>
    <row r="1507" spans="3:5">
      <c r="C1507" s="172" t="s">
        <v>1804</v>
      </c>
      <c r="D1507" s="171">
        <v>3350221</v>
      </c>
      <c r="E1507" s="171">
        <v>0</v>
      </c>
    </row>
    <row r="1508" spans="3:5">
      <c r="C1508" s="172" t="s">
        <v>1145</v>
      </c>
      <c r="D1508" s="171">
        <v>78000000</v>
      </c>
      <c r="E1508" s="171">
        <v>0</v>
      </c>
    </row>
    <row r="1509" spans="3:5">
      <c r="C1509" s="172" t="s">
        <v>1805</v>
      </c>
      <c r="D1509" s="171">
        <v>2000000</v>
      </c>
      <c r="E1509" s="171">
        <v>0</v>
      </c>
    </row>
    <row r="1510" spans="3:5">
      <c r="C1510" s="172" t="s">
        <v>1094</v>
      </c>
      <c r="D1510" s="171">
        <v>52500000</v>
      </c>
      <c r="E1510" s="171">
        <v>0</v>
      </c>
    </row>
    <row r="1511" spans="3:5">
      <c r="C1511" s="172" t="s">
        <v>1978</v>
      </c>
      <c r="D1511" s="171">
        <v>117000000</v>
      </c>
      <c r="E1511" s="171">
        <v>0</v>
      </c>
    </row>
    <row r="1512" spans="3:5">
      <c r="C1512" s="172" t="s">
        <v>893</v>
      </c>
      <c r="D1512" s="171">
        <v>75000005</v>
      </c>
      <c r="E1512" s="171">
        <v>0</v>
      </c>
    </row>
    <row r="1513" spans="3:5">
      <c r="C1513" s="172" t="s">
        <v>1979</v>
      </c>
      <c r="D1513" s="171">
        <v>8000000</v>
      </c>
      <c r="E1513" s="171">
        <v>0</v>
      </c>
    </row>
    <row r="1514" spans="3:5">
      <c r="C1514" s="172" t="s">
        <v>928</v>
      </c>
      <c r="D1514" s="171">
        <v>150005848</v>
      </c>
      <c r="E1514" s="171">
        <v>0</v>
      </c>
    </row>
    <row r="1515" spans="3:5">
      <c r="C1515" s="172" t="s">
        <v>1806</v>
      </c>
      <c r="D1515" s="171">
        <v>4823521</v>
      </c>
      <c r="E1515" s="171">
        <v>0</v>
      </c>
    </row>
    <row r="1516" spans="3:5">
      <c r="C1516" s="172" t="s">
        <v>1807</v>
      </c>
      <c r="D1516" s="171">
        <v>6985441</v>
      </c>
      <c r="E1516" s="171">
        <v>0</v>
      </c>
    </row>
    <row r="1517" spans="3:5">
      <c r="C1517" s="172" t="s">
        <v>1808</v>
      </c>
      <c r="D1517" s="171">
        <v>3176642</v>
      </c>
      <c r="E1517" s="171">
        <v>0</v>
      </c>
    </row>
    <row r="1518" spans="3:5">
      <c r="C1518" s="172" t="s">
        <v>1809</v>
      </c>
      <c r="D1518" s="171">
        <v>4987407</v>
      </c>
      <c r="E1518" s="171">
        <v>0</v>
      </c>
    </row>
    <row r="1519" spans="3:5">
      <c r="C1519" s="172" t="s">
        <v>646</v>
      </c>
      <c r="D1519" s="171">
        <v>3675681</v>
      </c>
      <c r="E1519" s="171">
        <v>0</v>
      </c>
    </row>
    <row r="1520" spans="3:5">
      <c r="C1520" s="172" t="s">
        <v>1810</v>
      </c>
      <c r="D1520" s="171">
        <v>7477912</v>
      </c>
      <c r="E1520" s="171">
        <v>0</v>
      </c>
    </row>
    <row r="1521" spans="3:5">
      <c r="C1521" s="172" t="s">
        <v>1811</v>
      </c>
      <c r="D1521" s="171">
        <v>3675681</v>
      </c>
      <c r="E1521" s="171">
        <v>0</v>
      </c>
    </row>
    <row r="1522" spans="3:5">
      <c r="C1522" s="172" t="s">
        <v>1812</v>
      </c>
      <c r="D1522" s="171">
        <v>1534916</v>
      </c>
      <c r="E1522" s="171">
        <v>0</v>
      </c>
    </row>
    <row r="1523" spans="3:5">
      <c r="C1523" s="172" t="s">
        <v>1813</v>
      </c>
      <c r="D1523" s="171">
        <v>1534916</v>
      </c>
      <c r="E1523" s="171">
        <v>0</v>
      </c>
    </row>
    <row r="1524" spans="3:5">
      <c r="C1524" s="172" t="s">
        <v>1814</v>
      </c>
      <c r="D1524" s="171">
        <v>1963325</v>
      </c>
      <c r="E1524" s="171">
        <v>0</v>
      </c>
    </row>
    <row r="1525" spans="3:5">
      <c r="C1525" s="172" t="s">
        <v>402</v>
      </c>
      <c r="D1525" s="171">
        <v>89697001</v>
      </c>
      <c r="E1525" s="171">
        <v>0</v>
      </c>
    </row>
    <row r="1526" spans="3:5">
      <c r="C1526" s="172" t="s">
        <v>1144</v>
      </c>
      <c r="D1526" s="171">
        <v>3206991</v>
      </c>
      <c r="E1526" s="171">
        <v>0</v>
      </c>
    </row>
    <row r="1527" spans="3:5">
      <c r="C1527" s="172" t="s">
        <v>1815</v>
      </c>
      <c r="D1527" s="171">
        <v>4280090</v>
      </c>
      <c r="E1527" s="171">
        <v>0</v>
      </c>
    </row>
    <row r="1528" spans="3:5">
      <c r="C1528" s="172" t="s">
        <v>1816</v>
      </c>
      <c r="D1528" s="171">
        <v>6931456</v>
      </c>
      <c r="E1528" s="171">
        <v>0</v>
      </c>
    </row>
    <row r="1529" spans="3:5">
      <c r="C1529" s="172" t="s">
        <v>1817</v>
      </c>
      <c r="D1529" s="171">
        <v>3406890</v>
      </c>
      <c r="E1529" s="171">
        <v>0</v>
      </c>
    </row>
    <row r="1530" spans="3:5">
      <c r="C1530" s="172" t="s">
        <v>1818</v>
      </c>
      <c r="D1530" s="171">
        <v>4952975</v>
      </c>
      <c r="E1530" s="171">
        <v>0</v>
      </c>
    </row>
    <row r="1531" spans="3:5">
      <c r="C1531" s="172" t="s">
        <v>1819</v>
      </c>
      <c r="D1531" s="171">
        <v>1380000</v>
      </c>
      <c r="E1531" s="171">
        <v>0</v>
      </c>
    </row>
    <row r="1532" spans="3:5">
      <c r="C1532" s="172" t="s">
        <v>929</v>
      </c>
      <c r="D1532" s="171">
        <v>1000000</v>
      </c>
      <c r="E1532" s="171">
        <v>0</v>
      </c>
    </row>
    <row r="1533" spans="3:5">
      <c r="C1533" s="172" t="s">
        <v>1820</v>
      </c>
      <c r="D1533" s="171">
        <v>4122537</v>
      </c>
      <c r="E1533" s="171">
        <v>0</v>
      </c>
    </row>
    <row r="1534" spans="3:5">
      <c r="C1534" s="172" t="s">
        <v>1093</v>
      </c>
      <c r="D1534" s="171">
        <v>14639887</v>
      </c>
      <c r="E1534" s="171">
        <v>0</v>
      </c>
    </row>
    <row r="1535" spans="3:5">
      <c r="C1535" s="172" t="s">
        <v>1025</v>
      </c>
      <c r="D1535" s="171">
        <v>13758530</v>
      </c>
      <c r="E1535" s="171">
        <v>0</v>
      </c>
    </row>
    <row r="1536" spans="3:5">
      <c r="C1536" s="172" t="s">
        <v>1026</v>
      </c>
      <c r="D1536" s="171">
        <v>3000000</v>
      </c>
      <c r="E1536" s="171">
        <v>0</v>
      </c>
    </row>
    <row r="1537" spans="3:5">
      <c r="C1537" s="172" t="s">
        <v>1027</v>
      </c>
      <c r="D1537" s="171">
        <v>22303876</v>
      </c>
      <c r="E1537" s="171">
        <v>0</v>
      </c>
    </row>
    <row r="1538" spans="3:5">
      <c r="C1538" s="172" t="s">
        <v>462</v>
      </c>
      <c r="D1538" s="171">
        <v>225692450</v>
      </c>
      <c r="E1538" s="171">
        <v>11086289.65</v>
      </c>
    </row>
    <row r="1539" spans="3:5">
      <c r="C1539" s="170" t="s">
        <v>247</v>
      </c>
      <c r="D1539" s="171">
        <v>71275072</v>
      </c>
      <c r="E1539" s="171">
        <v>0</v>
      </c>
    </row>
    <row r="1540" spans="3:5">
      <c r="C1540" s="172" t="s">
        <v>1821</v>
      </c>
      <c r="D1540" s="171">
        <v>71275072</v>
      </c>
      <c r="E1540" s="171">
        <v>0</v>
      </c>
    </row>
    <row r="1541" spans="3:5">
      <c r="C1541" s="173" t="s">
        <v>403</v>
      </c>
      <c r="D1541" s="174">
        <v>1168165414</v>
      </c>
      <c r="E1541" s="174">
        <v>167110971.96000001</v>
      </c>
    </row>
    <row r="1542" spans="3:5">
      <c r="C1542" s="170" t="s">
        <v>244</v>
      </c>
      <c r="D1542" s="171">
        <v>1168165414</v>
      </c>
      <c r="E1542" s="171">
        <v>167110971.96000001</v>
      </c>
    </row>
    <row r="1543" spans="3:5">
      <c r="C1543" s="172" t="s">
        <v>1457</v>
      </c>
      <c r="D1543" s="171">
        <v>21588834</v>
      </c>
      <c r="E1543" s="171">
        <v>0</v>
      </c>
    </row>
    <row r="1544" spans="3:5">
      <c r="C1544" s="172" t="s">
        <v>1980</v>
      </c>
      <c r="D1544" s="171">
        <v>77963381</v>
      </c>
      <c r="E1544" s="171">
        <v>0</v>
      </c>
    </row>
    <row r="1545" spans="3:5">
      <c r="C1545" s="172" t="s">
        <v>404</v>
      </c>
      <c r="D1545" s="171">
        <v>13201401</v>
      </c>
      <c r="E1545" s="171">
        <v>0</v>
      </c>
    </row>
    <row r="1546" spans="3:5">
      <c r="C1546" s="172" t="s">
        <v>1092</v>
      </c>
      <c r="D1546" s="171">
        <v>401095956</v>
      </c>
      <c r="E1546" s="171">
        <v>167110971.96000001</v>
      </c>
    </row>
    <row r="1547" spans="3:5">
      <c r="C1547" s="172" t="s">
        <v>1458</v>
      </c>
      <c r="D1547" s="171">
        <v>29860777</v>
      </c>
      <c r="E1547" s="171">
        <v>0</v>
      </c>
    </row>
    <row r="1548" spans="3:5">
      <c r="C1548" s="172" t="s">
        <v>1091</v>
      </c>
      <c r="D1548" s="171">
        <v>6500000</v>
      </c>
      <c r="E1548" s="171">
        <v>0</v>
      </c>
    </row>
    <row r="1549" spans="3:5">
      <c r="C1549" s="172" t="s">
        <v>647</v>
      </c>
      <c r="D1549" s="171">
        <v>5324763</v>
      </c>
      <c r="E1549" s="171">
        <v>0</v>
      </c>
    </row>
    <row r="1550" spans="3:5">
      <c r="C1550" s="172" t="s">
        <v>648</v>
      </c>
      <c r="D1550" s="171">
        <v>1096331</v>
      </c>
      <c r="E1550" s="171">
        <v>0</v>
      </c>
    </row>
    <row r="1551" spans="3:5">
      <c r="C1551" s="172" t="s">
        <v>1143</v>
      </c>
      <c r="D1551" s="171">
        <v>7774458</v>
      </c>
      <c r="E1551" s="171">
        <v>0</v>
      </c>
    </row>
    <row r="1552" spans="3:5">
      <c r="C1552" s="172" t="s">
        <v>649</v>
      </c>
      <c r="D1552" s="171">
        <v>3550378</v>
      </c>
      <c r="E1552" s="171">
        <v>0</v>
      </c>
    </row>
    <row r="1553" spans="3:5">
      <c r="C1553" s="172" t="s">
        <v>930</v>
      </c>
      <c r="D1553" s="171">
        <v>2479685</v>
      </c>
      <c r="E1553" s="171">
        <v>0</v>
      </c>
    </row>
    <row r="1554" spans="3:5">
      <c r="C1554" s="172" t="s">
        <v>1142</v>
      </c>
      <c r="D1554" s="171">
        <v>300027947</v>
      </c>
      <c r="E1554" s="171">
        <v>0</v>
      </c>
    </row>
    <row r="1555" spans="3:5">
      <c r="C1555" s="172" t="s">
        <v>1343</v>
      </c>
      <c r="D1555" s="171">
        <v>7968318</v>
      </c>
      <c r="E1555" s="171">
        <v>0</v>
      </c>
    </row>
    <row r="1556" spans="3:5">
      <c r="C1556" s="172" t="s">
        <v>1028</v>
      </c>
      <c r="D1556" s="171">
        <v>58745934</v>
      </c>
      <c r="E1556" s="171">
        <v>0</v>
      </c>
    </row>
    <row r="1557" spans="3:5">
      <c r="C1557" s="172" t="s">
        <v>1090</v>
      </c>
      <c r="D1557" s="171">
        <v>4671949</v>
      </c>
      <c r="E1557" s="171">
        <v>0</v>
      </c>
    </row>
    <row r="1558" spans="3:5">
      <c r="C1558" s="172" t="s">
        <v>1029</v>
      </c>
      <c r="D1558" s="171">
        <v>37529780</v>
      </c>
      <c r="E1558" s="171">
        <v>0</v>
      </c>
    </row>
    <row r="1559" spans="3:5">
      <c r="C1559" s="172" t="s">
        <v>463</v>
      </c>
      <c r="D1559" s="171">
        <v>37503998</v>
      </c>
      <c r="E1559" s="171">
        <v>0</v>
      </c>
    </row>
    <row r="1560" spans="3:5">
      <c r="C1560" s="172" t="s">
        <v>1459</v>
      </c>
      <c r="D1560" s="171">
        <v>46119656</v>
      </c>
      <c r="E1560" s="171">
        <v>0</v>
      </c>
    </row>
    <row r="1561" spans="3:5">
      <c r="C1561" s="172" t="s">
        <v>853</v>
      </c>
      <c r="D1561" s="171">
        <v>5024700</v>
      </c>
      <c r="E1561" s="171">
        <v>0</v>
      </c>
    </row>
    <row r="1562" spans="3:5">
      <c r="C1562" s="172" t="s">
        <v>1089</v>
      </c>
      <c r="D1562" s="171">
        <v>62096181</v>
      </c>
      <c r="E1562" s="171">
        <v>0</v>
      </c>
    </row>
    <row r="1563" spans="3:5">
      <c r="C1563" s="172" t="s">
        <v>1342</v>
      </c>
      <c r="D1563" s="171">
        <v>38040987</v>
      </c>
      <c r="E1563" s="171">
        <v>0</v>
      </c>
    </row>
    <row r="1564" spans="3:5">
      <c r="C1564" s="173" t="s">
        <v>259</v>
      </c>
      <c r="D1564" s="174">
        <v>20865880617</v>
      </c>
      <c r="E1564" s="174">
        <v>430749994.56</v>
      </c>
    </row>
    <row r="1565" spans="3:5">
      <c r="C1565" s="170" t="s">
        <v>244</v>
      </c>
      <c r="D1565" s="171">
        <v>11432420207</v>
      </c>
      <c r="E1565" s="171">
        <v>349063687.32999998</v>
      </c>
    </row>
    <row r="1566" spans="3:5">
      <c r="C1566" s="172" t="s">
        <v>1141</v>
      </c>
      <c r="D1566" s="171">
        <v>3046574</v>
      </c>
      <c r="E1566" s="171">
        <v>0</v>
      </c>
    </row>
    <row r="1567" spans="3:5">
      <c r="C1567" s="172" t="s">
        <v>1334</v>
      </c>
      <c r="D1567" s="171">
        <v>26455643</v>
      </c>
      <c r="E1567" s="171">
        <v>0</v>
      </c>
    </row>
    <row r="1568" spans="3:5">
      <c r="C1568" s="172" t="s">
        <v>931</v>
      </c>
      <c r="D1568" s="171">
        <v>1702505253</v>
      </c>
      <c r="E1568" s="171">
        <v>27956291.190000001</v>
      </c>
    </row>
    <row r="1569" spans="3:5">
      <c r="C1569" s="172" t="s">
        <v>1140</v>
      </c>
      <c r="D1569" s="171">
        <v>15717810</v>
      </c>
      <c r="E1569" s="171">
        <v>0</v>
      </c>
    </row>
    <row r="1570" spans="3:5">
      <c r="C1570" s="172" t="s">
        <v>1822</v>
      </c>
      <c r="D1570" s="171">
        <v>199249808</v>
      </c>
      <c r="E1570" s="171">
        <v>0</v>
      </c>
    </row>
    <row r="1571" spans="3:5">
      <c r="C1571" s="172" t="s">
        <v>1139</v>
      </c>
      <c r="D1571" s="171">
        <v>6509427</v>
      </c>
      <c r="E1571" s="171">
        <v>0</v>
      </c>
    </row>
    <row r="1572" spans="3:5">
      <c r="C1572" s="172" t="s">
        <v>405</v>
      </c>
      <c r="D1572" s="171">
        <v>150000000</v>
      </c>
      <c r="E1572" s="171">
        <v>22586108.02</v>
      </c>
    </row>
    <row r="1573" spans="3:5">
      <c r="C1573" s="172" t="s">
        <v>1112</v>
      </c>
      <c r="D1573" s="171">
        <v>144215744</v>
      </c>
      <c r="E1573" s="171">
        <v>0</v>
      </c>
    </row>
    <row r="1574" spans="3:5">
      <c r="C1574" s="172" t="s">
        <v>1823</v>
      </c>
      <c r="D1574" s="171">
        <v>9055546</v>
      </c>
      <c r="E1574" s="171">
        <v>0</v>
      </c>
    </row>
    <row r="1575" spans="3:5">
      <c r="C1575" s="172" t="s">
        <v>1460</v>
      </c>
      <c r="D1575" s="171">
        <v>24491707</v>
      </c>
      <c r="E1575" s="171">
        <v>0</v>
      </c>
    </row>
    <row r="1576" spans="3:5">
      <c r="C1576" s="172" t="s">
        <v>1824</v>
      </c>
      <c r="D1576" s="171">
        <v>1895778</v>
      </c>
      <c r="E1576" s="171">
        <v>0</v>
      </c>
    </row>
    <row r="1577" spans="3:5">
      <c r="C1577" s="172" t="s">
        <v>1461</v>
      </c>
      <c r="D1577" s="171">
        <v>2620160</v>
      </c>
      <c r="E1577" s="171">
        <v>0</v>
      </c>
    </row>
    <row r="1578" spans="3:5">
      <c r="C1578" s="172" t="s">
        <v>1825</v>
      </c>
      <c r="D1578" s="171">
        <v>101194357</v>
      </c>
      <c r="E1578" s="171">
        <v>0</v>
      </c>
    </row>
    <row r="1579" spans="3:5">
      <c r="C1579" s="172" t="s">
        <v>406</v>
      </c>
      <c r="D1579" s="171">
        <v>700000000</v>
      </c>
      <c r="E1579" s="171">
        <v>0</v>
      </c>
    </row>
    <row r="1580" spans="3:5">
      <c r="C1580" s="172" t="s">
        <v>1826</v>
      </c>
      <c r="D1580" s="171">
        <v>13049226</v>
      </c>
      <c r="E1580" s="171">
        <v>0</v>
      </c>
    </row>
    <row r="1581" spans="3:5">
      <c r="C1581" s="172" t="s">
        <v>1827</v>
      </c>
      <c r="D1581" s="171">
        <v>47598123</v>
      </c>
      <c r="E1581" s="171">
        <v>0</v>
      </c>
    </row>
    <row r="1582" spans="3:5">
      <c r="C1582" s="172" t="s">
        <v>407</v>
      </c>
      <c r="D1582" s="171">
        <v>1400000000</v>
      </c>
      <c r="E1582" s="171">
        <v>23829389.109999999</v>
      </c>
    </row>
    <row r="1583" spans="3:5">
      <c r="C1583" s="172" t="s">
        <v>1828</v>
      </c>
      <c r="D1583" s="171">
        <v>20000010</v>
      </c>
      <c r="E1583" s="171">
        <v>0</v>
      </c>
    </row>
    <row r="1584" spans="3:5">
      <c r="C1584" s="172" t="s">
        <v>1138</v>
      </c>
      <c r="D1584" s="171">
        <v>1895778</v>
      </c>
      <c r="E1584" s="171">
        <v>0</v>
      </c>
    </row>
    <row r="1585" spans="3:5">
      <c r="C1585" s="172" t="s">
        <v>1111</v>
      </c>
      <c r="D1585" s="171">
        <v>1000000</v>
      </c>
      <c r="E1585" s="171">
        <v>0</v>
      </c>
    </row>
    <row r="1586" spans="3:5">
      <c r="C1586" s="172" t="s">
        <v>1829</v>
      </c>
      <c r="D1586" s="171">
        <v>16504533</v>
      </c>
      <c r="E1586" s="171">
        <v>0</v>
      </c>
    </row>
    <row r="1587" spans="3:5">
      <c r="C1587" s="172" t="s">
        <v>1462</v>
      </c>
      <c r="D1587" s="171">
        <v>64235945</v>
      </c>
      <c r="E1587" s="171">
        <v>0</v>
      </c>
    </row>
    <row r="1588" spans="3:5">
      <c r="C1588" s="172" t="s">
        <v>1830</v>
      </c>
      <c r="D1588" s="171">
        <v>1895778</v>
      </c>
      <c r="E1588" s="171">
        <v>0</v>
      </c>
    </row>
    <row r="1589" spans="3:5">
      <c r="C1589" s="172" t="s">
        <v>421</v>
      </c>
      <c r="D1589" s="171">
        <v>1000000</v>
      </c>
      <c r="E1589" s="171">
        <v>0</v>
      </c>
    </row>
    <row r="1590" spans="3:5">
      <c r="C1590" s="172" t="s">
        <v>932</v>
      </c>
      <c r="D1590" s="171">
        <v>3895064</v>
      </c>
      <c r="E1590" s="171">
        <v>0</v>
      </c>
    </row>
    <row r="1591" spans="3:5">
      <c r="C1591" s="172" t="s">
        <v>1831</v>
      </c>
      <c r="D1591" s="171">
        <v>516513844</v>
      </c>
      <c r="E1591" s="171">
        <v>194557318</v>
      </c>
    </row>
    <row r="1592" spans="3:5">
      <c r="C1592" s="172" t="s">
        <v>1832</v>
      </c>
      <c r="D1592" s="171">
        <v>1895778</v>
      </c>
      <c r="E1592" s="171">
        <v>0</v>
      </c>
    </row>
    <row r="1593" spans="3:5">
      <c r="C1593" s="172" t="s">
        <v>1833</v>
      </c>
      <c r="D1593" s="171">
        <v>65894259</v>
      </c>
      <c r="E1593" s="171">
        <v>0</v>
      </c>
    </row>
    <row r="1594" spans="3:5">
      <c r="C1594" s="172" t="s">
        <v>1834</v>
      </c>
      <c r="D1594" s="171">
        <v>157638293</v>
      </c>
      <c r="E1594" s="171">
        <v>0</v>
      </c>
    </row>
    <row r="1595" spans="3:5">
      <c r="C1595" s="172" t="s">
        <v>1835</v>
      </c>
      <c r="D1595" s="171">
        <v>54557051</v>
      </c>
      <c r="E1595" s="171">
        <v>0</v>
      </c>
    </row>
    <row r="1596" spans="3:5">
      <c r="C1596" s="172" t="s">
        <v>933</v>
      </c>
      <c r="D1596" s="171">
        <v>7016554</v>
      </c>
      <c r="E1596" s="171">
        <v>0</v>
      </c>
    </row>
    <row r="1597" spans="3:5">
      <c r="C1597" s="172" t="s">
        <v>1136</v>
      </c>
      <c r="D1597" s="171">
        <v>275227962</v>
      </c>
      <c r="E1597" s="171">
        <v>0</v>
      </c>
    </row>
    <row r="1598" spans="3:5">
      <c r="C1598" s="172" t="s">
        <v>1836</v>
      </c>
      <c r="D1598" s="171">
        <v>101293907</v>
      </c>
      <c r="E1598" s="171">
        <v>0</v>
      </c>
    </row>
    <row r="1599" spans="3:5">
      <c r="C1599" s="172" t="s">
        <v>541</v>
      </c>
      <c r="D1599" s="171">
        <v>6777150</v>
      </c>
      <c r="E1599" s="171">
        <v>0</v>
      </c>
    </row>
    <row r="1600" spans="3:5">
      <c r="C1600" s="172" t="s">
        <v>1837</v>
      </c>
      <c r="D1600" s="171">
        <v>104118244</v>
      </c>
      <c r="E1600" s="171">
        <v>0</v>
      </c>
    </row>
    <row r="1601" spans="3:5">
      <c r="C1601" s="172" t="s">
        <v>1838</v>
      </c>
      <c r="D1601" s="171">
        <v>10018924</v>
      </c>
      <c r="E1601" s="171">
        <v>0</v>
      </c>
    </row>
    <row r="1602" spans="3:5">
      <c r="C1602" s="172" t="s">
        <v>1839</v>
      </c>
      <c r="D1602" s="171">
        <v>238729304</v>
      </c>
      <c r="E1602" s="171">
        <v>0</v>
      </c>
    </row>
    <row r="1603" spans="3:5">
      <c r="C1603" s="172" t="s">
        <v>1135</v>
      </c>
      <c r="D1603" s="171">
        <v>58499682</v>
      </c>
      <c r="E1603" s="171">
        <v>0</v>
      </c>
    </row>
    <row r="1604" spans="3:5">
      <c r="C1604" s="172" t="s">
        <v>1840</v>
      </c>
      <c r="D1604" s="171">
        <v>8190327</v>
      </c>
      <c r="E1604" s="171">
        <v>0</v>
      </c>
    </row>
    <row r="1605" spans="3:5">
      <c r="C1605" s="172" t="s">
        <v>1841</v>
      </c>
      <c r="D1605" s="171">
        <v>1475554</v>
      </c>
      <c r="E1605" s="171">
        <v>0</v>
      </c>
    </row>
    <row r="1606" spans="3:5">
      <c r="C1606" s="172" t="s">
        <v>1363</v>
      </c>
      <c r="D1606" s="171">
        <v>347842137</v>
      </c>
      <c r="E1606" s="171">
        <v>0</v>
      </c>
    </row>
    <row r="1607" spans="3:5">
      <c r="C1607" s="172" t="s">
        <v>1341</v>
      </c>
      <c r="D1607" s="171">
        <v>1781629</v>
      </c>
      <c r="E1607" s="171">
        <v>0</v>
      </c>
    </row>
    <row r="1608" spans="3:5">
      <c r="C1608" s="172" t="s">
        <v>1842</v>
      </c>
      <c r="D1608" s="171">
        <v>8128647</v>
      </c>
      <c r="E1608" s="171">
        <v>0</v>
      </c>
    </row>
    <row r="1609" spans="3:5">
      <c r="C1609" s="172" t="s">
        <v>1981</v>
      </c>
      <c r="D1609" s="171">
        <v>53326563</v>
      </c>
      <c r="E1609" s="171">
        <v>0</v>
      </c>
    </row>
    <row r="1610" spans="3:5">
      <c r="C1610" s="172" t="s">
        <v>1843</v>
      </c>
      <c r="D1610" s="171">
        <v>6851701</v>
      </c>
      <c r="E1610" s="171">
        <v>0</v>
      </c>
    </row>
    <row r="1611" spans="3:5">
      <c r="C1611" s="172" t="s">
        <v>1844</v>
      </c>
      <c r="D1611" s="171">
        <v>6425145</v>
      </c>
      <c r="E1611" s="171">
        <v>0</v>
      </c>
    </row>
    <row r="1612" spans="3:5">
      <c r="C1612" s="172" t="s">
        <v>1845</v>
      </c>
      <c r="D1612" s="171">
        <v>136791551</v>
      </c>
      <c r="E1612" s="171">
        <v>0</v>
      </c>
    </row>
    <row r="1613" spans="3:5">
      <c r="C1613" s="172" t="s">
        <v>934</v>
      </c>
      <c r="D1613" s="171">
        <v>1127744</v>
      </c>
      <c r="E1613" s="171">
        <v>0</v>
      </c>
    </row>
    <row r="1614" spans="3:5">
      <c r="C1614" s="172" t="s">
        <v>1134</v>
      </c>
      <c r="D1614" s="171">
        <v>15160549</v>
      </c>
      <c r="E1614" s="171">
        <v>0</v>
      </c>
    </row>
    <row r="1615" spans="3:5">
      <c r="C1615" s="172" t="s">
        <v>1846</v>
      </c>
      <c r="D1615" s="171">
        <v>1200000</v>
      </c>
      <c r="E1615" s="171">
        <v>542144.93999999994</v>
      </c>
    </row>
    <row r="1616" spans="3:5">
      <c r="C1616" s="172" t="s">
        <v>1340</v>
      </c>
      <c r="D1616" s="171">
        <v>25828385</v>
      </c>
      <c r="E1616" s="171">
        <v>0</v>
      </c>
    </row>
    <row r="1617" spans="3:5">
      <c r="C1617" s="172" t="s">
        <v>1847</v>
      </c>
      <c r="D1617" s="171">
        <v>8534540</v>
      </c>
      <c r="E1617" s="171">
        <v>0</v>
      </c>
    </row>
    <row r="1618" spans="3:5">
      <c r="C1618" s="172" t="s">
        <v>1848</v>
      </c>
      <c r="D1618" s="171">
        <v>1471290</v>
      </c>
      <c r="E1618" s="171">
        <v>0</v>
      </c>
    </row>
    <row r="1619" spans="3:5">
      <c r="C1619" s="172" t="s">
        <v>1849</v>
      </c>
      <c r="D1619" s="171">
        <v>8149326</v>
      </c>
      <c r="E1619" s="171">
        <v>0</v>
      </c>
    </row>
    <row r="1620" spans="3:5">
      <c r="C1620" s="172" t="s">
        <v>1850</v>
      </c>
      <c r="D1620" s="171">
        <v>1566404</v>
      </c>
      <c r="E1620" s="171">
        <v>0</v>
      </c>
    </row>
    <row r="1621" spans="3:5">
      <c r="C1621" s="172" t="s">
        <v>1851</v>
      </c>
      <c r="D1621" s="171">
        <v>8004145</v>
      </c>
      <c r="E1621" s="171">
        <v>0</v>
      </c>
    </row>
    <row r="1622" spans="3:5">
      <c r="C1622" s="172" t="s">
        <v>1852</v>
      </c>
      <c r="D1622" s="171">
        <v>9325320</v>
      </c>
      <c r="E1622" s="171">
        <v>0</v>
      </c>
    </row>
    <row r="1623" spans="3:5">
      <c r="C1623" s="172" t="s">
        <v>1133</v>
      </c>
      <c r="D1623" s="171">
        <v>497273476</v>
      </c>
      <c r="E1623" s="171">
        <v>0</v>
      </c>
    </row>
    <row r="1624" spans="3:5">
      <c r="C1624" s="172" t="s">
        <v>1853</v>
      </c>
      <c r="D1624" s="171">
        <v>8323230</v>
      </c>
      <c r="E1624" s="171">
        <v>0</v>
      </c>
    </row>
    <row r="1625" spans="3:5">
      <c r="C1625" s="172" t="s">
        <v>1339</v>
      </c>
      <c r="D1625" s="171">
        <v>34729907</v>
      </c>
      <c r="E1625" s="171">
        <v>0</v>
      </c>
    </row>
    <row r="1626" spans="3:5">
      <c r="C1626" s="172" t="s">
        <v>1854</v>
      </c>
      <c r="D1626" s="171">
        <v>3759519</v>
      </c>
      <c r="E1626" s="171">
        <v>0</v>
      </c>
    </row>
    <row r="1627" spans="3:5">
      <c r="C1627" s="172" t="s">
        <v>1855</v>
      </c>
      <c r="D1627" s="171">
        <v>9461421</v>
      </c>
      <c r="E1627" s="171">
        <v>0</v>
      </c>
    </row>
    <row r="1628" spans="3:5">
      <c r="C1628" s="172" t="s">
        <v>1856</v>
      </c>
      <c r="D1628" s="171">
        <v>1238056</v>
      </c>
      <c r="E1628" s="171">
        <v>0</v>
      </c>
    </row>
    <row r="1629" spans="3:5">
      <c r="C1629" s="172" t="s">
        <v>408</v>
      </c>
      <c r="D1629" s="171">
        <v>731089999</v>
      </c>
      <c r="E1629" s="171">
        <v>0</v>
      </c>
    </row>
    <row r="1630" spans="3:5">
      <c r="C1630" s="172" t="s">
        <v>1857</v>
      </c>
      <c r="D1630" s="171">
        <v>8440178</v>
      </c>
      <c r="E1630" s="171">
        <v>0</v>
      </c>
    </row>
    <row r="1631" spans="3:5">
      <c r="C1631" s="172" t="s">
        <v>1132</v>
      </c>
      <c r="D1631" s="171">
        <v>15920921</v>
      </c>
      <c r="E1631" s="171">
        <v>0</v>
      </c>
    </row>
    <row r="1632" spans="3:5">
      <c r="C1632" s="172" t="s">
        <v>1858</v>
      </c>
      <c r="D1632" s="171">
        <v>3414671</v>
      </c>
      <c r="E1632" s="171">
        <v>0</v>
      </c>
    </row>
    <row r="1633" spans="3:5">
      <c r="C1633" s="172" t="s">
        <v>1859</v>
      </c>
      <c r="D1633" s="171">
        <v>1238056</v>
      </c>
      <c r="E1633" s="171">
        <v>0</v>
      </c>
    </row>
    <row r="1634" spans="3:5">
      <c r="C1634" s="172" t="s">
        <v>835</v>
      </c>
      <c r="D1634" s="171">
        <v>2416050</v>
      </c>
      <c r="E1634" s="171">
        <v>0</v>
      </c>
    </row>
    <row r="1635" spans="3:5">
      <c r="C1635" s="172" t="s">
        <v>1860</v>
      </c>
      <c r="D1635" s="171">
        <v>1098624</v>
      </c>
      <c r="E1635" s="171">
        <v>0</v>
      </c>
    </row>
    <row r="1636" spans="3:5">
      <c r="C1636" s="172" t="s">
        <v>1861</v>
      </c>
      <c r="D1636" s="171">
        <v>386251820</v>
      </c>
      <c r="E1636" s="171">
        <v>0</v>
      </c>
    </row>
    <row r="1637" spans="3:5">
      <c r="C1637" s="172" t="s">
        <v>836</v>
      </c>
      <c r="D1637" s="171">
        <v>1253571</v>
      </c>
      <c r="E1637" s="171">
        <v>0</v>
      </c>
    </row>
    <row r="1638" spans="3:5">
      <c r="C1638" s="172" t="s">
        <v>837</v>
      </c>
      <c r="D1638" s="171">
        <v>2414050</v>
      </c>
      <c r="E1638" s="171">
        <v>0</v>
      </c>
    </row>
    <row r="1639" spans="3:5">
      <c r="C1639" s="172" t="s">
        <v>1862</v>
      </c>
      <c r="D1639" s="171">
        <v>5106050</v>
      </c>
      <c r="E1639" s="171">
        <v>0</v>
      </c>
    </row>
    <row r="1640" spans="3:5">
      <c r="C1640" s="172" t="s">
        <v>1338</v>
      </c>
      <c r="D1640" s="171">
        <v>11582513</v>
      </c>
      <c r="E1640" s="171">
        <v>0</v>
      </c>
    </row>
    <row r="1641" spans="3:5">
      <c r="C1641" s="172" t="s">
        <v>1863</v>
      </c>
      <c r="D1641" s="171">
        <v>8525648</v>
      </c>
      <c r="E1641" s="171">
        <v>0</v>
      </c>
    </row>
    <row r="1642" spans="3:5">
      <c r="C1642" s="172" t="s">
        <v>1864</v>
      </c>
      <c r="D1642" s="171">
        <v>46380581</v>
      </c>
      <c r="E1642" s="171">
        <v>0</v>
      </c>
    </row>
    <row r="1643" spans="3:5">
      <c r="C1643" s="172" t="s">
        <v>436</v>
      </c>
      <c r="D1643" s="171">
        <v>13515310</v>
      </c>
      <c r="E1643" s="171">
        <v>0</v>
      </c>
    </row>
    <row r="1644" spans="3:5">
      <c r="C1644" s="172" t="s">
        <v>1865</v>
      </c>
      <c r="D1644" s="171">
        <v>2476558</v>
      </c>
      <c r="E1644" s="171">
        <v>0</v>
      </c>
    </row>
    <row r="1645" spans="3:5">
      <c r="C1645" s="172" t="s">
        <v>1866</v>
      </c>
      <c r="D1645" s="171">
        <v>1716906</v>
      </c>
      <c r="E1645" s="171">
        <v>0</v>
      </c>
    </row>
    <row r="1646" spans="3:5">
      <c r="C1646" s="172" t="s">
        <v>1867</v>
      </c>
      <c r="D1646" s="171">
        <v>74671632</v>
      </c>
      <c r="E1646" s="171">
        <v>0</v>
      </c>
    </row>
    <row r="1647" spans="3:5">
      <c r="C1647" s="172" t="s">
        <v>1868</v>
      </c>
      <c r="D1647" s="171">
        <v>2864153</v>
      </c>
      <c r="E1647" s="171">
        <v>0</v>
      </c>
    </row>
    <row r="1648" spans="3:5">
      <c r="C1648" s="172" t="s">
        <v>1869</v>
      </c>
      <c r="D1648" s="171">
        <v>2476558</v>
      </c>
      <c r="E1648" s="171">
        <v>0</v>
      </c>
    </row>
    <row r="1649" spans="3:5">
      <c r="C1649" s="172" t="s">
        <v>1131</v>
      </c>
      <c r="D1649" s="171">
        <v>2476558</v>
      </c>
      <c r="E1649" s="171">
        <v>0</v>
      </c>
    </row>
    <row r="1650" spans="3:5">
      <c r="C1650" s="172" t="s">
        <v>1130</v>
      </c>
      <c r="D1650" s="171">
        <v>2476558</v>
      </c>
      <c r="E1650" s="171">
        <v>0</v>
      </c>
    </row>
    <row r="1651" spans="3:5">
      <c r="C1651" s="172" t="s">
        <v>1870</v>
      </c>
      <c r="D1651" s="171">
        <v>12000000</v>
      </c>
      <c r="E1651" s="171">
        <v>0</v>
      </c>
    </row>
    <row r="1652" spans="3:5">
      <c r="C1652" s="172" t="s">
        <v>1871</v>
      </c>
      <c r="D1652" s="171">
        <v>5270482</v>
      </c>
      <c r="E1652" s="171">
        <v>0</v>
      </c>
    </row>
    <row r="1653" spans="3:5">
      <c r="C1653" s="172" t="s">
        <v>959</v>
      </c>
      <c r="D1653" s="171">
        <v>28438547</v>
      </c>
      <c r="E1653" s="171">
        <v>0</v>
      </c>
    </row>
    <row r="1654" spans="3:5">
      <c r="C1654" s="172" t="s">
        <v>1337</v>
      </c>
      <c r="D1654" s="171">
        <v>53323705</v>
      </c>
      <c r="E1654" s="171">
        <v>0</v>
      </c>
    </row>
    <row r="1655" spans="3:5">
      <c r="C1655" s="172" t="s">
        <v>1982</v>
      </c>
      <c r="D1655" s="171">
        <v>7607475</v>
      </c>
      <c r="E1655" s="171">
        <v>0</v>
      </c>
    </row>
    <row r="1656" spans="3:5">
      <c r="C1656" s="172" t="s">
        <v>1872</v>
      </c>
      <c r="D1656" s="171">
        <v>12382787</v>
      </c>
      <c r="E1656" s="171">
        <v>0</v>
      </c>
    </row>
    <row r="1657" spans="3:5">
      <c r="C1657" s="172" t="s">
        <v>1873</v>
      </c>
      <c r="D1657" s="171">
        <v>5206819</v>
      </c>
      <c r="E1657" s="171">
        <v>0</v>
      </c>
    </row>
    <row r="1658" spans="3:5">
      <c r="C1658" s="172" t="s">
        <v>1874</v>
      </c>
      <c r="D1658" s="171">
        <v>1487662</v>
      </c>
      <c r="E1658" s="171">
        <v>0</v>
      </c>
    </row>
    <row r="1659" spans="3:5">
      <c r="C1659" s="172" t="s">
        <v>846</v>
      </c>
      <c r="D1659" s="171">
        <v>12382793</v>
      </c>
      <c r="E1659" s="171">
        <v>0</v>
      </c>
    </row>
    <row r="1660" spans="3:5">
      <c r="C1660" s="172" t="s">
        <v>1129</v>
      </c>
      <c r="D1660" s="171">
        <v>2476559</v>
      </c>
      <c r="E1660" s="171">
        <v>0</v>
      </c>
    </row>
    <row r="1661" spans="3:5">
      <c r="C1661" s="172" t="s">
        <v>1030</v>
      </c>
      <c r="D1661" s="171">
        <v>21982761</v>
      </c>
      <c r="E1661" s="171">
        <v>0</v>
      </c>
    </row>
    <row r="1662" spans="3:5">
      <c r="C1662" s="172" t="s">
        <v>1875</v>
      </c>
      <c r="D1662" s="171">
        <v>5206819</v>
      </c>
      <c r="E1662" s="171">
        <v>0</v>
      </c>
    </row>
    <row r="1663" spans="3:5">
      <c r="C1663" s="172" t="s">
        <v>1876</v>
      </c>
      <c r="D1663" s="171">
        <v>1528554</v>
      </c>
      <c r="E1663" s="171">
        <v>0</v>
      </c>
    </row>
    <row r="1664" spans="3:5">
      <c r="C1664" s="172" t="s">
        <v>1877</v>
      </c>
      <c r="D1664" s="171">
        <v>5699789</v>
      </c>
      <c r="E1664" s="171">
        <v>0</v>
      </c>
    </row>
    <row r="1665" spans="3:5">
      <c r="C1665" s="172" t="s">
        <v>1128</v>
      </c>
      <c r="D1665" s="171">
        <v>22543723</v>
      </c>
      <c r="E1665" s="171">
        <v>0</v>
      </c>
    </row>
    <row r="1666" spans="3:5">
      <c r="C1666" s="172" t="s">
        <v>1878</v>
      </c>
      <c r="D1666" s="171">
        <v>5699789</v>
      </c>
      <c r="E1666" s="171">
        <v>0</v>
      </c>
    </row>
    <row r="1667" spans="3:5">
      <c r="C1667" s="172" t="s">
        <v>1336</v>
      </c>
      <c r="D1667" s="171">
        <v>107441747</v>
      </c>
      <c r="E1667" s="171">
        <v>0</v>
      </c>
    </row>
    <row r="1668" spans="3:5">
      <c r="C1668" s="172" t="s">
        <v>1031</v>
      </c>
      <c r="D1668" s="171">
        <v>7245692</v>
      </c>
      <c r="E1668" s="171">
        <v>0</v>
      </c>
    </row>
    <row r="1669" spans="3:5">
      <c r="C1669" s="172" t="s">
        <v>1879</v>
      </c>
      <c r="D1669" s="171">
        <v>9137263</v>
      </c>
      <c r="E1669" s="171">
        <v>0</v>
      </c>
    </row>
    <row r="1670" spans="3:5">
      <c r="C1670" s="172" t="s">
        <v>1880</v>
      </c>
      <c r="D1670" s="171">
        <v>2891377</v>
      </c>
      <c r="E1670" s="171">
        <v>0</v>
      </c>
    </row>
    <row r="1671" spans="3:5">
      <c r="C1671" s="172" t="s">
        <v>935</v>
      </c>
      <c r="D1671" s="171">
        <v>500000</v>
      </c>
      <c r="E1671" s="171">
        <v>0</v>
      </c>
    </row>
    <row r="1672" spans="3:5">
      <c r="C1672" s="172" t="s">
        <v>1881</v>
      </c>
      <c r="D1672" s="171">
        <v>1267200</v>
      </c>
      <c r="E1672" s="171">
        <v>0</v>
      </c>
    </row>
    <row r="1673" spans="3:5">
      <c r="C1673" s="172" t="s">
        <v>1882</v>
      </c>
      <c r="D1673" s="171">
        <v>2891377</v>
      </c>
      <c r="E1673" s="171">
        <v>0</v>
      </c>
    </row>
    <row r="1674" spans="3:5">
      <c r="C1674" s="172" t="s">
        <v>1883</v>
      </c>
      <c r="D1674" s="171">
        <v>66803816</v>
      </c>
      <c r="E1674" s="171">
        <v>0</v>
      </c>
    </row>
    <row r="1675" spans="3:5">
      <c r="C1675" s="172" t="s">
        <v>1884</v>
      </c>
      <c r="D1675" s="171">
        <v>2470836</v>
      </c>
      <c r="E1675" s="171">
        <v>0</v>
      </c>
    </row>
    <row r="1676" spans="3:5">
      <c r="C1676" s="172" t="s">
        <v>1885</v>
      </c>
      <c r="D1676" s="171">
        <v>1235038</v>
      </c>
      <c r="E1676" s="171">
        <v>0</v>
      </c>
    </row>
    <row r="1677" spans="3:5">
      <c r="C1677" s="172" t="s">
        <v>1886</v>
      </c>
      <c r="D1677" s="171">
        <v>1235038</v>
      </c>
      <c r="E1677" s="171">
        <v>0</v>
      </c>
    </row>
    <row r="1678" spans="3:5">
      <c r="C1678" s="172" t="s">
        <v>1887</v>
      </c>
      <c r="D1678" s="171">
        <v>1496906</v>
      </c>
      <c r="E1678" s="171">
        <v>0</v>
      </c>
    </row>
    <row r="1679" spans="3:5">
      <c r="C1679" s="172" t="s">
        <v>1127</v>
      </c>
      <c r="D1679" s="171">
        <v>3125446</v>
      </c>
      <c r="E1679" s="171">
        <v>0</v>
      </c>
    </row>
    <row r="1680" spans="3:5">
      <c r="C1680" s="172" t="s">
        <v>747</v>
      </c>
      <c r="D1680" s="171">
        <v>1192744</v>
      </c>
      <c r="E1680" s="171">
        <v>0</v>
      </c>
    </row>
    <row r="1681" spans="3:5">
      <c r="C1681" s="172" t="s">
        <v>1126</v>
      </c>
      <c r="D1681" s="171">
        <v>1909685</v>
      </c>
      <c r="E1681" s="171">
        <v>0</v>
      </c>
    </row>
    <row r="1682" spans="3:5">
      <c r="C1682" s="172" t="s">
        <v>409</v>
      </c>
      <c r="D1682" s="171">
        <v>242043314</v>
      </c>
      <c r="E1682" s="171">
        <v>0</v>
      </c>
    </row>
    <row r="1683" spans="3:5">
      <c r="C1683" s="172" t="s">
        <v>1125</v>
      </c>
      <c r="D1683" s="171">
        <v>2479442</v>
      </c>
      <c r="E1683" s="171">
        <v>0</v>
      </c>
    </row>
    <row r="1684" spans="3:5">
      <c r="C1684" s="172" t="s">
        <v>437</v>
      </c>
      <c r="D1684" s="171">
        <v>261865482</v>
      </c>
      <c r="E1684" s="171">
        <v>0</v>
      </c>
    </row>
    <row r="1685" spans="3:5">
      <c r="C1685" s="172" t="s">
        <v>1124</v>
      </c>
      <c r="D1685" s="171">
        <v>1691173</v>
      </c>
      <c r="E1685" s="171">
        <v>0</v>
      </c>
    </row>
    <row r="1686" spans="3:5">
      <c r="C1686" s="172" t="s">
        <v>410</v>
      </c>
      <c r="D1686" s="171">
        <v>409574383</v>
      </c>
      <c r="E1686" s="171">
        <v>0</v>
      </c>
    </row>
    <row r="1687" spans="3:5">
      <c r="C1687" s="172" t="s">
        <v>1888</v>
      </c>
      <c r="D1687" s="171">
        <v>1161728</v>
      </c>
      <c r="E1687" s="171">
        <v>0</v>
      </c>
    </row>
    <row r="1688" spans="3:5">
      <c r="C1688" s="172" t="s">
        <v>1889</v>
      </c>
      <c r="D1688" s="171">
        <v>1418878</v>
      </c>
      <c r="E1688" s="171">
        <v>0</v>
      </c>
    </row>
    <row r="1689" spans="3:5">
      <c r="C1689" s="172" t="s">
        <v>1032</v>
      </c>
      <c r="D1689" s="171">
        <v>8656061</v>
      </c>
      <c r="E1689" s="171">
        <v>0</v>
      </c>
    </row>
    <row r="1690" spans="3:5">
      <c r="C1690" s="172" t="s">
        <v>1890</v>
      </c>
      <c r="D1690" s="171">
        <v>2429693</v>
      </c>
      <c r="E1690" s="171">
        <v>0</v>
      </c>
    </row>
    <row r="1691" spans="3:5">
      <c r="C1691" s="172" t="s">
        <v>1033</v>
      </c>
      <c r="D1691" s="171">
        <v>6761825</v>
      </c>
      <c r="E1691" s="171">
        <v>0</v>
      </c>
    </row>
    <row r="1692" spans="3:5">
      <c r="C1692" s="172" t="s">
        <v>1891</v>
      </c>
      <c r="D1692" s="171">
        <v>1394224</v>
      </c>
      <c r="E1692" s="171">
        <v>0</v>
      </c>
    </row>
    <row r="1693" spans="3:5">
      <c r="C1693" s="172" t="s">
        <v>1892</v>
      </c>
      <c r="D1693" s="171">
        <v>1394224</v>
      </c>
      <c r="E1693" s="171">
        <v>0</v>
      </c>
    </row>
    <row r="1694" spans="3:5">
      <c r="C1694" s="172" t="s">
        <v>411</v>
      </c>
      <c r="D1694" s="171">
        <v>83536021</v>
      </c>
      <c r="E1694" s="171">
        <v>0</v>
      </c>
    </row>
    <row r="1695" spans="3:5">
      <c r="C1695" s="172" t="s">
        <v>1893</v>
      </c>
      <c r="D1695" s="171">
        <v>3871361</v>
      </c>
      <c r="E1695" s="171">
        <v>0</v>
      </c>
    </row>
    <row r="1696" spans="3:5">
      <c r="C1696" s="172" t="s">
        <v>1894</v>
      </c>
      <c r="D1696" s="171">
        <v>1266771</v>
      </c>
      <c r="E1696" s="171">
        <v>0</v>
      </c>
    </row>
    <row r="1697" spans="3:5">
      <c r="C1697" s="172" t="s">
        <v>1895</v>
      </c>
      <c r="D1697" s="171">
        <v>1487663</v>
      </c>
      <c r="E1697" s="171">
        <v>0</v>
      </c>
    </row>
    <row r="1698" spans="3:5">
      <c r="C1698" s="172" t="s">
        <v>1896</v>
      </c>
      <c r="D1698" s="171">
        <v>7438315</v>
      </c>
      <c r="E1698" s="171">
        <v>0</v>
      </c>
    </row>
    <row r="1699" spans="3:5">
      <c r="C1699" s="172" t="s">
        <v>1897</v>
      </c>
      <c r="D1699" s="171">
        <v>1487663</v>
      </c>
      <c r="E1699" s="171">
        <v>0</v>
      </c>
    </row>
    <row r="1700" spans="3:5">
      <c r="C1700" s="172" t="s">
        <v>1898</v>
      </c>
      <c r="D1700" s="171">
        <v>155102429</v>
      </c>
      <c r="E1700" s="171">
        <v>0</v>
      </c>
    </row>
    <row r="1701" spans="3:5">
      <c r="C1701" s="172" t="s">
        <v>1110</v>
      </c>
      <c r="D1701" s="171">
        <v>150000002</v>
      </c>
      <c r="E1701" s="171">
        <v>48425055.07</v>
      </c>
    </row>
    <row r="1702" spans="3:5">
      <c r="C1702" s="172" t="s">
        <v>1899</v>
      </c>
      <c r="D1702" s="171">
        <v>1635451</v>
      </c>
      <c r="E1702" s="171">
        <v>0</v>
      </c>
    </row>
    <row r="1703" spans="3:5">
      <c r="C1703" s="172" t="s">
        <v>1900</v>
      </c>
      <c r="D1703" s="171">
        <v>1054100</v>
      </c>
      <c r="E1703" s="171">
        <v>0</v>
      </c>
    </row>
    <row r="1704" spans="3:5">
      <c r="C1704" s="172" t="s">
        <v>1901</v>
      </c>
      <c r="D1704" s="171">
        <v>1265068</v>
      </c>
      <c r="E1704" s="171">
        <v>0</v>
      </c>
    </row>
    <row r="1705" spans="3:5">
      <c r="C1705" s="172" t="s">
        <v>1902</v>
      </c>
      <c r="D1705" s="171">
        <v>3639698</v>
      </c>
      <c r="E1705" s="171">
        <v>0</v>
      </c>
    </row>
    <row r="1706" spans="3:5">
      <c r="C1706" s="172" t="s">
        <v>1903</v>
      </c>
      <c r="D1706" s="171">
        <v>2476558</v>
      </c>
      <c r="E1706" s="171">
        <v>0</v>
      </c>
    </row>
    <row r="1707" spans="3:5">
      <c r="C1707" s="172" t="s">
        <v>1123</v>
      </c>
      <c r="D1707" s="171">
        <v>21033435</v>
      </c>
      <c r="E1707" s="171">
        <v>0</v>
      </c>
    </row>
    <row r="1708" spans="3:5">
      <c r="C1708" s="172" t="s">
        <v>1122</v>
      </c>
      <c r="D1708" s="171">
        <v>2476559</v>
      </c>
      <c r="E1708" s="171">
        <v>0</v>
      </c>
    </row>
    <row r="1709" spans="3:5">
      <c r="C1709" s="172" t="s">
        <v>464</v>
      </c>
      <c r="D1709" s="171">
        <v>151480514</v>
      </c>
      <c r="E1709" s="171">
        <v>31167381</v>
      </c>
    </row>
    <row r="1710" spans="3:5">
      <c r="C1710" s="172" t="s">
        <v>1121</v>
      </c>
      <c r="D1710" s="171">
        <v>15323327</v>
      </c>
      <c r="E1710" s="171">
        <v>0</v>
      </c>
    </row>
    <row r="1711" spans="3:5">
      <c r="C1711" s="172" t="s">
        <v>838</v>
      </c>
      <c r="D1711" s="171">
        <v>1823763</v>
      </c>
      <c r="E1711" s="171">
        <v>0</v>
      </c>
    </row>
    <row r="1712" spans="3:5">
      <c r="C1712" s="172" t="s">
        <v>1120</v>
      </c>
      <c r="D1712" s="171">
        <v>1823763</v>
      </c>
      <c r="E1712" s="171">
        <v>0</v>
      </c>
    </row>
    <row r="1713" spans="3:5">
      <c r="C1713" s="172" t="s">
        <v>1119</v>
      </c>
      <c r="D1713" s="171">
        <v>37690593</v>
      </c>
      <c r="E1713" s="171">
        <v>0</v>
      </c>
    </row>
    <row r="1714" spans="3:5">
      <c r="C1714" s="172" t="s">
        <v>839</v>
      </c>
      <c r="D1714" s="171">
        <v>1151599</v>
      </c>
      <c r="E1714" s="171">
        <v>0</v>
      </c>
    </row>
    <row r="1715" spans="3:5">
      <c r="C1715" s="172" t="s">
        <v>1904</v>
      </c>
      <c r="D1715" s="171">
        <v>1695413</v>
      </c>
      <c r="E1715" s="171">
        <v>0</v>
      </c>
    </row>
    <row r="1716" spans="3:5">
      <c r="C1716" s="172" t="s">
        <v>840</v>
      </c>
      <c r="D1716" s="171">
        <v>1155900</v>
      </c>
      <c r="E1716" s="171">
        <v>0</v>
      </c>
    </row>
    <row r="1717" spans="3:5">
      <c r="C1717" s="172" t="s">
        <v>1905</v>
      </c>
      <c r="D1717" s="171">
        <v>22049160</v>
      </c>
      <c r="E1717" s="171">
        <v>0</v>
      </c>
    </row>
    <row r="1718" spans="3:5">
      <c r="C1718" s="172" t="s">
        <v>1118</v>
      </c>
      <c r="D1718" s="171">
        <v>1695413</v>
      </c>
      <c r="E1718" s="171">
        <v>0</v>
      </c>
    </row>
    <row r="1719" spans="3:5">
      <c r="C1719" s="172" t="s">
        <v>465</v>
      </c>
      <c r="D1719" s="171">
        <v>105000003</v>
      </c>
      <c r="E1719" s="171">
        <v>0</v>
      </c>
    </row>
    <row r="1720" spans="3:5">
      <c r="C1720" s="172" t="s">
        <v>841</v>
      </c>
      <c r="D1720" s="171">
        <v>1695413</v>
      </c>
      <c r="E1720" s="171">
        <v>0</v>
      </c>
    </row>
    <row r="1721" spans="3:5">
      <c r="C1721" s="172" t="s">
        <v>842</v>
      </c>
      <c r="D1721" s="171">
        <v>10207251</v>
      </c>
      <c r="E1721" s="171">
        <v>0</v>
      </c>
    </row>
    <row r="1722" spans="3:5">
      <c r="C1722" s="172" t="s">
        <v>1117</v>
      </c>
      <c r="D1722" s="171">
        <v>300000000</v>
      </c>
      <c r="E1722" s="171">
        <v>0</v>
      </c>
    </row>
    <row r="1723" spans="3:5">
      <c r="C1723" s="172" t="s">
        <v>843</v>
      </c>
      <c r="D1723" s="171">
        <v>734370</v>
      </c>
      <c r="E1723" s="171">
        <v>0</v>
      </c>
    </row>
    <row r="1724" spans="3:5">
      <c r="C1724" s="172" t="s">
        <v>1116</v>
      </c>
      <c r="D1724" s="171">
        <v>1271972</v>
      </c>
      <c r="E1724" s="171">
        <v>0</v>
      </c>
    </row>
    <row r="1725" spans="3:5" ht="24" customHeight="1">
      <c r="C1725" s="172" t="s">
        <v>937</v>
      </c>
      <c r="D1725" s="171">
        <v>75000062</v>
      </c>
      <c r="E1725" s="171">
        <v>0</v>
      </c>
    </row>
    <row r="1726" spans="3:5">
      <c r="C1726" s="172" t="s">
        <v>844</v>
      </c>
      <c r="D1726" s="171">
        <v>868442</v>
      </c>
      <c r="E1726" s="171">
        <v>0</v>
      </c>
    </row>
    <row r="1727" spans="3:5">
      <c r="C1727" s="172" t="s">
        <v>845</v>
      </c>
      <c r="D1727" s="171">
        <v>6989387</v>
      </c>
      <c r="E1727" s="171">
        <v>0</v>
      </c>
    </row>
    <row r="1728" spans="3:5">
      <c r="C1728" s="172" t="s">
        <v>1115</v>
      </c>
      <c r="D1728" s="171">
        <v>7052163</v>
      </c>
      <c r="E1728" s="171">
        <v>0</v>
      </c>
    </row>
    <row r="1729" spans="3:5">
      <c r="C1729" s="172" t="s">
        <v>466</v>
      </c>
      <c r="D1729" s="171">
        <v>105001002</v>
      </c>
      <c r="E1729" s="171">
        <v>0</v>
      </c>
    </row>
    <row r="1730" spans="3:5">
      <c r="C1730" s="170" t="s">
        <v>246</v>
      </c>
      <c r="D1730" s="171">
        <v>1703117147</v>
      </c>
      <c r="E1730" s="171">
        <v>0</v>
      </c>
    </row>
    <row r="1731" spans="3:5">
      <c r="C1731" s="172" t="s">
        <v>1114</v>
      </c>
      <c r="D1731" s="171">
        <v>136288789</v>
      </c>
      <c r="E1731" s="171">
        <v>0</v>
      </c>
    </row>
    <row r="1732" spans="3:5">
      <c r="C1732" s="172" t="s">
        <v>1363</v>
      </c>
      <c r="D1732" s="171">
        <v>1431238972</v>
      </c>
      <c r="E1732" s="171">
        <v>0</v>
      </c>
    </row>
    <row r="1733" spans="3:5">
      <c r="C1733" s="172" t="s">
        <v>1113</v>
      </c>
      <c r="D1733" s="171">
        <v>79073485</v>
      </c>
      <c r="E1733" s="171">
        <v>0</v>
      </c>
    </row>
    <row r="1734" spans="3:5">
      <c r="C1734" s="172" t="s">
        <v>1906</v>
      </c>
      <c r="D1734" s="171">
        <v>17735901</v>
      </c>
      <c r="E1734" s="171">
        <v>0</v>
      </c>
    </row>
    <row r="1735" spans="3:5">
      <c r="C1735" s="172" t="s">
        <v>1907</v>
      </c>
      <c r="D1735" s="171">
        <v>38780000</v>
      </c>
      <c r="E1735" s="171">
        <v>0</v>
      </c>
    </row>
    <row r="1736" spans="3:5">
      <c r="C1736" s="170" t="s">
        <v>261</v>
      </c>
      <c r="D1736" s="171">
        <v>1500000000</v>
      </c>
      <c r="E1736" s="171">
        <v>81686307.230000004</v>
      </c>
    </row>
    <row r="1737" spans="3:5">
      <c r="C1737" s="172" t="s">
        <v>406</v>
      </c>
      <c r="D1737" s="171">
        <v>1500000000</v>
      </c>
      <c r="E1737" s="171">
        <v>81686307.230000004</v>
      </c>
    </row>
    <row r="1738" spans="3:5">
      <c r="C1738" s="170" t="s">
        <v>247</v>
      </c>
      <c r="D1738" s="171">
        <v>6230343263</v>
      </c>
      <c r="E1738" s="171">
        <v>0</v>
      </c>
    </row>
    <row r="1739" spans="3:5">
      <c r="C1739" s="172" t="s">
        <v>1463</v>
      </c>
      <c r="D1739" s="171">
        <v>991075841</v>
      </c>
      <c r="E1739" s="171">
        <v>0</v>
      </c>
    </row>
    <row r="1740" spans="3:5">
      <c r="C1740" s="172" t="s">
        <v>406</v>
      </c>
      <c r="D1740" s="171">
        <v>2620000000</v>
      </c>
      <c r="E1740" s="171">
        <v>0</v>
      </c>
    </row>
    <row r="1741" spans="3:5">
      <c r="C1741" s="172" t="s">
        <v>1908</v>
      </c>
      <c r="D1741" s="171">
        <v>1358059739</v>
      </c>
      <c r="E1741" s="171">
        <v>0</v>
      </c>
    </row>
    <row r="1742" spans="3:5">
      <c r="C1742" s="172" t="s">
        <v>936</v>
      </c>
      <c r="D1742" s="171">
        <v>1261207683</v>
      </c>
      <c r="E1742" s="171">
        <v>0</v>
      </c>
    </row>
    <row r="1743" spans="3:5">
      <c r="C1743" s="173" t="s">
        <v>260</v>
      </c>
      <c r="D1743" s="174">
        <v>11498630580</v>
      </c>
      <c r="E1743" s="174">
        <v>195732771.42000002</v>
      </c>
    </row>
    <row r="1744" spans="3:5">
      <c r="C1744" s="170" t="s">
        <v>244</v>
      </c>
      <c r="D1744" s="171">
        <v>1965579325</v>
      </c>
      <c r="E1744" s="171">
        <v>195732771.42000002</v>
      </c>
    </row>
    <row r="1745" spans="3:5">
      <c r="C1745" s="172" t="s">
        <v>245</v>
      </c>
      <c r="D1745" s="171">
        <v>342025360</v>
      </c>
      <c r="E1745" s="171">
        <v>0</v>
      </c>
    </row>
    <row r="1746" spans="3:5">
      <c r="C1746" s="172" t="s">
        <v>412</v>
      </c>
      <c r="D1746" s="171">
        <v>76356166</v>
      </c>
      <c r="E1746" s="171">
        <v>0</v>
      </c>
    </row>
    <row r="1747" spans="3:5">
      <c r="C1747" s="172" t="s">
        <v>1909</v>
      </c>
      <c r="D1747" s="171">
        <v>19034653</v>
      </c>
      <c r="E1747" s="171">
        <v>0</v>
      </c>
    </row>
    <row r="1748" spans="3:5">
      <c r="C1748" s="172" t="s">
        <v>1983</v>
      </c>
      <c r="D1748" s="171">
        <v>70711383</v>
      </c>
      <c r="E1748" s="171">
        <v>432337.5</v>
      </c>
    </row>
    <row r="1749" spans="3:5">
      <c r="C1749" s="172" t="s">
        <v>938</v>
      </c>
      <c r="D1749" s="171">
        <v>5843767</v>
      </c>
      <c r="E1749" s="171">
        <v>0</v>
      </c>
    </row>
    <row r="1750" spans="3:5">
      <c r="C1750" s="172" t="s">
        <v>413</v>
      </c>
      <c r="D1750" s="171">
        <v>30300235</v>
      </c>
      <c r="E1750" s="171">
        <v>351089.6</v>
      </c>
    </row>
    <row r="1751" spans="3:5">
      <c r="C1751" s="172" t="s">
        <v>438</v>
      </c>
      <c r="D1751" s="171">
        <v>6979225</v>
      </c>
      <c r="E1751" s="171">
        <v>0</v>
      </c>
    </row>
    <row r="1752" spans="3:5">
      <c r="C1752" s="172" t="s">
        <v>939</v>
      </c>
      <c r="D1752" s="171">
        <v>40000000</v>
      </c>
      <c r="E1752" s="171">
        <v>0</v>
      </c>
    </row>
    <row r="1753" spans="3:5">
      <c r="C1753" s="172" t="s">
        <v>415</v>
      </c>
      <c r="D1753" s="171">
        <v>577903533</v>
      </c>
      <c r="E1753" s="171">
        <v>0</v>
      </c>
    </row>
    <row r="1754" spans="3:5">
      <c r="C1754" s="172" t="s">
        <v>422</v>
      </c>
      <c r="D1754" s="171">
        <v>380802850</v>
      </c>
      <c r="E1754" s="171">
        <v>23172268.09</v>
      </c>
    </row>
    <row r="1755" spans="3:5">
      <c r="C1755" s="172" t="s">
        <v>748</v>
      </c>
      <c r="D1755" s="171">
        <v>415622153</v>
      </c>
      <c r="E1755" s="171">
        <v>171777076.23000002</v>
      </c>
    </row>
    <row r="1756" spans="3:5">
      <c r="C1756" s="170" t="s">
        <v>247</v>
      </c>
      <c r="D1756" s="171">
        <v>9124994244</v>
      </c>
      <c r="E1756" s="171">
        <v>0</v>
      </c>
    </row>
    <row r="1757" spans="3:5">
      <c r="C1757" s="172" t="s">
        <v>245</v>
      </c>
      <c r="D1757" s="171">
        <v>3244604490</v>
      </c>
      <c r="E1757" s="171">
        <v>0</v>
      </c>
    </row>
    <row r="1758" spans="3:5">
      <c r="C1758" s="172" t="s">
        <v>1910</v>
      </c>
      <c r="D1758" s="171">
        <v>300000000</v>
      </c>
      <c r="E1758" s="171">
        <v>0</v>
      </c>
    </row>
    <row r="1759" spans="3:5">
      <c r="C1759" s="172" t="s">
        <v>1984</v>
      </c>
      <c r="D1759" s="171">
        <v>315550000</v>
      </c>
      <c r="E1759" s="171">
        <v>0</v>
      </c>
    </row>
    <row r="1760" spans="3:5">
      <c r="C1760" s="172" t="s">
        <v>1985</v>
      </c>
      <c r="D1760" s="171">
        <v>757320000</v>
      </c>
      <c r="E1760" s="171">
        <v>0</v>
      </c>
    </row>
    <row r="1761" spans="3:5">
      <c r="C1761" s="172" t="s">
        <v>1911</v>
      </c>
      <c r="D1761" s="171">
        <v>802375000</v>
      </c>
      <c r="E1761" s="171">
        <v>0</v>
      </c>
    </row>
    <row r="1762" spans="3:5">
      <c r="C1762" s="172" t="s">
        <v>1912</v>
      </c>
      <c r="D1762" s="171">
        <v>2082055874</v>
      </c>
      <c r="E1762" s="171">
        <v>0</v>
      </c>
    </row>
    <row r="1763" spans="3:5">
      <c r="C1763" s="172" t="s">
        <v>1036</v>
      </c>
      <c r="D1763" s="171">
        <v>100000000</v>
      </c>
      <c r="E1763" s="171">
        <v>0</v>
      </c>
    </row>
    <row r="1764" spans="3:5">
      <c r="C1764" s="172" t="s">
        <v>416</v>
      </c>
      <c r="D1764" s="171">
        <v>512873880</v>
      </c>
      <c r="E1764" s="171">
        <v>0</v>
      </c>
    </row>
    <row r="1765" spans="3:5">
      <c r="C1765" s="172" t="s">
        <v>414</v>
      </c>
      <c r="D1765" s="171">
        <v>410215000</v>
      </c>
      <c r="E1765" s="171">
        <v>0</v>
      </c>
    </row>
    <row r="1766" spans="3:5">
      <c r="C1766" s="172" t="s">
        <v>1464</v>
      </c>
      <c r="D1766" s="171">
        <v>600000000</v>
      </c>
      <c r="E1766" s="171">
        <v>0</v>
      </c>
    </row>
    <row r="1767" spans="3:5">
      <c r="C1767" s="170" t="s">
        <v>248</v>
      </c>
      <c r="D1767" s="171">
        <v>408057011</v>
      </c>
      <c r="E1767" s="171">
        <v>0</v>
      </c>
    </row>
    <row r="1768" spans="3:5">
      <c r="C1768" s="172" t="s">
        <v>245</v>
      </c>
      <c r="D1768" s="171">
        <v>387039011</v>
      </c>
      <c r="E1768" s="171">
        <v>0</v>
      </c>
    </row>
    <row r="1769" spans="3:5">
      <c r="C1769" s="172" t="s">
        <v>1109</v>
      </c>
      <c r="D1769" s="171">
        <v>21018000</v>
      </c>
      <c r="E1769" s="171">
        <v>0</v>
      </c>
    </row>
    <row r="1770" spans="3:5">
      <c r="C1770" s="121" t="s">
        <v>417</v>
      </c>
      <c r="D1770" s="122">
        <v>96543478243</v>
      </c>
      <c r="E1770" s="122">
        <v>2670659200.6300006</v>
      </c>
    </row>
    <row r="1772" spans="3:5">
      <c r="C1772" s="181" t="s">
        <v>39</v>
      </c>
      <c r="D1772" s="181"/>
    </row>
    <row r="1773" spans="3:5">
      <c r="C1773" s="150" t="s">
        <v>1914</v>
      </c>
      <c r="D1773" s="150"/>
      <c r="E1773" s="150"/>
    </row>
    <row r="1774" spans="3:5" ht="23.4" customHeight="1">
      <c r="C1774" s="192" t="s">
        <v>1928</v>
      </c>
      <c r="D1774" s="192"/>
      <c r="E1774" s="192"/>
    </row>
  </sheetData>
  <mergeCells count="12">
    <mergeCell ref="A7:E7"/>
    <mergeCell ref="A1:E1"/>
    <mergeCell ref="A2:E2"/>
    <mergeCell ref="A3:E3"/>
    <mergeCell ref="A5:E5"/>
    <mergeCell ref="A6:E6"/>
    <mergeCell ref="C1774:E1774"/>
    <mergeCell ref="E13:E14"/>
    <mergeCell ref="C1772:D1772"/>
    <mergeCell ref="A8:E8"/>
    <mergeCell ref="A9:E9"/>
    <mergeCell ref="C13:C14"/>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F29" sqref="F29"/>
    </sheetView>
  </sheetViews>
  <sheetFormatPr baseColWidth="10" defaultColWidth="11.44140625" defaultRowHeight="14.4"/>
  <cols>
    <col min="1" max="1" width="11.44140625" style="1"/>
    <col min="2" max="2" width="99.109375" style="1" customWidth="1"/>
    <col min="3" max="3" width="15.44140625" style="1" customWidth="1"/>
    <col min="4" max="4" width="18.44140625" style="1" customWidth="1"/>
    <col min="5" max="5" width="38.5546875" style="1" customWidth="1"/>
    <col min="6" max="16384" width="11.44140625" style="1"/>
  </cols>
  <sheetData>
    <row r="1" spans="2:5" ht="28.2">
      <c r="B1" s="177" t="s">
        <v>1468</v>
      </c>
      <c r="C1" s="177"/>
      <c r="D1" s="177"/>
    </row>
    <row r="2" spans="2:5" ht="31.5" customHeight="1">
      <c r="B2" s="207" t="s">
        <v>0</v>
      </c>
      <c r="C2" s="207"/>
      <c r="D2" s="207"/>
    </row>
    <row r="3" spans="2:5" ht="15.6" customHeight="1">
      <c r="B3" s="185" t="s">
        <v>1</v>
      </c>
      <c r="C3" s="185"/>
      <c r="D3" s="185"/>
    </row>
    <row r="4" spans="2:5" ht="13.95" customHeight="1">
      <c r="B4" s="11"/>
      <c r="C4" s="11"/>
    </row>
    <row r="5" spans="2:5" ht="18">
      <c r="B5" s="180" t="s">
        <v>22</v>
      </c>
      <c r="C5" s="180"/>
      <c r="D5" s="180"/>
    </row>
    <row r="6" spans="2:5" ht="18">
      <c r="B6" s="180" t="s">
        <v>1082</v>
      </c>
      <c r="C6" s="180"/>
      <c r="D6" s="180"/>
      <c r="E6" s="2"/>
    </row>
    <row r="7" spans="2:5" ht="18">
      <c r="B7" s="187" t="s">
        <v>1927</v>
      </c>
      <c r="C7" s="187"/>
      <c r="D7" s="187"/>
      <c r="E7" s="2"/>
    </row>
    <row r="8" spans="2:5" ht="18">
      <c r="B8" s="184" t="s">
        <v>1467</v>
      </c>
      <c r="C8" s="184"/>
      <c r="D8" s="184"/>
      <c r="E8" s="2"/>
    </row>
    <row r="9" spans="2:5" ht="15.6">
      <c r="B9" s="176" t="s">
        <v>4</v>
      </c>
      <c r="C9" s="176"/>
      <c r="D9" s="176"/>
      <c r="E9" s="3"/>
    </row>
    <row r="10" spans="2:5">
      <c r="B10" s="11"/>
      <c r="C10" s="11"/>
      <c r="E10" s="3"/>
    </row>
    <row r="11" spans="2:5">
      <c r="B11" s="7"/>
      <c r="C11" s="7"/>
      <c r="E11" s="3"/>
    </row>
    <row r="12" spans="2:5" ht="9.6" customHeight="1">
      <c r="B12" s="195" t="s">
        <v>5</v>
      </c>
      <c r="C12" s="208" t="s">
        <v>1469</v>
      </c>
      <c r="D12" s="208" t="s">
        <v>1916</v>
      </c>
    </row>
    <row r="13" spans="2:5" ht="13.2" customHeight="1">
      <c r="B13" s="195"/>
      <c r="C13" s="208"/>
      <c r="D13" s="208"/>
    </row>
    <row r="14" spans="2:5" ht="15" customHeight="1">
      <c r="B14" s="195"/>
      <c r="C14" s="145" t="s">
        <v>1467</v>
      </c>
      <c r="D14" s="208"/>
      <c r="E14" s="4"/>
    </row>
    <row r="15" spans="2:5">
      <c r="B15" s="82" t="s">
        <v>1472</v>
      </c>
      <c r="C15" s="54">
        <f>C16+C18</f>
        <v>924.03865099999996</v>
      </c>
      <c r="D15" s="54">
        <f>D16+D18</f>
        <v>12.160069230000001</v>
      </c>
      <c r="E15" s="5"/>
    </row>
    <row r="16" spans="2:5">
      <c r="B16" s="83" t="s">
        <v>82</v>
      </c>
      <c r="C16" s="84">
        <f>C17</f>
        <v>855.08889399999998</v>
      </c>
      <c r="D16" s="84">
        <f>D17</f>
        <v>6.4142562300000012</v>
      </c>
      <c r="E16" s="4"/>
    </row>
    <row r="17" spans="2:5" ht="16.2" customHeight="1">
      <c r="B17" s="85" t="s">
        <v>87</v>
      </c>
      <c r="C17" s="56">
        <v>855.08889399999998</v>
      </c>
      <c r="D17" s="56">
        <v>6.4142562300000012</v>
      </c>
      <c r="E17" s="8"/>
    </row>
    <row r="18" spans="2:5">
      <c r="B18" s="86" t="s">
        <v>95</v>
      </c>
      <c r="C18" s="58">
        <f>C19</f>
        <v>68.949757000000005</v>
      </c>
      <c r="D18" s="58">
        <f>D19</f>
        <v>5.7458130000000001</v>
      </c>
      <c r="E18" s="8"/>
    </row>
    <row r="19" spans="2:5" ht="14.4" customHeight="1">
      <c r="B19" s="87" t="s">
        <v>101</v>
      </c>
      <c r="C19" s="48">
        <v>68.949757000000005</v>
      </c>
      <c r="D19" s="48">
        <v>5.7458130000000001</v>
      </c>
      <c r="E19" s="5"/>
    </row>
    <row r="20" spans="2:5" ht="13.95" customHeight="1">
      <c r="B20" s="82" t="s">
        <v>1077</v>
      </c>
      <c r="C20" s="54">
        <f t="shared" ref="C20:D21" si="0">C21</f>
        <v>247.158357</v>
      </c>
      <c r="D20" s="54">
        <f t="shared" si="0"/>
        <v>8.5445539900000007</v>
      </c>
      <c r="E20" s="5"/>
    </row>
    <row r="21" spans="2:5" ht="10.95" customHeight="1">
      <c r="B21" s="86" t="s">
        <v>103</v>
      </c>
      <c r="C21" s="58">
        <f t="shared" si="0"/>
        <v>247.158357</v>
      </c>
      <c r="D21" s="58">
        <f t="shared" si="0"/>
        <v>8.5445539900000007</v>
      </c>
      <c r="E21" s="6"/>
    </row>
    <row r="22" spans="2:5">
      <c r="B22" s="88" t="s">
        <v>106</v>
      </c>
      <c r="C22" s="48">
        <v>247.158357</v>
      </c>
      <c r="D22" s="48">
        <v>8.5445539900000007</v>
      </c>
      <c r="E22" s="5"/>
    </row>
    <row r="23" spans="2:5">
      <c r="B23" s="82" t="s">
        <v>1078</v>
      </c>
      <c r="C23" s="54">
        <f>C24+C26+C28</f>
        <v>1284.834128</v>
      </c>
      <c r="D23" s="54">
        <f>D24+D26+D28</f>
        <v>55.82379066</v>
      </c>
      <c r="E23" s="5"/>
    </row>
    <row r="24" spans="2:5">
      <c r="B24" s="83" t="s">
        <v>160</v>
      </c>
      <c r="C24" s="84">
        <f>C25</f>
        <v>26.513048000000001</v>
      </c>
      <c r="D24" s="84">
        <f>D25</f>
        <v>0</v>
      </c>
      <c r="E24" s="5"/>
    </row>
    <row r="25" spans="2:5">
      <c r="B25" s="89" t="s">
        <v>163</v>
      </c>
      <c r="C25" s="56">
        <v>26.513048000000001</v>
      </c>
      <c r="D25" s="56">
        <v>0</v>
      </c>
      <c r="E25" s="5"/>
    </row>
    <row r="26" spans="2:5">
      <c r="B26" s="83" t="s">
        <v>1079</v>
      </c>
      <c r="C26" s="84">
        <f>C27</f>
        <v>6.0334899999999996</v>
      </c>
      <c r="D26" s="84">
        <f>D27</f>
        <v>0</v>
      </c>
      <c r="E26" s="5"/>
    </row>
    <row r="27" spans="2:5">
      <c r="B27" s="89" t="s">
        <v>847</v>
      </c>
      <c r="C27" s="56">
        <v>6.0334899999999996</v>
      </c>
      <c r="D27" s="56">
        <v>0</v>
      </c>
      <c r="E27" s="5"/>
    </row>
    <row r="28" spans="2:5">
      <c r="B28" s="83" t="s">
        <v>187</v>
      </c>
      <c r="C28" s="84">
        <f>C29+C31+C32+C30</f>
        <v>1252.2875899999999</v>
      </c>
      <c r="D28" s="84">
        <f>D29+D31+D32+D30</f>
        <v>55.82379066</v>
      </c>
      <c r="E28" s="5"/>
    </row>
    <row r="29" spans="2:5" ht="15.6" customHeight="1">
      <c r="B29" s="89" t="s">
        <v>188</v>
      </c>
      <c r="C29" s="56">
        <v>298.552955</v>
      </c>
      <c r="D29" s="56">
        <v>8.9797315100000006</v>
      </c>
      <c r="E29" s="5"/>
    </row>
    <row r="30" spans="2:5" ht="24.75" customHeight="1">
      <c r="B30" s="89" t="s">
        <v>968</v>
      </c>
      <c r="C30" s="56">
        <v>112.47176399999999</v>
      </c>
      <c r="D30" s="56">
        <v>8.1542539900000008</v>
      </c>
      <c r="E30" s="5"/>
    </row>
    <row r="31" spans="2:5" ht="18.600000000000001" customHeight="1">
      <c r="B31" s="89" t="s">
        <v>189</v>
      </c>
      <c r="C31" s="56">
        <v>314.75418200000001</v>
      </c>
      <c r="D31" s="56">
        <v>5.5328501599999997</v>
      </c>
      <c r="E31" s="8"/>
    </row>
    <row r="32" spans="2:5" ht="19.95" customHeight="1">
      <c r="B32" s="89" t="s">
        <v>190</v>
      </c>
      <c r="C32" s="56">
        <v>526.508689</v>
      </c>
      <c r="D32" s="56">
        <v>33.156955000000004</v>
      </c>
      <c r="E32" s="6"/>
    </row>
    <row r="33" spans="2:4">
      <c r="B33" s="90" t="s">
        <v>1080</v>
      </c>
      <c r="C33" s="51">
        <f>C15+C20+C23</f>
        <v>2456.0311359999996</v>
      </c>
      <c r="D33" s="51">
        <f>D15+D20+D23</f>
        <v>76.528413880000002</v>
      </c>
    </row>
    <row r="34" spans="2:4">
      <c r="B34" s="209" t="s">
        <v>39</v>
      </c>
      <c r="C34" s="209"/>
    </row>
    <row r="35" spans="2:4">
      <c r="B35" s="150" t="s">
        <v>1914</v>
      </c>
      <c r="C35" s="150"/>
      <c r="D35" s="150"/>
    </row>
    <row r="36" spans="2:4" ht="27" customHeight="1">
      <c r="B36" s="192" t="s">
        <v>1928</v>
      </c>
      <c r="C36" s="192"/>
      <c r="D36" s="192"/>
    </row>
    <row r="260" spans="2:2">
      <c r="B260" s="1" t="s">
        <v>1081</v>
      </c>
    </row>
  </sheetData>
  <mergeCells count="13">
    <mergeCell ref="B2:D2"/>
    <mergeCell ref="B1:D1"/>
    <mergeCell ref="D12:D14"/>
    <mergeCell ref="B36:D36"/>
    <mergeCell ref="B9:D9"/>
    <mergeCell ref="B34:C34"/>
    <mergeCell ref="C12:C13"/>
    <mergeCell ref="B12:B14"/>
    <mergeCell ref="B8:D8"/>
    <mergeCell ref="B7:D7"/>
    <mergeCell ref="B6:D6"/>
    <mergeCell ref="B5:D5"/>
    <mergeCell ref="B3:D3"/>
  </mergeCells>
  <phoneticPr fontId="42"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2"/>
  <sheetViews>
    <sheetView showGridLines="0" zoomScaleNormal="100" workbookViewId="0">
      <selection activeCell="E68" sqref="E68"/>
    </sheetView>
  </sheetViews>
  <sheetFormatPr baseColWidth="10" defaultColWidth="11.5546875" defaultRowHeight="14.4"/>
  <cols>
    <col min="1" max="1" width="11.5546875" style="78"/>
    <col min="2" max="2" width="87.88671875" style="78" bestFit="1" customWidth="1"/>
    <col min="3" max="6" width="24.6640625" style="78" customWidth="1"/>
    <col min="7" max="7" width="21.5546875" style="78" customWidth="1"/>
    <col min="8" max="10" width="11.5546875" style="78"/>
    <col min="11" max="11" width="36.33203125" style="78" bestFit="1" customWidth="1"/>
    <col min="12" max="12" width="25.33203125" style="78" bestFit="1" customWidth="1"/>
    <col min="13" max="16384" width="11.5546875" style="78"/>
  </cols>
  <sheetData>
    <row r="1" spans="2:12" ht="28.8" thickBot="1">
      <c r="B1" s="177" t="s">
        <v>1468</v>
      </c>
      <c r="C1" s="177"/>
      <c r="D1" s="177"/>
      <c r="E1" s="177"/>
      <c r="F1" s="177"/>
      <c r="G1" s="177"/>
    </row>
    <row r="2" spans="2:12" ht="21" customHeight="1" thickBot="1">
      <c r="B2" s="178" t="s">
        <v>0</v>
      </c>
      <c r="C2" s="178"/>
      <c r="D2" s="178"/>
      <c r="E2" s="178"/>
      <c r="F2" s="178"/>
      <c r="G2" s="178"/>
      <c r="K2" s="10" t="s">
        <v>1083</v>
      </c>
      <c r="L2" s="154">
        <v>8659730</v>
      </c>
    </row>
    <row r="3" spans="2:12" ht="14.4" customHeight="1">
      <c r="B3" s="179" t="s">
        <v>1</v>
      </c>
      <c r="C3" s="179"/>
      <c r="D3" s="179"/>
      <c r="E3" s="179"/>
      <c r="F3" s="179"/>
      <c r="G3" s="179"/>
    </row>
    <row r="4" spans="2:12" ht="14.4" customHeight="1">
      <c r="C4" s="11"/>
      <c r="D4" s="11"/>
      <c r="E4" s="11"/>
      <c r="F4" s="11"/>
      <c r="G4" s="11"/>
    </row>
    <row r="5" spans="2:12" ht="18" customHeight="1">
      <c r="B5" s="180" t="s">
        <v>22</v>
      </c>
      <c r="C5" s="180"/>
      <c r="D5" s="180"/>
      <c r="E5" s="180"/>
      <c r="F5" s="180"/>
      <c r="G5" s="180"/>
    </row>
    <row r="6" spans="2:12" ht="18" customHeight="1">
      <c r="B6" s="193" t="s">
        <v>1087</v>
      </c>
      <c r="C6" s="193"/>
      <c r="D6" s="193"/>
      <c r="E6" s="193"/>
      <c r="F6" s="193"/>
      <c r="G6" s="193"/>
    </row>
    <row r="7" spans="2:12" ht="18" customHeight="1">
      <c r="B7" s="187" t="s">
        <v>1927</v>
      </c>
      <c r="C7" s="187"/>
      <c r="D7" s="187"/>
      <c r="E7" s="187"/>
      <c r="F7" s="187"/>
      <c r="G7" s="187"/>
    </row>
    <row r="8" spans="2:12" ht="18" customHeight="1">
      <c r="B8" s="184" t="s">
        <v>1467</v>
      </c>
      <c r="C8" s="184"/>
      <c r="D8" s="184"/>
      <c r="E8" s="184"/>
      <c r="F8" s="184"/>
      <c r="G8" s="184"/>
    </row>
    <row r="9" spans="2:12" ht="15.6" customHeight="1">
      <c r="B9" s="176" t="s">
        <v>4</v>
      </c>
      <c r="C9" s="176"/>
      <c r="D9" s="176"/>
      <c r="E9" s="176"/>
      <c r="F9" s="176"/>
      <c r="G9" s="176"/>
    </row>
    <row r="11" spans="2:12" ht="9" customHeight="1">
      <c r="B11" s="214" t="s">
        <v>5</v>
      </c>
      <c r="C11" s="215" t="s">
        <v>1469</v>
      </c>
      <c r="D11" s="210" t="s">
        <v>1916</v>
      </c>
      <c r="E11" s="213" t="s">
        <v>1465</v>
      </c>
      <c r="F11" s="213" t="s">
        <v>1466</v>
      </c>
      <c r="G11" s="213" t="s">
        <v>1086</v>
      </c>
    </row>
    <row r="12" spans="2:12" ht="9" customHeight="1">
      <c r="B12" s="214"/>
      <c r="C12" s="215"/>
      <c r="D12" s="211"/>
      <c r="E12" s="213"/>
      <c r="F12" s="213"/>
      <c r="G12" s="213"/>
    </row>
    <row r="13" spans="2:12" ht="9" customHeight="1">
      <c r="B13" s="214"/>
      <c r="C13" s="210"/>
      <c r="D13" s="211"/>
      <c r="E13" s="213"/>
      <c r="F13" s="213"/>
      <c r="G13" s="213"/>
    </row>
    <row r="14" spans="2:12" ht="18.600000000000001" customHeight="1">
      <c r="B14" s="214"/>
      <c r="C14" s="146" t="s">
        <v>1467</v>
      </c>
      <c r="D14" s="212"/>
      <c r="E14" s="213"/>
      <c r="F14" s="213"/>
      <c r="G14" s="213"/>
    </row>
    <row r="15" spans="2:12" ht="13.2" customHeight="1">
      <c r="B15" s="214"/>
      <c r="C15" s="91">
        <v>1</v>
      </c>
      <c r="D15" s="91">
        <v>2</v>
      </c>
      <c r="E15" s="91">
        <v>3</v>
      </c>
      <c r="F15" s="91">
        <v>4</v>
      </c>
      <c r="G15" s="91" t="s">
        <v>1920</v>
      </c>
    </row>
    <row r="16" spans="2:12">
      <c r="B16" s="92" t="s">
        <v>1472</v>
      </c>
      <c r="C16" s="93">
        <f>C17</f>
        <v>1394.6847250000001</v>
      </c>
      <c r="D16" s="93">
        <f>D17</f>
        <v>71.992362819999997</v>
      </c>
      <c r="E16" s="94">
        <f>E17</f>
        <v>71.992362819999997</v>
      </c>
      <c r="F16" s="93">
        <f>F17</f>
        <v>0</v>
      </c>
      <c r="G16" s="95">
        <f t="shared" ref="G16:G26" si="0">D16/$L$2</f>
        <v>8.3134650641532694E-6</v>
      </c>
      <c r="K16" s="9"/>
    </row>
    <row r="17" spans="2:11">
      <c r="B17" s="96" t="s">
        <v>95</v>
      </c>
      <c r="C17" s="102">
        <f>C18</f>
        <v>1394.6847250000001</v>
      </c>
      <c r="D17" s="102">
        <f>D18</f>
        <v>71.992362819999997</v>
      </c>
      <c r="E17" s="102">
        <f>E18</f>
        <v>71.992362819999997</v>
      </c>
      <c r="F17" s="102">
        <v>0</v>
      </c>
      <c r="G17" s="98">
        <f t="shared" si="0"/>
        <v>8.3134650641532694E-6</v>
      </c>
    </row>
    <row r="18" spans="2:11">
      <c r="B18" s="99" t="s">
        <v>97</v>
      </c>
      <c r="C18" s="97">
        <v>1394.6847250000001</v>
      </c>
      <c r="D18" s="97">
        <v>71.992362819999997</v>
      </c>
      <c r="E18" s="97">
        <f>D18</f>
        <v>71.992362819999997</v>
      </c>
      <c r="F18" s="97">
        <v>0</v>
      </c>
      <c r="G18" s="100">
        <f t="shared" si="0"/>
        <v>8.3134650641532694E-6</v>
      </c>
    </row>
    <row r="19" spans="2:11">
      <c r="B19" s="92" t="s">
        <v>1077</v>
      </c>
      <c r="C19" s="93">
        <f>C20+C23+C29+C31</f>
        <v>132703.61831699999</v>
      </c>
      <c r="D19" s="93">
        <f>D20+D23+D29+D31</f>
        <v>7720.1400598899991</v>
      </c>
      <c r="E19" s="93">
        <f>E20+E23+E29+E31</f>
        <v>470.94871405000004</v>
      </c>
      <c r="F19" s="93">
        <f>F20+F23+F29+F31</f>
        <v>7249.1913458399995</v>
      </c>
      <c r="G19" s="95">
        <f t="shared" si="0"/>
        <v>8.9149893355681975E-4</v>
      </c>
      <c r="I19" s="101"/>
    </row>
    <row r="20" spans="2:11">
      <c r="B20" s="96" t="s">
        <v>107</v>
      </c>
      <c r="C20" s="102">
        <f>C22+C21</f>
        <v>1077.5237710000001</v>
      </c>
      <c r="D20" s="102">
        <f>D22+D21</f>
        <v>17.33065903</v>
      </c>
      <c r="E20" s="102">
        <f>E22+E21</f>
        <v>17.33065903</v>
      </c>
      <c r="F20" s="102">
        <f>F22+F21</f>
        <v>0</v>
      </c>
      <c r="G20" s="98">
        <f t="shared" si="0"/>
        <v>2.0012932308513084E-6</v>
      </c>
      <c r="I20" s="101"/>
    </row>
    <row r="21" spans="2:11">
      <c r="B21" s="99" t="s">
        <v>1085</v>
      </c>
      <c r="C21" s="97">
        <v>100</v>
      </c>
      <c r="D21" s="97">
        <v>0</v>
      </c>
      <c r="E21" s="97">
        <f>D21</f>
        <v>0</v>
      </c>
      <c r="F21" s="97">
        <v>0</v>
      </c>
      <c r="G21" s="100">
        <f t="shared" si="0"/>
        <v>0</v>
      </c>
      <c r="I21" s="103"/>
      <c r="K21" s="104"/>
    </row>
    <row r="22" spans="2:11">
      <c r="B22" s="99" t="s">
        <v>110</v>
      </c>
      <c r="C22" s="97">
        <v>977.52377100000001</v>
      </c>
      <c r="D22" s="97">
        <v>17.33065903</v>
      </c>
      <c r="E22" s="97">
        <f>D22</f>
        <v>17.33065903</v>
      </c>
      <c r="F22" s="97">
        <v>0</v>
      </c>
      <c r="G22" s="105">
        <f t="shared" si="0"/>
        <v>2.0012932308513084E-6</v>
      </c>
      <c r="I22" s="106"/>
    </row>
    <row r="23" spans="2:11">
      <c r="B23" s="96" t="s">
        <v>114</v>
      </c>
      <c r="C23" s="102">
        <f>SUM(C24:C28)</f>
        <v>95599.385503999991</v>
      </c>
      <c r="D23" s="102">
        <f>SUM(D24:D28)</f>
        <v>7303.5032680799995</v>
      </c>
      <c r="E23" s="102">
        <f>SUM(E24:E28)</f>
        <v>72.377451150000013</v>
      </c>
      <c r="F23" s="102">
        <f>SUM(F24:F28)</f>
        <v>7231.1258169299999</v>
      </c>
      <c r="G23" s="107">
        <f t="shared" si="0"/>
        <v>8.4338694948687769E-4</v>
      </c>
    </row>
    <row r="24" spans="2:11">
      <c r="B24" s="99" t="s">
        <v>115</v>
      </c>
      <c r="C24" s="97">
        <v>581.37626499999999</v>
      </c>
      <c r="D24" s="97">
        <v>28.042516930000001</v>
      </c>
      <c r="E24" s="97">
        <v>0</v>
      </c>
      <c r="F24" s="97">
        <f>D24</f>
        <v>28.042516930000001</v>
      </c>
      <c r="G24" s="105">
        <f t="shared" si="0"/>
        <v>3.2382668893833875E-6</v>
      </c>
    </row>
    <row r="25" spans="2:11">
      <c r="B25" s="99" t="s">
        <v>116</v>
      </c>
      <c r="C25" s="97">
        <v>92475.769241000002</v>
      </c>
      <c r="D25" s="97">
        <v>7203.0833000000002</v>
      </c>
      <c r="E25" s="97">
        <v>0</v>
      </c>
      <c r="F25" s="97">
        <f>D25</f>
        <v>7203.0833000000002</v>
      </c>
      <c r="G25" s="105">
        <f t="shared" si="0"/>
        <v>8.3179074867230276E-4</v>
      </c>
      <c r="I25" s="79"/>
    </row>
    <row r="26" spans="2:11">
      <c r="B26" s="99" t="s">
        <v>1475</v>
      </c>
      <c r="C26" s="97">
        <v>288.90503799999999</v>
      </c>
      <c r="D26" s="97">
        <v>0</v>
      </c>
      <c r="E26" s="97">
        <f>D26</f>
        <v>0</v>
      </c>
      <c r="F26" s="97">
        <v>0</v>
      </c>
      <c r="G26" s="105">
        <f t="shared" si="0"/>
        <v>0</v>
      </c>
      <c r="I26" s="79"/>
    </row>
    <row r="27" spans="2:11">
      <c r="B27" s="99" t="s">
        <v>117</v>
      </c>
      <c r="C27" s="97">
        <v>19.334652999999999</v>
      </c>
      <c r="D27" s="97">
        <v>0</v>
      </c>
      <c r="E27" s="97">
        <f>D27</f>
        <v>0</v>
      </c>
      <c r="F27" s="97">
        <v>0</v>
      </c>
      <c r="G27" s="105">
        <f t="shared" ref="G27:G57" si="1">D27/$L$2</f>
        <v>0</v>
      </c>
    </row>
    <row r="28" spans="2:11">
      <c r="B28" s="99" t="s">
        <v>118</v>
      </c>
      <c r="C28" s="97">
        <v>2234.0003069999998</v>
      </c>
      <c r="D28" s="97">
        <v>72.377451150000013</v>
      </c>
      <c r="E28" s="97">
        <f>D28</f>
        <v>72.377451150000013</v>
      </c>
      <c r="F28" s="97">
        <v>0</v>
      </c>
      <c r="G28" s="105">
        <f t="shared" si="1"/>
        <v>8.3579339251916643E-6</v>
      </c>
    </row>
    <row r="29" spans="2:11">
      <c r="B29" s="96" t="s">
        <v>119</v>
      </c>
      <c r="C29" s="102">
        <f>C30</f>
        <v>983.65025900000001</v>
      </c>
      <c r="D29" s="102">
        <f>D30</f>
        <v>18.065528910000001</v>
      </c>
      <c r="E29" s="102">
        <v>0</v>
      </c>
      <c r="F29" s="102">
        <f>F30</f>
        <v>18.065528910000001</v>
      </c>
      <c r="G29" s="107">
        <f t="shared" si="1"/>
        <v>2.0861538304312029E-6</v>
      </c>
    </row>
    <row r="30" spans="2:11">
      <c r="B30" s="99" t="s">
        <v>120</v>
      </c>
      <c r="C30" s="97">
        <v>983.65025900000001</v>
      </c>
      <c r="D30" s="97">
        <v>18.065528910000001</v>
      </c>
      <c r="E30" s="97"/>
      <c r="F30" s="97">
        <f>D30</f>
        <v>18.065528910000001</v>
      </c>
      <c r="G30" s="105">
        <f t="shared" si="1"/>
        <v>2.0861538304312029E-6</v>
      </c>
    </row>
    <row r="31" spans="2:11">
      <c r="B31" s="96" t="s">
        <v>121</v>
      </c>
      <c r="C31" s="102">
        <f>C32</f>
        <v>35043.058783</v>
      </c>
      <c r="D31" s="102">
        <f>D32</f>
        <v>381.24060387000003</v>
      </c>
      <c r="E31" s="102">
        <f>E32</f>
        <v>381.24060387000003</v>
      </c>
      <c r="F31" s="102">
        <f>F32</f>
        <v>0</v>
      </c>
      <c r="G31" s="107">
        <f t="shared" si="1"/>
        <v>4.4024537008659624E-5</v>
      </c>
    </row>
    <row r="32" spans="2:11">
      <c r="B32" s="99" t="s">
        <v>124</v>
      </c>
      <c r="C32" s="97">
        <v>35043.058783</v>
      </c>
      <c r="D32" s="97">
        <v>381.24060387000003</v>
      </c>
      <c r="E32" s="97">
        <f>D32</f>
        <v>381.24060387000003</v>
      </c>
      <c r="F32" s="97"/>
      <c r="G32" s="100">
        <f t="shared" si="1"/>
        <v>4.4024537008659624E-5</v>
      </c>
    </row>
    <row r="33" spans="2:7">
      <c r="B33" s="92" t="s">
        <v>1084</v>
      </c>
      <c r="C33" s="93">
        <f>C34+C37+C48</f>
        <v>14779.834097000001</v>
      </c>
      <c r="D33" s="93">
        <f>D34+D37+D48</f>
        <v>304.41112987000002</v>
      </c>
      <c r="E33" s="93">
        <f>E34+E37+E48</f>
        <v>303.14880778999998</v>
      </c>
      <c r="F33" s="93">
        <f>F34+F37+F48</f>
        <v>1.2623220800000001</v>
      </c>
      <c r="G33" s="95">
        <f t="shared" si="1"/>
        <v>3.5152496656362268E-5</v>
      </c>
    </row>
    <row r="34" spans="2:7">
      <c r="B34" s="96" t="s">
        <v>133</v>
      </c>
      <c r="C34" s="102">
        <f>C35+C36</f>
        <v>562.058313</v>
      </c>
      <c r="D34" s="102">
        <f>D35+D36</f>
        <v>10.83740839</v>
      </c>
      <c r="E34" s="102">
        <f>E35+E36</f>
        <v>10.83740839</v>
      </c>
      <c r="F34" s="102">
        <f>F35+F36</f>
        <v>0</v>
      </c>
      <c r="G34" s="98">
        <f t="shared" si="1"/>
        <v>1.2514718576676179E-6</v>
      </c>
    </row>
    <row r="35" spans="2:7">
      <c r="B35" s="99" t="s">
        <v>134</v>
      </c>
      <c r="C35" s="97">
        <v>228.88499999999999</v>
      </c>
      <c r="D35" s="97">
        <v>6.5674166700000001</v>
      </c>
      <c r="E35" s="97">
        <f>D35</f>
        <v>6.5674166700000001</v>
      </c>
      <c r="F35" s="97">
        <v>0</v>
      </c>
      <c r="G35" s="100">
        <f t="shared" si="1"/>
        <v>7.5838584690284799E-7</v>
      </c>
    </row>
    <row r="36" spans="2:7">
      <c r="B36" s="99" t="s">
        <v>136</v>
      </c>
      <c r="C36" s="97">
        <v>333.17331300000001</v>
      </c>
      <c r="D36" s="97">
        <v>4.2699917200000002</v>
      </c>
      <c r="E36" s="97">
        <f>D36</f>
        <v>4.2699917200000002</v>
      </c>
      <c r="F36" s="97">
        <v>0</v>
      </c>
      <c r="G36" s="100">
        <f t="shared" si="1"/>
        <v>4.930860107647698E-7</v>
      </c>
    </row>
    <row r="37" spans="2:7">
      <c r="B37" s="96" t="s">
        <v>137</v>
      </c>
      <c r="C37" s="102">
        <f>SUM(C38:C47)</f>
        <v>7891.9936299999999</v>
      </c>
      <c r="D37" s="102">
        <f>SUM(D38:D47)</f>
        <v>247.52097113000002</v>
      </c>
      <c r="E37" s="102">
        <f>SUM(E38:E47)</f>
        <v>246.25864905</v>
      </c>
      <c r="F37" s="102">
        <f>SUM(F38:F47)</f>
        <v>1.2623220800000001</v>
      </c>
      <c r="G37" s="98">
        <f t="shared" si="1"/>
        <v>2.8582989438469794E-5</v>
      </c>
    </row>
    <row r="38" spans="2:7">
      <c r="B38" s="99" t="s">
        <v>138</v>
      </c>
      <c r="C38" s="97">
        <v>1430.7885200000001</v>
      </c>
      <c r="D38" s="97">
        <v>0.82927957999999991</v>
      </c>
      <c r="E38" s="97">
        <f t="shared" ref="E38:E44" si="2">D38</f>
        <v>0.82927957999999991</v>
      </c>
      <c r="F38" s="97">
        <v>0</v>
      </c>
      <c r="G38" s="100">
        <f t="shared" si="1"/>
        <v>9.5762752418377931E-8</v>
      </c>
    </row>
    <row r="39" spans="2:7">
      <c r="B39" s="99" t="s">
        <v>139</v>
      </c>
      <c r="C39" s="97">
        <v>402.89478600000001</v>
      </c>
      <c r="D39" s="97">
        <v>17.458242500000001</v>
      </c>
      <c r="E39" s="97">
        <f t="shared" si="2"/>
        <v>17.458242500000001</v>
      </c>
      <c r="F39" s="97">
        <v>0</v>
      </c>
      <c r="G39" s="105">
        <f t="shared" si="1"/>
        <v>2.0160261925025379E-6</v>
      </c>
    </row>
    <row r="40" spans="2:7">
      <c r="B40" s="99" t="s">
        <v>141</v>
      </c>
      <c r="C40" s="97">
        <v>5.8</v>
      </c>
      <c r="D40" s="97">
        <v>0</v>
      </c>
      <c r="E40" s="97">
        <f t="shared" si="2"/>
        <v>0</v>
      </c>
      <c r="F40" s="97">
        <v>0</v>
      </c>
      <c r="G40" s="105">
        <f t="shared" si="1"/>
        <v>0</v>
      </c>
    </row>
    <row r="41" spans="2:7">
      <c r="B41" s="99" t="s">
        <v>143</v>
      </c>
      <c r="C41" s="97">
        <v>1341.8322519999999</v>
      </c>
      <c r="D41" s="97">
        <v>38.743694409999996</v>
      </c>
      <c r="E41" s="97">
        <f t="shared" si="2"/>
        <v>38.743694409999996</v>
      </c>
      <c r="F41" s="97">
        <v>0</v>
      </c>
      <c r="G41" s="105">
        <f t="shared" si="1"/>
        <v>4.4740072046126142E-6</v>
      </c>
    </row>
    <row r="42" spans="2:7">
      <c r="B42" s="99" t="s">
        <v>144</v>
      </c>
      <c r="C42" s="97">
        <v>1205.8959199999999</v>
      </c>
      <c r="D42" s="97">
        <v>32.330033450000002</v>
      </c>
      <c r="E42" s="97">
        <f t="shared" si="2"/>
        <v>32.330033450000002</v>
      </c>
      <c r="F42" s="97">
        <v>0</v>
      </c>
      <c r="G42" s="105">
        <f t="shared" si="1"/>
        <v>3.7333766122038448E-6</v>
      </c>
    </row>
    <row r="43" spans="2:7">
      <c r="B43" s="99" t="s">
        <v>145</v>
      </c>
      <c r="C43" s="97">
        <v>96.423203999999998</v>
      </c>
      <c r="D43" s="97">
        <v>4.3187049800000006</v>
      </c>
      <c r="E43" s="97">
        <f t="shared" si="2"/>
        <v>4.3187049800000006</v>
      </c>
      <c r="F43" s="97">
        <v>0</v>
      </c>
      <c r="G43" s="105">
        <f t="shared" si="1"/>
        <v>4.9871127390807799E-7</v>
      </c>
    </row>
    <row r="44" spans="2:7">
      <c r="B44" s="99" t="s">
        <v>146</v>
      </c>
      <c r="C44" s="97">
        <v>1.3</v>
      </c>
      <c r="D44" s="97">
        <v>0</v>
      </c>
      <c r="E44" s="97">
        <f t="shared" si="2"/>
        <v>0</v>
      </c>
      <c r="F44" s="97">
        <v>0</v>
      </c>
      <c r="G44" s="105">
        <f t="shared" si="1"/>
        <v>0</v>
      </c>
    </row>
    <row r="45" spans="2:7">
      <c r="B45" s="99" t="s">
        <v>963</v>
      </c>
      <c r="C45" s="97">
        <v>48.847563999999998</v>
      </c>
      <c r="D45" s="97">
        <v>1.2623220800000001</v>
      </c>
      <c r="E45" s="97"/>
      <c r="F45" s="97">
        <f>D45</f>
        <v>1.2623220800000001</v>
      </c>
      <c r="G45" s="105">
        <f t="shared" si="1"/>
        <v>1.4576921913269815E-7</v>
      </c>
    </row>
    <row r="46" spans="2:7">
      <c r="B46" s="99" t="s">
        <v>1473</v>
      </c>
      <c r="C46" s="97">
        <v>21.670500000000001</v>
      </c>
      <c r="D46" s="97">
        <v>0</v>
      </c>
      <c r="E46" s="97">
        <f>D46</f>
        <v>0</v>
      </c>
      <c r="F46" s="97">
        <v>0</v>
      </c>
      <c r="G46" s="105">
        <f t="shared" si="1"/>
        <v>0</v>
      </c>
    </row>
    <row r="47" spans="2:7">
      <c r="B47" s="99" t="s">
        <v>148</v>
      </c>
      <c r="C47" s="97">
        <v>3336.540884</v>
      </c>
      <c r="D47" s="97">
        <v>152.57869413</v>
      </c>
      <c r="E47" s="97">
        <f>D47</f>
        <v>152.57869413</v>
      </c>
      <c r="F47" s="97">
        <v>0</v>
      </c>
      <c r="G47" s="105">
        <f t="shared" si="1"/>
        <v>1.7619336183691638E-5</v>
      </c>
    </row>
    <row r="48" spans="2:7">
      <c r="B48" s="96" t="s">
        <v>149</v>
      </c>
      <c r="C48" s="102">
        <f>SUM(C49:C56)</f>
        <v>6325.7821540000004</v>
      </c>
      <c r="D48" s="102">
        <f>SUM(D49:D56)</f>
        <v>46.052750349999997</v>
      </c>
      <c r="E48" s="102">
        <f>SUM(E49:E56)</f>
        <v>46.052750349999997</v>
      </c>
      <c r="F48" s="102">
        <f>SUM(F49:F56)</f>
        <v>0</v>
      </c>
      <c r="G48" s="107">
        <f t="shared" si="1"/>
        <v>5.3180353602248569E-6</v>
      </c>
    </row>
    <row r="49" spans="2:8">
      <c r="B49" s="99" t="s">
        <v>150</v>
      </c>
      <c r="C49" s="97">
        <v>353.57016700000003</v>
      </c>
      <c r="D49" s="97">
        <v>12.830955169999998</v>
      </c>
      <c r="E49" s="97">
        <f t="shared" ref="E49:E56" si="3">D49</f>
        <v>12.830955169999998</v>
      </c>
      <c r="F49" s="97">
        <v>0</v>
      </c>
      <c r="G49" s="105">
        <f t="shared" si="1"/>
        <v>1.481680741778323E-6</v>
      </c>
    </row>
    <row r="50" spans="2:8">
      <c r="B50" s="99" t="s">
        <v>151</v>
      </c>
      <c r="C50" s="97">
        <v>5.5497690000000004</v>
      </c>
      <c r="D50" s="97">
        <v>0.37998069000000001</v>
      </c>
      <c r="E50" s="97">
        <f t="shared" si="3"/>
        <v>0.37998069000000001</v>
      </c>
      <c r="F50" s="97">
        <v>0</v>
      </c>
      <c r="G50" s="105">
        <f t="shared" si="1"/>
        <v>4.3879045882492873E-8</v>
      </c>
    </row>
    <row r="51" spans="2:8">
      <c r="B51" s="99" t="s">
        <v>152</v>
      </c>
      <c r="C51" s="97">
        <v>147.46842100000001</v>
      </c>
      <c r="D51" s="97">
        <v>5.5286477699999992</v>
      </c>
      <c r="E51" s="97">
        <f t="shared" si="3"/>
        <v>5.5286477699999992</v>
      </c>
      <c r="F51" s="97">
        <v>0</v>
      </c>
      <c r="G51" s="100">
        <f t="shared" si="1"/>
        <v>6.3843188759926686E-7</v>
      </c>
    </row>
    <row r="52" spans="2:8">
      <c r="B52" s="99" t="s">
        <v>153</v>
      </c>
      <c r="C52" s="97">
        <v>31.68</v>
      </c>
      <c r="D52" s="97">
        <v>0.73623618000000002</v>
      </c>
      <c r="E52" s="97">
        <f t="shared" si="3"/>
        <v>0.73623618000000002</v>
      </c>
      <c r="F52" s="97">
        <v>0</v>
      </c>
      <c r="G52" s="100">
        <f t="shared" si="1"/>
        <v>8.5018375861603076E-8</v>
      </c>
    </row>
    <row r="53" spans="2:8">
      <c r="B53" s="99" t="s">
        <v>964</v>
      </c>
      <c r="C53" s="97">
        <v>5262.1471419999998</v>
      </c>
      <c r="D53" s="97">
        <v>11.267002190000001</v>
      </c>
      <c r="E53" s="97">
        <f t="shared" si="3"/>
        <v>11.267002190000001</v>
      </c>
      <c r="F53" s="97">
        <v>0</v>
      </c>
      <c r="G53" s="100">
        <f t="shared" si="1"/>
        <v>1.3010800787091515E-6</v>
      </c>
    </row>
    <row r="54" spans="2:8">
      <c r="B54" s="99" t="s">
        <v>965</v>
      </c>
      <c r="C54" s="97">
        <v>330.078958</v>
      </c>
      <c r="D54" s="97">
        <v>4.6788395700000001</v>
      </c>
      <c r="E54" s="97">
        <f t="shared" si="3"/>
        <v>4.6788395700000001</v>
      </c>
      <c r="F54" s="97">
        <v>0</v>
      </c>
      <c r="G54" s="100">
        <f t="shared" si="1"/>
        <v>5.4029855087860713E-7</v>
      </c>
    </row>
    <row r="55" spans="2:8">
      <c r="B55" s="99" t="s">
        <v>154</v>
      </c>
      <c r="C55" s="97">
        <v>4.5396809999999999</v>
      </c>
      <c r="D55" s="97">
        <v>0.31080669</v>
      </c>
      <c r="E55" s="97">
        <f t="shared" si="3"/>
        <v>0.31080669</v>
      </c>
      <c r="F55" s="97">
        <v>0</v>
      </c>
      <c r="G55" s="100">
        <f t="shared" si="1"/>
        <v>3.5891037018475174E-8</v>
      </c>
    </row>
    <row r="56" spans="2:8">
      <c r="B56" s="99" t="s">
        <v>155</v>
      </c>
      <c r="C56" s="97">
        <v>190.74801600000001</v>
      </c>
      <c r="D56" s="97">
        <v>10.320282089999999</v>
      </c>
      <c r="E56" s="97">
        <f t="shared" si="3"/>
        <v>10.320282089999999</v>
      </c>
      <c r="F56" s="97">
        <v>0</v>
      </c>
      <c r="G56" s="100">
        <f t="shared" si="1"/>
        <v>1.1917556424969369E-6</v>
      </c>
    </row>
    <row r="57" spans="2:8">
      <c r="B57" s="108" t="s">
        <v>417</v>
      </c>
      <c r="C57" s="109">
        <f>C16+C19+C33</f>
        <v>148878.137139</v>
      </c>
      <c r="D57" s="109">
        <f>D16+D19+D33</f>
        <v>8096.5435525799994</v>
      </c>
      <c r="E57" s="109">
        <f>E16+E19+E33</f>
        <v>846.08988466000005</v>
      </c>
      <c r="F57" s="109">
        <f>F16+F19+F33</f>
        <v>7250.4536679199991</v>
      </c>
      <c r="G57" s="110">
        <f t="shared" si="1"/>
        <v>9.3496489527733538E-4</v>
      </c>
    </row>
    <row r="58" spans="2:8">
      <c r="B58" s="62" t="s">
        <v>39</v>
      </c>
    </row>
    <row r="59" spans="2:8">
      <c r="B59" s="134" t="s">
        <v>1913</v>
      </c>
    </row>
    <row r="60" spans="2:8">
      <c r="B60" s="150" t="s">
        <v>1914</v>
      </c>
      <c r="C60" s="150"/>
      <c r="D60" s="150"/>
      <c r="E60" s="150"/>
    </row>
    <row r="61" spans="2:8" ht="25.95" customHeight="1">
      <c r="B61" s="192" t="s">
        <v>1928</v>
      </c>
      <c r="C61" s="192"/>
      <c r="D61" s="192"/>
      <c r="E61" s="192"/>
    </row>
    <row r="62" spans="2:8">
      <c r="G62" s="101"/>
      <c r="H62" s="101"/>
    </row>
    <row r="64" spans="2:8">
      <c r="G64" s="101"/>
    </row>
    <row r="65" spans="7:7">
      <c r="G65" s="101"/>
    </row>
    <row r="66" spans="7:7">
      <c r="G66" s="101"/>
    </row>
    <row r="67" spans="7:7">
      <c r="G67" s="111"/>
    </row>
    <row r="68" spans="7:7">
      <c r="G68" s="111"/>
    </row>
    <row r="72" spans="7:7">
      <c r="G72" s="101"/>
    </row>
  </sheetData>
  <mergeCells count="15">
    <mergeCell ref="B61:E61"/>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30:F34 E37:F37 E35 E36 E48:F48 E38 E39:E47 E49 F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F6377-9D38-4439-9F8A-24CFDD18BD63}">
  <dimension ref="A1:F189"/>
  <sheetViews>
    <sheetView showGridLines="0" workbookViewId="0">
      <selection activeCell="E27" sqref="E27"/>
    </sheetView>
  </sheetViews>
  <sheetFormatPr baseColWidth="10" defaultColWidth="11.5546875" defaultRowHeight="14.4"/>
  <cols>
    <col min="1" max="1" width="58.44140625" style="11" bestFit="1" customWidth="1"/>
    <col min="2" max="2" width="26.33203125" style="11" bestFit="1" customWidth="1"/>
    <col min="3" max="3" width="32.6640625" style="11" bestFit="1" customWidth="1"/>
    <col min="4" max="4" width="33.88671875" style="11" bestFit="1" customWidth="1"/>
    <col min="5" max="5" width="9" style="11" customWidth="1"/>
    <col min="6" max="6" width="8" style="11" bestFit="1" customWidth="1"/>
    <col min="7" max="8" width="11.33203125" style="11" bestFit="1" customWidth="1"/>
    <col min="9" max="9" width="6.332031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546875" style="11"/>
  </cols>
  <sheetData>
    <row r="1" spans="1:6" ht="28.2">
      <c r="A1" s="177" t="s">
        <v>1468</v>
      </c>
      <c r="B1" s="177"/>
      <c r="C1" s="177"/>
      <c r="D1" s="177"/>
      <c r="E1" s="177"/>
      <c r="F1" s="177"/>
    </row>
    <row r="2" spans="1:6" ht="21">
      <c r="A2" s="178" t="s">
        <v>0</v>
      </c>
      <c r="B2" s="178"/>
      <c r="C2" s="178"/>
      <c r="D2" s="178"/>
      <c r="E2" s="178"/>
      <c r="F2" s="178"/>
    </row>
    <row r="3" spans="1:6">
      <c r="A3" s="179" t="s">
        <v>1</v>
      </c>
      <c r="B3" s="179"/>
      <c r="C3" s="179"/>
      <c r="D3" s="179"/>
      <c r="E3" s="179"/>
      <c r="F3" s="179"/>
    </row>
    <row r="5" spans="1:6" ht="18">
      <c r="A5" s="180" t="s">
        <v>22</v>
      </c>
      <c r="B5" s="180"/>
      <c r="C5" s="180"/>
      <c r="D5" s="180"/>
      <c r="E5" s="180"/>
      <c r="F5" s="180"/>
    </row>
    <row r="6" spans="1:6" ht="18">
      <c r="A6" s="180" t="s">
        <v>1926</v>
      </c>
      <c r="B6" s="180"/>
      <c r="C6" s="180"/>
      <c r="D6" s="180"/>
      <c r="E6" s="180"/>
      <c r="F6" s="180"/>
    </row>
    <row r="7" spans="1:6">
      <c r="A7" s="175" t="s">
        <v>1986</v>
      </c>
      <c r="B7" s="175"/>
      <c r="C7" s="175"/>
      <c r="D7" s="175"/>
      <c r="E7" s="175"/>
      <c r="F7" s="175"/>
    </row>
    <row r="8" spans="1:6">
      <c r="A8" s="175" t="s">
        <v>1987</v>
      </c>
      <c r="B8" s="175"/>
      <c r="C8" s="175"/>
      <c r="D8" s="175"/>
      <c r="E8" s="175"/>
      <c r="F8" s="175"/>
    </row>
    <row r="9" spans="1:6" ht="15.6">
      <c r="A9" s="176" t="s">
        <v>1925</v>
      </c>
      <c r="B9" s="176"/>
      <c r="C9" s="176"/>
      <c r="D9" s="176"/>
      <c r="E9" s="176"/>
      <c r="F9" s="176"/>
    </row>
    <row r="11" spans="1:6">
      <c r="A11"/>
      <c r="B11"/>
    </row>
    <row r="13" spans="1:6">
      <c r="A13" s="169" t="s">
        <v>1988</v>
      </c>
      <c r="B13" s="169" t="s">
        <v>1924</v>
      </c>
      <c r="C13" s="169" t="s">
        <v>1923</v>
      </c>
      <c r="D13"/>
    </row>
    <row r="14" spans="1:6">
      <c r="A14" s="165" t="s">
        <v>1922</v>
      </c>
      <c r="B14" s="164">
        <v>1744025968276</v>
      </c>
      <c r="C14" s="164">
        <v>108648080152.27003</v>
      </c>
      <c r="D14"/>
    </row>
    <row r="15" spans="1:6">
      <c r="A15" s="168" t="s">
        <v>10</v>
      </c>
      <c r="B15" s="164">
        <v>1622833406287</v>
      </c>
      <c r="C15" s="164">
        <v>90949560264.15004</v>
      </c>
      <c r="D15"/>
    </row>
    <row r="16" spans="1:6">
      <c r="A16" s="167" t="s">
        <v>11</v>
      </c>
      <c r="B16" s="164">
        <v>1407548685832</v>
      </c>
      <c r="C16" s="164">
        <v>86604792341.880051</v>
      </c>
      <c r="D16"/>
    </row>
    <row r="17" spans="1:4">
      <c r="A17" s="166" t="s">
        <v>24</v>
      </c>
      <c r="B17" s="164">
        <v>542875526448</v>
      </c>
      <c r="C17" s="164">
        <v>29006546186.40004</v>
      </c>
      <c r="D17"/>
    </row>
    <row r="18" spans="1:4">
      <c r="A18" s="166" t="s">
        <v>25</v>
      </c>
      <c r="B18" s="164">
        <v>101897864549</v>
      </c>
      <c r="C18" s="164">
        <v>7001141104.0700006</v>
      </c>
      <c r="D18"/>
    </row>
    <row r="19" spans="1:4">
      <c r="A19" s="166" t="s">
        <v>26</v>
      </c>
      <c r="B19" s="164">
        <v>13786016885</v>
      </c>
      <c r="C19" s="164">
        <v>320584078.97000003</v>
      </c>
      <c r="D19"/>
    </row>
    <row r="20" spans="1:4">
      <c r="A20" s="166" t="s">
        <v>27</v>
      </c>
      <c r="B20" s="164">
        <v>424672198458</v>
      </c>
      <c r="C20" s="164">
        <v>28318794359.780006</v>
      </c>
      <c r="D20"/>
    </row>
    <row r="21" spans="1:4">
      <c r="A21" s="166" t="s">
        <v>28</v>
      </c>
      <c r="B21" s="164">
        <v>59963928</v>
      </c>
      <c r="C21" s="164">
        <v>426503.54</v>
      </c>
      <c r="D21"/>
    </row>
    <row r="22" spans="1:4">
      <c r="A22" s="166" t="s">
        <v>12</v>
      </c>
      <c r="B22" s="164">
        <v>324257115564</v>
      </c>
      <c r="C22" s="164">
        <v>21957300109.119999</v>
      </c>
      <c r="D22"/>
    </row>
    <row r="23" spans="1:4">
      <c r="A23" s="167" t="s">
        <v>13</v>
      </c>
      <c r="B23" s="164">
        <v>215284720455</v>
      </c>
      <c r="C23" s="164">
        <v>4344767922.2700005</v>
      </c>
      <c r="D23"/>
    </row>
    <row r="24" spans="1:4">
      <c r="A24" s="166" t="s">
        <v>29</v>
      </c>
      <c r="B24" s="164">
        <v>65675086633</v>
      </c>
      <c r="C24" s="164">
        <v>2031072879.5000002</v>
      </c>
      <c r="D24"/>
    </row>
    <row r="25" spans="1:4">
      <c r="A25" s="166" t="s">
        <v>30</v>
      </c>
      <c r="B25" s="164">
        <v>71387716208</v>
      </c>
      <c r="C25" s="164">
        <v>1156652223.0100005</v>
      </c>
      <c r="D25"/>
    </row>
    <row r="26" spans="1:4">
      <c r="A26" s="166" t="s">
        <v>31</v>
      </c>
      <c r="B26" s="164">
        <v>16448771</v>
      </c>
      <c r="C26" s="164">
        <v>0</v>
      </c>
      <c r="D26"/>
    </row>
    <row r="27" spans="1:4">
      <c r="A27" s="166" t="s">
        <v>32</v>
      </c>
      <c r="B27" s="164">
        <v>2770222220</v>
      </c>
      <c r="C27" s="164">
        <v>16742458.5</v>
      </c>
      <c r="D27"/>
    </row>
    <row r="28" spans="1:4">
      <c r="A28" s="166" t="s">
        <v>33</v>
      </c>
      <c r="B28" s="164">
        <v>72988962348</v>
      </c>
      <c r="C28" s="164">
        <v>1140300361.2600002</v>
      </c>
      <c r="D28"/>
    </row>
    <row r="29" spans="1:4">
      <c r="A29" s="166" t="s">
        <v>34</v>
      </c>
      <c r="B29" s="164">
        <v>2446284275</v>
      </c>
      <c r="C29" s="164">
        <v>0</v>
      </c>
      <c r="D29"/>
    </row>
    <row r="30" spans="1:4">
      <c r="A30" s="168" t="s">
        <v>1921</v>
      </c>
      <c r="B30" s="164">
        <v>121192561989</v>
      </c>
      <c r="C30" s="164">
        <v>17698519888.119999</v>
      </c>
      <c r="D30"/>
    </row>
    <row r="31" spans="1:4">
      <c r="A31" s="167" t="s">
        <v>21</v>
      </c>
      <c r="B31" s="164">
        <v>121192561989</v>
      </c>
      <c r="C31" s="164">
        <v>17698519888.119999</v>
      </c>
      <c r="D31"/>
    </row>
    <row r="32" spans="1:4">
      <c r="A32" s="166" t="s">
        <v>37</v>
      </c>
      <c r="B32" s="164">
        <v>116074840107</v>
      </c>
      <c r="C32" s="164">
        <v>17698519888.119999</v>
      </c>
      <c r="D32"/>
    </row>
    <row r="33" spans="1:4">
      <c r="A33" s="166" t="s">
        <v>36</v>
      </c>
      <c r="B33" s="164">
        <v>5117721882</v>
      </c>
      <c r="C33" s="164">
        <v>0</v>
      </c>
      <c r="D33"/>
    </row>
    <row r="34" spans="1:4">
      <c r="A34" s="165" t="s">
        <v>1989</v>
      </c>
      <c r="B34" s="164">
        <v>1744025968276</v>
      </c>
      <c r="C34" s="164">
        <v>108648080152.27003</v>
      </c>
      <c r="D34"/>
    </row>
    <row r="35" spans="1:4">
      <c r="A35"/>
      <c r="B35"/>
      <c r="C35"/>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E8F75802-B641-4F7D-AE3D-274C55C163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Fiscal Mes</vt:lpstr>
      <vt:lpstr>Económica</vt:lpstr>
      <vt:lpstr>Institucional</vt:lpstr>
      <vt:lpstr>Funcional</vt:lpstr>
      <vt:lpstr>Objetal</vt:lpstr>
      <vt:lpstr>Proyectos de Inversión</vt:lpstr>
      <vt:lpstr>Género</vt:lpstr>
      <vt:lpstr>Cambio climático</vt:lpstr>
      <vt:lpstr>Dinámica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2026-01-27T18:58:37Z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