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Noviembre/21112025/"/>
    </mc:Choice>
  </mc:AlternateContent>
  <xr:revisionPtr revIDLastSave="20" documentId="8_{F7961562-4530-4137-8977-A9F1D2DDA970}" xr6:coauthVersionLast="47" xr6:coauthVersionMax="47" xr10:uidLastSave="{2EAD1907-D465-426C-BB1B-1C06B24913FA}"/>
  <bookViews>
    <workbookView xWindow="-120" yWindow="-120" windowWidth="29040" windowHeight="15720" tabRatio="876" activeTab="1" xr2:uid="{00000000-000D-0000-FFFF-FFFF00000000}"/>
  </bookViews>
  <sheets>
    <sheet name="Dinámica" sheetId="156" r:id="rId1"/>
    <sheet name="Fiscal Mes" sheetId="141" r:id="rId2"/>
    <sheet name="Económica" sheetId="3" r:id="rId3"/>
    <sheet name="Institucional" sheetId="4" r:id="rId4"/>
    <sheet name="Funcional" sheetId="130" r:id="rId5"/>
    <sheet name="Objetal" sheetId="131" r:id="rId6"/>
    <sheet name="Género" sheetId="148" r:id="rId7"/>
    <sheet name="Cambio climático" sheetId="149" r:id="rId8"/>
    <sheet name="Proyectos Inversión" sheetId="15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Mes'!$C$31:$D$42</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_xlnm.Database" localSheetId="7">#REF!</definedName>
    <definedName name="_xlnm.Database" localSheetId="6">#REF!</definedName>
    <definedName name="_xlnm.Database">#REF!</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[81]!base-flow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[118]!goafrica</definedName>
    <definedName name="goasia" localSheetId="6">[118]!goasia</definedName>
    <definedName name="goasia">[118]!goasia</definedName>
    <definedName name="GOB" localSheetId="7">#REF!</definedName>
    <definedName name="GOB" localSheetId="6">#REF!</definedName>
    <definedName name="GOB">#REF!</definedName>
    <definedName name="goeeup" localSheetId="6">[118]!goeeup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[118]!goeurope</definedName>
    <definedName name="golamerica" localSheetId="6">[118]!golamerica</definedName>
    <definedName name="golamerica">[118]!golamerica</definedName>
    <definedName name="gomeast" localSheetId="6">[118]!gomeast</definedName>
    <definedName name="gomeast">[118]!gomeast</definedName>
    <definedName name="gooecd" localSheetId="6">[118]!gooecd</definedName>
    <definedName name="gooecd">[118]!gooecd</definedName>
    <definedName name="goopec" localSheetId="6">[118]!goopec</definedName>
    <definedName name="goopec">[118]!goopec</definedName>
    <definedName name="gosummary" localSheetId="6">[118]!gosummary</definedName>
    <definedName name="gosummary">[118]!gosummary</definedName>
    <definedName name="_xlnm.Recorder" localSheetId="7">#REF!</definedName>
    <definedName name="_xlnm.Recorder" localSheetId="6">#REF!</definedName>
    <definedName name="_xlnm.Recorder">#REF!</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33"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 i="141" l="1"/>
  <c r="E13" i="141"/>
  <c r="D13" i="141"/>
  <c r="D28" i="149" l="1"/>
  <c r="E28" i="149"/>
  <c r="D23" i="149" l="1"/>
  <c r="E23" i="149"/>
  <c r="G29" i="141" l="1"/>
  <c r="G13" i="141" l="1"/>
  <c r="H13" i="141"/>
  <c r="G17" i="141"/>
  <c r="G16" i="141"/>
  <c r="G15" i="141"/>
  <c r="G14" i="141"/>
  <c r="D24" i="141" l="1"/>
  <c r="D23" i="141"/>
  <c r="D47" i="149"/>
  <c r="D36" i="149"/>
  <c r="D33" i="149"/>
  <c r="D30" i="149"/>
  <c r="D20" i="149"/>
  <c r="D17" i="149"/>
  <c r="D16" i="149" s="1"/>
  <c r="E78" i="131"/>
  <c r="E76" i="131"/>
  <c r="E70" i="131"/>
  <c r="E66" i="131"/>
  <c r="E56" i="131"/>
  <c r="E49" i="131"/>
  <c r="E40" i="131"/>
  <c r="E30" i="131"/>
  <c r="E20" i="131"/>
  <c r="E14" i="131"/>
  <c r="C153" i="130"/>
  <c r="E155" i="130"/>
  <c r="E154" i="130" s="1"/>
  <c r="E153" i="130" s="1"/>
  <c r="D155" i="130"/>
  <c r="D154" i="130" s="1"/>
  <c r="D153" i="130" s="1"/>
  <c r="C155" i="130"/>
  <c r="C154" i="130"/>
  <c r="D56" i="130"/>
  <c r="D158" i="130"/>
  <c r="D157" i="130" s="1"/>
  <c r="D151" i="130"/>
  <c r="D150" i="130" s="1"/>
  <c r="D145" i="130"/>
  <c r="D136" i="130"/>
  <c r="D124" i="130"/>
  <c r="D117" i="130"/>
  <c r="D110" i="130"/>
  <c r="D105" i="130"/>
  <c r="D95" i="130"/>
  <c r="D80" i="130"/>
  <c r="D75" i="130"/>
  <c r="D69" i="130"/>
  <c r="D67" i="130"/>
  <c r="D65" i="130"/>
  <c r="D59" i="130"/>
  <c r="D51" i="130"/>
  <c r="D49" i="130"/>
  <c r="D43" i="130"/>
  <c r="D39" i="130"/>
  <c r="D30" i="130"/>
  <c r="D25" i="130"/>
  <c r="D22" i="130"/>
  <c r="D15" i="130"/>
  <c r="D58" i="4"/>
  <c r="D57" i="4" s="1"/>
  <c r="D55" i="4"/>
  <c r="D53" i="4"/>
  <c r="D51" i="4"/>
  <c r="D49" i="4"/>
  <c r="D47" i="4"/>
  <c r="D45" i="4"/>
  <c r="D43" i="4"/>
  <c r="D17" i="4"/>
  <c r="D14" i="4"/>
  <c r="E28" i="148"/>
  <c r="E26" i="148"/>
  <c r="E24" i="148"/>
  <c r="E21" i="148"/>
  <c r="E20" i="148" s="1"/>
  <c r="E18" i="148"/>
  <c r="E16" i="148"/>
  <c r="D14" i="3"/>
  <c r="E75" i="131" l="1"/>
  <c r="E23" i="141"/>
  <c r="D32" i="149"/>
  <c r="D19" i="149"/>
  <c r="E15" i="148"/>
  <c r="E13" i="131"/>
  <c r="D104" i="130"/>
  <c r="D74" i="130"/>
  <c r="D38" i="130"/>
  <c r="D14" i="130"/>
  <c r="D13" i="4"/>
  <c r="D64" i="4" s="1"/>
  <c r="E23" i="148"/>
  <c r="D29" i="3"/>
  <c r="D21" i="3"/>
  <c r="E80" i="131" l="1"/>
  <c r="D28" i="3"/>
  <c r="E27" i="141"/>
  <c r="D13" i="3"/>
  <c r="D56" i="149"/>
  <c r="E33" i="148"/>
  <c r="D13" i="130"/>
  <c r="D160" i="130" s="1"/>
  <c r="E30" i="149"/>
  <c r="E17" i="149"/>
  <c r="E16" i="149" s="1"/>
  <c r="H16" i="149" s="1"/>
  <c r="F18" i="149"/>
  <c r="E43" i="4"/>
  <c r="E45" i="4"/>
  <c r="E47" i="4"/>
  <c r="E49" i="4"/>
  <c r="E51" i="4"/>
  <c r="E53" i="4"/>
  <c r="E55" i="4"/>
  <c r="E58" i="4"/>
  <c r="E57" i="4" s="1"/>
  <c r="D27" i="141"/>
  <c r="E51" i="130"/>
  <c r="D33" i="3" l="1"/>
  <c r="E24" i="141"/>
  <c r="E18" i="141"/>
  <c r="G20" i="141"/>
  <c r="E110" i="130"/>
  <c r="E25" i="141" l="1"/>
  <c r="E26" i="141"/>
  <c r="E22" i="130"/>
  <c r="E151" i="130" l="1"/>
  <c r="E150" i="130" s="1"/>
  <c r="E145" i="130"/>
  <c r="E136" i="130"/>
  <c r="E124" i="130"/>
  <c r="E117" i="130"/>
  <c r="E105" i="130"/>
  <c r="E95" i="130"/>
  <c r="E80" i="130"/>
  <c r="E75" i="130"/>
  <c r="E69" i="130"/>
  <c r="E67" i="130"/>
  <c r="E65" i="130"/>
  <c r="E59" i="130"/>
  <c r="E56" i="130"/>
  <c r="E49" i="130"/>
  <c r="E43" i="130"/>
  <c r="E39" i="130"/>
  <c r="E30" i="130"/>
  <c r="E25" i="130"/>
  <c r="E15" i="130"/>
  <c r="E17" i="4"/>
  <c r="F40" i="131"/>
  <c r="F30" i="131"/>
  <c r="D20" i="131"/>
  <c r="F20" i="131"/>
  <c r="E74" i="130" l="1"/>
  <c r="E104" i="130"/>
  <c r="E38" i="130"/>
  <c r="G25" i="149"/>
  <c r="G24" i="149"/>
  <c r="G16" i="149"/>
  <c r="G29" i="149"/>
  <c r="G28" i="149" s="1"/>
  <c r="H55" i="149"/>
  <c r="F55" i="149"/>
  <c r="H54" i="149"/>
  <c r="F54" i="149"/>
  <c r="H53" i="149"/>
  <c r="F53" i="149"/>
  <c r="H52" i="149"/>
  <c r="F52" i="149"/>
  <c r="H51" i="149"/>
  <c r="F51" i="149"/>
  <c r="H50" i="149"/>
  <c r="F50" i="149"/>
  <c r="H49" i="149"/>
  <c r="F49" i="149"/>
  <c r="H48" i="149"/>
  <c r="F48" i="149"/>
  <c r="G47" i="149"/>
  <c r="E47" i="149"/>
  <c r="H47" i="149" s="1"/>
  <c r="C47" i="149"/>
  <c r="H46" i="149"/>
  <c r="F46" i="149"/>
  <c r="H45" i="149"/>
  <c r="F45" i="149"/>
  <c r="H44" i="149"/>
  <c r="G44" i="149"/>
  <c r="G36" i="149" s="1"/>
  <c r="H43" i="149"/>
  <c r="F43" i="149"/>
  <c r="H42" i="149"/>
  <c r="F42" i="149"/>
  <c r="H41" i="149"/>
  <c r="F41" i="149"/>
  <c r="H40" i="149"/>
  <c r="F40" i="149"/>
  <c r="H39" i="149"/>
  <c r="F39" i="149"/>
  <c r="H38" i="149"/>
  <c r="F38" i="149"/>
  <c r="H37" i="149"/>
  <c r="F37" i="149"/>
  <c r="E36" i="149"/>
  <c r="C36" i="149"/>
  <c r="H35" i="149"/>
  <c r="F35" i="149"/>
  <c r="H34" i="149"/>
  <c r="F34" i="149"/>
  <c r="G33" i="149"/>
  <c r="E33" i="149"/>
  <c r="C33" i="149"/>
  <c r="H31" i="149"/>
  <c r="F31" i="149"/>
  <c r="F30" i="149" s="1"/>
  <c r="G30" i="149"/>
  <c r="H30" i="149"/>
  <c r="C30" i="149"/>
  <c r="H29" i="149"/>
  <c r="F28" i="149"/>
  <c r="H28" i="149"/>
  <c r="C28" i="149"/>
  <c r="H27" i="149"/>
  <c r="F27" i="149"/>
  <c r="H26" i="149"/>
  <c r="F26" i="149"/>
  <c r="H25" i="149"/>
  <c r="H24" i="149"/>
  <c r="H23" i="149"/>
  <c r="C23" i="149"/>
  <c r="H22" i="149"/>
  <c r="F22" i="149"/>
  <c r="H21" i="149"/>
  <c r="F21" i="149"/>
  <c r="G20" i="149"/>
  <c r="E20" i="149"/>
  <c r="E19" i="149" s="1"/>
  <c r="C20" i="149"/>
  <c r="H18" i="149"/>
  <c r="F17" i="149"/>
  <c r="F16" i="149" s="1"/>
  <c r="C17" i="149"/>
  <c r="C16" i="149" s="1"/>
  <c r="F28" i="148"/>
  <c r="D28" i="148"/>
  <c r="F26" i="148"/>
  <c r="D26" i="148"/>
  <c r="F24" i="148"/>
  <c r="D24" i="148"/>
  <c r="F21" i="148"/>
  <c r="F20" i="148" s="1"/>
  <c r="D21" i="148"/>
  <c r="D20" i="148" s="1"/>
  <c r="F18" i="148"/>
  <c r="D18" i="148"/>
  <c r="F16" i="148"/>
  <c r="D16" i="148"/>
  <c r="D23" i="148" l="1"/>
  <c r="D15" i="148"/>
  <c r="F20" i="149"/>
  <c r="C19" i="149"/>
  <c r="C32" i="149"/>
  <c r="E32" i="149"/>
  <c r="H32" i="149" s="1"/>
  <c r="G32" i="149"/>
  <c r="H36" i="149"/>
  <c r="F33" i="149"/>
  <c r="F23" i="149"/>
  <c r="F47" i="149"/>
  <c r="H20" i="149"/>
  <c r="H19" i="149"/>
  <c r="F36" i="149"/>
  <c r="F23" i="148"/>
  <c r="H17" i="149"/>
  <c r="G23" i="149"/>
  <c r="G19" i="149" s="1"/>
  <c r="F15" i="148"/>
  <c r="D33" i="148"/>
  <c r="C56" i="149"/>
  <c r="H33" i="149"/>
  <c r="F19" i="149" l="1"/>
  <c r="F32" i="149"/>
  <c r="E56" i="149"/>
  <c r="H56" i="149" s="1"/>
  <c r="G56" i="149"/>
  <c r="F33" i="148"/>
  <c r="E14" i="130"/>
  <c r="D18" i="141"/>
  <c r="E158" i="130"/>
  <c r="F56" i="149" l="1"/>
  <c r="D25" i="141"/>
  <c r="D26" i="141"/>
  <c r="E157" i="130"/>
  <c r="H29" i="141" l="1"/>
  <c r="H20" i="141"/>
  <c r="H17" i="141"/>
  <c r="H16" i="141"/>
  <c r="H15" i="141"/>
  <c r="H14" i="141"/>
  <c r="D70" i="131" l="1"/>
  <c r="D66" i="131"/>
  <c r="D56" i="131"/>
  <c r="D49" i="131"/>
  <c r="D40" i="131"/>
  <c r="D30" i="131"/>
  <c r="D14" i="131"/>
  <c r="D13" i="131" l="1"/>
  <c r="E13" i="130"/>
  <c r="E160" i="130" s="1"/>
  <c r="C15" i="130"/>
  <c r="F70" i="131"/>
  <c r="C51" i="130"/>
  <c r="F14" i="131" l="1"/>
  <c r="E14" i="3" l="1"/>
  <c r="F23" i="141" s="1"/>
  <c r="E21" i="3"/>
  <c r="F24" i="141" s="1"/>
  <c r="E29" i="3"/>
  <c r="G21" i="141" l="1"/>
  <c r="G24" i="141"/>
  <c r="G19" i="141"/>
  <c r="G23" i="141"/>
  <c r="G31" i="141"/>
  <c r="E28" i="3"/>
  <c r="F18" i="141"/>
  <c r="H19" i="141"/>
  <c r="H21" i="141"/>
  <c r="E13" i="3"/>
  <c r="H18" i="141" l="1"/>
  <c r="F25" i="141"/>
  <c r="G25" i="141" s="1"/>
  <c r="F26" i="141"/>
  <c r="G26" i="141" s="1"/>
  <c r="F27" i="141"/>
  <c r="G27" i="141" s="1"/>
  <c r="G18" i="141"/>
  <c r="H23" i="141"/>
  <c r="H31" i="141"/>
  <c r="H24" i="141"/>
  <c r="F78" i="131"/>
  <c r="F76" i="131"/>
  <c r="F66" i="131"/>
  <c r="F56" i="131"/>
  <c r="F49" i="131"/>
  <c r="E14" i="4"/>
  <c r="H27" i="141" l="1"/>
  <c r="H26" i="141"/>
  <c r="F75" i="131"/>
  <c r="F13" i="131"/>
  <c r="H25" i="141" l="1"/>
  <c r="F80" i="131"/>
  <c r="E13" i="4" l="1"/>
  <c r="E64" i="4" s="1"/>
  <c r="E33" i="3"/>
  <c r="D78" i="131" l="1"/>
  <c r="D76" i="131"/>
  <c r="D75" i="131" s="1"/>
  <c r="C158" i="130"/>
  <c r="C157"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60"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<sst xmlns="http://schemas.openxmlformats.org/spreadsheetml/2006/main" count="2391" uniqueCount="2028">
  <si>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</si>
  <si>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</si>
  <si>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</si>
  <si>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</si>
  <si>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</si>
  <si>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</si>
  <si>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</si>
  <si>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</si>
  <si>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</si>
  <si>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</si>
  <si>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</si>
  <si>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</si>
  <si>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</si>
  <si>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</si>
  <si>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</si>
  <si>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</si>
  <si>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</si>
  <si>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</si>
  <si>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</si>
  <si>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</si>
  <si>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</si>
  <si>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</si>
  <si>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</si>
  <si>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</si>
  <si>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</si>
  <si>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</si>
  <si>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</si>
  <si>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</si>
  <si>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</si>
  <si>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</si>
  <si>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</si>
  <si>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</si>
  <si>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</si>
  <si>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</si>
  <si>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</si>
  <si>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</si>
  <si>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</si>
  <si>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</si>
  <si>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</si>
  <si>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</si>
  <si>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</si>
  <si>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</si>
  <si>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</si>
  <si>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</si>
  <si>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</si>
  <si>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</si>
  <si>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</si>
  <si>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</si>
  <si>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</si>
  <si>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</si>
  <si>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</si>
  <si>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</si>
  <si>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</si>
  <si>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</si>
  <si>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</si>
  <si>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</si>
  <si>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</si>
  <si>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</si>
  <si>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</si>
  <si>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</si>
  <si>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</si>
  <si>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</si>
  <si>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</si>
  <si>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</si>
  <si>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</si>
  <si>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</si>
  <si>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</si>
  <si>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</si>
  <si>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</si>
  <si>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</si>
  <si>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</si>
  <si>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</si>
  <si>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</si>
  <si>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</si>
  <si>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</si>
  <si>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</si>
  <si>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</si>
  <si>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</si>
  <si>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</si>
  <si>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</si>
  <si>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</si>
  <si>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</si>
  <si>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</si>
  <si>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</si>
  <si>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</si>
  <si>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</si>
  <si>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</si>
  <si>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</si>
  <si>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</si>
  <si>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</si>
  <si>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</si>
  <si>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</si>
  <si>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</si>
  <si>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</si>
  <si>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</si>
  <si>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</si>
  <si>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</si>
  <si>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</si>
  <si>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</si>
  <si>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</si>
  <si>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</si>
  <si>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</si>
  <si>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</si>
  <si>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</si>
  <si>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</si>
  <si>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</si>
  <si>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</si>
  <si>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</si>
  <si>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</si>
  <si>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</si>
  <si>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</si>
  <si>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</si>
  <si>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</si>
  <si>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</si>
  <si>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</si>
  <si>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</si>
  <si>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</si>
  <si>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</si>
  <si>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</si>
  <si>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</si>
  <si>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</si>
  <si>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</si>
  <si>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</si>
  <si>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</si>
  <si>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</si>
  <si>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</si>
  <si>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</si>
  <si>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</si>
  <si>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</si>
  <si>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</si>
  <si>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</si>
  <si>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</si>
  <si>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</si>
  <si>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</si>
  <si>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</si>
  <si>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</si>
  <si>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</si>
  <si>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</si>
  <si>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</si>
  <si>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</si>
  <si>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</si>
  <si>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</si>
  <si>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</si>
  <si>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</si>
  <si>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</si>
  <si>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</si>
  <si>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</si>
  <si>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</si>
  <si>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</si>
  <si>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</si>
  <si>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</si>
  <si>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</si>
  <si>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</si>
  <si>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</si>
  <si>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</si>
  <si>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</si>
  <si>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</si>
  <si>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</si>
  <si>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</si>
  <si>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</si>
  <si>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</si>
  <si>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</si>
  <si>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</si>
  <si>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</si>
  <si>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</si>
  <si>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</si>
  <si>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</si>
  <si>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</si>
  <si>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</si>
  <si>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</si>
  <si>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</si>
  <si>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</si>
  <si>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</si>
  <si>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</si>
  <si>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</si>
  <si>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</si>
  <si>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</si>
  <si>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</si>
  <si>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</si>
  <si>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</si>
  <si>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</si>
  <si>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</si>
  <si>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</si>
  <si>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</si>
  <si>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</si>
  <si>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</si>
  <si>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</si>
  <si>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</si>
  <si>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</si>
  <si>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</si>
  <si>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</si>
  <si>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</si>
  <si>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</si>
  <si>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</si>
  <si>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</si>
  <si>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</si>
  <si>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</si>
  <si>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</si>
  <si>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</si>
  <si>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</si>
  <si>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</si>
  <si>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</si>
  <si>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</si>
  <si>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</si>
  <si>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</si>
  <si>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</si>
  <si>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</si>
  <si>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</si>
  <si>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</si>
  <si>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</si>
  <si>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</si>
  <si>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</si>
  <si>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</si>
  <si>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</si>
  <si>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</si>
  <si>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</si>
  <si>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</si>
  <si>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</si>
  <si>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</si>
  <si>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</si>
  <si>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</si>
  <si>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</si>
  <si>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</si>
  <si>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</si>
  <si>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</si>
  <si>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</si>
  <si>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</si>
  <si>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</si>
  <si>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</si>
  <si>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</si>
  <si>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</si>
  <si>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</si>
  <si>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</si>
  <si>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</si>
  <si>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</si>
  <si>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</si>
  <si>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</si>
  <si>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</si>
  <si>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</si>
  <si>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</si>
  <si>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</si>
  <si>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</si>
  <si>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</si>
  <si>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</si>
  <si>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</si>
  <si>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</si>
  <si>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</si>
  <si>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</si>
  <si>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</si>
  <si>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</si>
  <si>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</si>
  <si>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</si>
  <si>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</si>
  <si>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</si>
  <si>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</si>
  <si>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</si>
  <si>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</si>
  <si>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</si>
  <si>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</si>
  <si>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</si>
  <si>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</si>
  <si>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</si>
  <si>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</si>
  <si>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</si>
  <si>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</si>
  <si>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</si>
  <si>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</si>
  <si>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</si>
  <si>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</si>
  <si>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</si>
  <si>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</si>
  <si>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</si>
  <si>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</si>
  <si>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</si>
  <si>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</si>
  <si>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</si>
  <si>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</si>
  <si>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</si>
  <si>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</si>
  <si>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</si>
  <si>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</si>
  <si>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</si>
  <si>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</si>
  <si>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</si>
  <si>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</si>
  <si>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</si>
  <si>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</si>
  <si>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</si>
  <si>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</si>
  <si>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</si>
  <si>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</si>
  <si>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</si>
  <si>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</si>
  <si>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</si>
  <si>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</si>
  <si>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</si>
  <si>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</si>
  <si>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</si>
  <si>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</si>
  <si>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</si>
  <si>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</si>
  <si>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Cifras preliminares</t>
  </si>
  <si>
    <t>1-SERVICIOS GENERALES</t>
  </si>
  <si>
    <t>Tabla dinámica</t>
  </si>
  <si>
    <t>1.1.1.1.1 - Administración central</t>
  </si>
  <si>
    <t>4 - Aplicaciones financieras</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</si>
  <si>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</si>
  <si>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</si>
  <si>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</si>
  <si>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</si>
  <si>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</si>
  <si>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</si>
  <si>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</si>
  <si>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</si>
  <si>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</si>
  <si>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</si>
  <si>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</si>
  <si>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</si>
  <si>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</si>
  <si>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</si>
  <si>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</si>
  <si>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Proyectos de inversión*</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</si>
  <si>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</si>
  <si>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</si>
  <si>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</si>
  <si>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</si>
  <si>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</si>
  <si>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</si>
  <si>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</si>
  <si>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</si>
  <si>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</si>
  <si>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</si>
  <si>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</si>
  <si>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</si>
  <si>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</si>
  <si>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</si>
  <si>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</si>
  <si>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</si>
  <si>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</si>
  <si>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</si>
  <si>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</si>
  <si>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</si>
  <si>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</si>
  <si>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</si>
  <si>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</si>
  <si>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</si>
  <si>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</si>
  <si>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</si>
  <si>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</si>
  <si>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</si>
  <si>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</si>
  <si>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</si>
  <si>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</si>
  <si>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</si>
  <si>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</si>
  <si>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</si>
  <si>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</si>
  <si>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</si>
  <si>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</si>
  <si>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</si>
  <si>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</si>
  <si>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</si>
  <si>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</si>
  <si>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</si>
  <si>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</si>
  <si>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</si>
  <si>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</si>
  <si>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</si>
  <si>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</si>
  <si>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</si>
  <si>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</si>
  <si>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</si>
  <si>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</si>
  <si>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</si>
  <si>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</si>
  <si>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</si>
  <si>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</si>
  <si>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</si>
  <si>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</si>
  <si>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</si>
  <si>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</si>
  <si>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</si>
  <si>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</si>
  <si>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</si>
  <si>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</si>
  <si>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</si>
  <si>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</si>
  <si>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</si>
  <si>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</si>
  <si>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</si>
  <si>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</si>
  <si>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</si>
  <si>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</si>
  <si>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</si>
  <si>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</si>
  <si>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</si>
  <si>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</si>
  <si>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</si>
  <si>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</si>
  <si>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</si>
  <si>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</si>
  <si>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</si>
  <si>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</si>
  <si>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</si>
  <si>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</si>
  <si>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</si>
  <si>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</si>
  <si>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</si>
  <si>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</si>
  <si>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</si>
  <si>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</si>
  <si>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</si>
  <si>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</si>
  <si>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</si>
  <si>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</si>
  <si>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</si>
  <si>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</si>
  <si>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</si>
  <si>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</si>
  <si>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</si>
  <si>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</si>
  <si>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</si>
  <si>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</si>
  <si>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</si>
  <si>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</si>
  <si>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</si>
  <si>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</si>
  <si>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</si>
  <si>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</si>
  <si>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</si>
  <si>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</si>
  <si>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</si>
  <si>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</si>
  <si>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</si>
  <si>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</si>
  <si>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</si>
  <si>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</si>
  <si>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</si>
  <si>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</si>
  <si>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</si>
  <si>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</si>
  <si>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</si>
  <si>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</si>
  <si>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</si>
  <si>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</si>
  <si>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</si>
  <si>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</si>
  <si>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</si>
  <si>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</si>
  <si>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</si>
  <si>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</si>
  <si>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</si>
  <si>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</si>
  <si>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</si>
  <si>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</si>
  <si>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</si>
  <si>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</si>
  <si>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</si>
  <si>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</si>
  <si>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</si>
  <si>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</si>
  <si>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</si>
  <si>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</si>
  <si>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</si>
  <si>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</si>
  <si>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</si>
  <si>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</si>
  <si>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</si>
  <si>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</si>
  <si>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</si>
  <si>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</si>
  <si>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</si>
  <si>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</si>
  <si>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</si>
  <si>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</si>
  <si>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</si>
  <si>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</si>
  <si>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</si>
  <si>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</si>
  <si>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</si>
  <si>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</si>
  <si>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</si>
  <si>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</si>
  <si>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</si>
  <si>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</si>
  <si>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</si>
  <si>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</si>
  <si>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</si>
  <si>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</si>
  <si>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</si>
  <si>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</si>
  <si>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</si>
  <si>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</si>
  <si>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</si>
  <si>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</si>
  <si>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</si>
  <si>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</si>
  <si>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</si>
  <si>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</si>
  <si>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</si>
  <si>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</si>
  <si>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</si>
  <si>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</si>
  <si>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</si>
  <si>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</si>
  <si>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</si>
  <si>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</si>
  <si>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</si>
  <si>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</si>
  <si>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</si>
  <si>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</si>
  <si>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</si>
  <si>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</si>
  <si>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</si>
  <si>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</si>
  <si>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</si>
  <si>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</si>
  <si>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</si>
  <si>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</si>
  <si>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</si>
  <si>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</si>
  <si>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</si>
  <si>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</si>
  <si>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</si>
  <si>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</si>
  <si>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</si>
  <si>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</si>
  <si>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</si>
  <si>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</si>
  <si>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</si>
  <si>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</si>
  <si>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</si>
  <si>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</si>
  <si>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</si>
  <si>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</si>
  <si>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</si>
  <si>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</si>
  <si>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</si>
  <si>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</si>
  <si>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</si>
  <si>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</si>
  <si>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</si>
  <si>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</si>
  <si>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</si>
  <si>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</si>
  <si>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</si>
  <si>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</si>
  <si>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</si>
  <si>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</si>
  <si>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</si>
  <si>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</si>
  <si>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</si>
  <si>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</si>
  <si>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</si>
  <si>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</si>
  <si>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</si>
  <si>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</si>
  <si>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</si>
  <si>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</si>
  <si>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</si>
  <si>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</si>
  <si>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</si>
  <si>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</si>
  <si>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</si>
  <si>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</si>
  <si>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</si>
  <si>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</si>
  <si>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</si>
  <si>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</si>
  <si>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</si>
  <si>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</si>
  <si>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</si>
  <si>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</si>
  <si>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</si>
  <si>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</si>
  <si>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</si>
  <si>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</si>
  <si>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</si>
  <si>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</si>
  <si>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</si>
  <si>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</si>
  <si>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</si>
  <si>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</si>
  <si>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</si>
  <si>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</si>
  <si>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</si>
  <si>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</si>
  <si>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</si>
  <si>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</si>
  <si>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</si>
  <si>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</si>
  <si>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</si>
  <si>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</si>
  <si>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</si>
  <si>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</si>
  <si>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</si>
  <si>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</si>
  <si>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</si>
  <si>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</si>
  <si>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</si>
  <si>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</si>
  <si>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</si>
  <si>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</si>
  <si>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</si>
  <si>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</si>
  <si>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</si>
  <si>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</si>
  <si>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</si>
  <si>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</si>
  <si>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</si>
  <si>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</si>
  <si>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</si>
  <si>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</si>
  <si>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</si>
  <si>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</si>
  <si>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</si>
  <si>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</si>
  <si>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</si>
  <si>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</si>
  <si>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</si>
  <si>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</si>
  <si>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</si>
  <si>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</si>
  <si>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</si>
  <si>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</si>
  <si>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</si>
  <si>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</si>
  <si>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</si>
  <si>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</si>
  <si>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</si>
  <si>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</si>
  <si>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</si>
  <si>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</si>
  <si>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</si>
  <si>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</si>
  <si>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</si>
  <si>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</si>
  <si>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</si>
  <si>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</si>
  <si>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</si>
  <si>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</si>
  <si>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</si>
  <si>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</si>
  <si>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</si>
  <si>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</si>
  <si>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</si>
  <si>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</si>
  <si>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</si>
  <si>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</si>
  <si>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</si>
  <si>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</si>
  <si>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</si>
  <si>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</si>
  <si>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</si>
  <si>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</si>
  <si>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</si>
  <si>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</si>
  <si>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</si>
  <si>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</si>
  <si>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</si>
  <si>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</si>
  <si>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</si>
  <si>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</si>
  <si>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</si>
  <si>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</si>
  <si>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</si>
  <si>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</si>
  <si>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</si>
  <si>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</si>
  <si>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</si>
  <si>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</si>
  <si>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</si>
  <si>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</si>
  <si>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</si>
  <si>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</si>
  <si>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</si>
  <si>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</si>
  <si>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</si>
  <si>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</si>
  <si>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</si>
  <si>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</si>
  <si>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</si>
  <si>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</si>
  <si>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</si>
  <si>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</si>
  <si>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</si>
  <si>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</si>
  <si>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</si>
  <si>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</si>
  <si>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</si>
  <si>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</si>
  <si>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</si>
  <si>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</si>
  <si>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</si>
  <si>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</si>
  <si>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</si>
  <si>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</si>
  <si>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</si>
  <si>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</si>
  <si>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</si>
  <si>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</si>
  <si>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</si>
  <si>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</si>
  <si>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</si>
  <si>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</si>
  <si>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</si>
  <si>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</si>
  <si>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</si>
  <si>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</si>
  <si>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</si>
  <si>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</si>
  <si>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</si>
  <si>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</si>
  <si>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</si>
  <si>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</si>
  <si>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</si>
  <si>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</si>
  <si>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</si>
  <si>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</si>
  <si>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</si>
  <si>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</si>
  <si>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</si>
  <si>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</si>
  <si>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</si>
  <si>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</si>
  <si>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</si>
  <si>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</si>
  <si>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</si>
  <si>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</si>
  <si>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</si>
  <si>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</si>
  <si>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</si>
  <si>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</si>
  <si>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</si>
  <si>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</si>
  <si>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</si>
  <si>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</si>
  <si>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</si>
  <si>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</si>
  <si>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</si>
  <si>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</si>
  <si>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</si>
  <si>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</si>
  <si>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</si>
  <si>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</si>
  <si>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</si>
  <si>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</si>
  <si>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</si>
  <si>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</si>
  <si>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</si>
  <si>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</si>
  <si>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</si>
  <si>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</si>
  <si>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</si>
  <si>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</si>
  <si>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</si>
  <si>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</si>
  <si>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</si>
  <si>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</si>
  <si>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</si>
  <si>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</si>
  <si>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</si>
  <si>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</si>
  <si>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</si>
  <si>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</si>
  <si>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</si>
  <si>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</si>
  <si>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</si>
  <si>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</si>
  <si>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</si>
  <si>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</si>
  <si>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</si>
  <si>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</si>
  <si>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</si>
  <si>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</si>
  <si>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</si>
  <si>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</si>
  <si>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</si>
  <si>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</si>
  <si>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</si>
  <si>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</si>
  <si>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</si>
  <si>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</si>
  <si>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</si>
  <si>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</si>
  <si>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</si>
  <si>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</si>
  <si>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</si>
  <si>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</si>
  <si>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</si>
  <si>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</si>
  <si>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</si>
  <si>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</si>
  <si>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</si>
  <si>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</si>
  <si>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</si>
  <si>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</si>
  <si>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</si>
  <si>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</si>
  <si>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</si>
  <si>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</si>
  <si>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</si>
  <si>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</si>
  <si>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</si>
  <si>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</si>
  <si>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</si>
  <si>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</si>
  <si>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</si>
  <si>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</si>
  <si>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</si>
  <si>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</si>
  <si>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</si>
  <si>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</si>
  <si>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</si>
  <si>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</si>
  <si>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</si>
  <si>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</si>
  <si>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</si>
  <si>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</si>
  <si>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</si>
  <si>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</si>
  <si>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</si>
  <si>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</si>
  <si>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</si>
  <si>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</si>
  <si>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</si>
  <si>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</si>
  <si>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</si>
  <si>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</si>
  <si>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</si>
  <si>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</si>
  <si>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</si>
  <si>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</si>
  <si>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</si>
  <si>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</si>
  <si>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</si>
  <si>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</si>
  <si>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</si>
  <si>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</si>
  <si>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</si>
  <si>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</si>
  <si>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</si>
  <si>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</si>
  <si>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</si>
  <si>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</si>
  <si>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</si>
  <si>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</si>
  <si>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</si>
  <si>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</si>
  <si>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</si>
  <si>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</si>
  <si>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</si>
  <si>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</si>
  <si>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</si>
  <si>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</si>
  <si>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</si>
  <si>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</si>
  <si>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</si>
  <si>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</si>
  <si>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</si>
  <si>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</si>
  <si>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</si>
  <si>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</si>
  <si>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</si>
  <si>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</si>
  <si>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</si>
  <si>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</si>
  <si>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</si>
  <si>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</si>
  <si>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</si>
  <si>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</si>
  <si>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</si>
  <si>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</si>
  <si>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</si>
  <si>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</si>
  <si>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</si>
  <si>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</si>
  <si>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</si>
  <si>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</si>
  <si>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</si>
  <si>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</si>
  <si>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</si>
  <si>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</si>
  <si>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</si>
  <si>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</si>
  <si>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</si>
  <si>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</si>
  <si>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</si>
  <si>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</si>
  <si>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</si>
  <si>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</si>
  <si>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</si>
  <si>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</si>
  <si>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</si>
  <si>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</si>
  <si>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</si>
  <si>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</si>
  <si>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</si>
  <si>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</si>
  <si>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</si>
  <si>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</si>
  <si>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</si>
  <si>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</si>
  <si>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</si>
  <si>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</si>
  <si>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</si>
  <si>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</si>
  <si>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</si>
  <si>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</si>
  <si>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</si>
  <si>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</si>
  <si>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</si>
  <si>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</si>
  <si>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</si>
  <si>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</si>
  <si>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</si>
  <si>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</si>
  <si>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</si>
  <si>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</si>
  <si>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</si>
  <si>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</si>
  <si>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</si>
  <si>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</si>
  <si>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</si>
  <si>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</si>
  <si>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</si>
  <si>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</si>
  <si>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</si>
  <si>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</si>
  <si>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</si>
  <si>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</si>
  <si>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</si>
  <si>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</si>
  <si>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</si>
  <si>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</si>
  <si>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</si>
  <si>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</si>
  <si>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</si>
  <si>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</si>
  <si>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</si>
  <si>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</si>
  <si>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</si>
  <si>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</si>
  <si>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</si>
  <si>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</si>
  <si>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</si>
  <si>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</si>
  <si>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</si>
  <si>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</si>
  <si>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</si>
  <si>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</si>
  <si>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</si>
  <si>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</si>
  <si>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</si>
  <si>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</si>
  <si>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</si>
  <si>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</si>
  <si>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</si>
  <si>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</si>
  <si>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</si>
  <si>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</si>
  <si>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</si>
  <si>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</si>
  <si>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</si>
  <si>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</si>
  <si>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</si>
  <si>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</si>
  <si>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</si>
  <si>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</si>
  <si>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</si>
  <si>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</si>
  <si>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</si>
  <si>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</si>
  <si>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</si>
  <si>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</si>
  <si>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</si>
  <si>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</si>
  <si>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</si>
  <si>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</si>
  <si>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</si>
  <si>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</si>
  <si>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</si>
  <si>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</si>
  <si>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</si>
  <si>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</si>
  <si>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</si>
  <si>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</si>
  <si>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</si>
  <si>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</si>
  <si>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</si>
  <si>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</si>
  <si>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</si>
  <si>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</si>
  <si>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</si>
  <si>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</si>
  <si>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</si>
  <si>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</si>
  <si>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</si>
  <si>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</si>
  <si>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</si>
  <si>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</si>
  <si>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</si>
  <si>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</si>
  <si>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</si>
  <si>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</si>
  <si>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</si>
  <si>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</si>
  <si>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</si>
  <si>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</si>
  <si>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</si>
  <si>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</si>
  <si>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</si>
  <si>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</si>
  <si>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</si>
  <si>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</si>
  <si>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</si>
  <si>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</si>
  <si>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</si>
  <si>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</si>
  <si>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</si>
  <si>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</si>
  <si>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</si>
  <si>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</si>
  <si>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</si>
  <si>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</si>
  <si>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</si>
  <si>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</si>
  <si>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</si>
  <si>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</si>
  <si>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</si>
  <si>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</si>
  <si>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</si>
  <si>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</si>
  <si>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</si>
  <si>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</si>
  <si>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</si>
  <si>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</si>
  <si>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</si>
  <si>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</si>
  <si>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</si>
  <si>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</si>
  <si>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</si>
  <si>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</si>
  <si>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</si>
  <si>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</si>
  <si>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</si>
  <si>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</si>
  <si>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</si>
  <si>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</si>
  <si>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</si>
  <si>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</si>
  <si>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</si>
  <si>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</si>
  <si>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</si>
  <si>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</si>
  <si>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</si>
  <si>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</si>
  <si>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</si>
  <si>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</si>
  <si>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</si>
  <si>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</si>
  <si>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</si>
  <si>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</si>
  <si>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</si>
  <si>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</si>
  <si>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</si>
  <si>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</si>
  <si>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</si>
  <si>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</si>
  <si>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</si>
  <si>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</si>
  <si>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</si>
  <si>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</si>
  <si>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</si>
  <si>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</si>
  <si>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</si>
  <si>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</si>
  <si>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</si>
  <si>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</si>
  <si>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</si>
  <si>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</si>
  <si>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</si>
  <si>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</si>
  <si>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</si>
  <si>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</si>
  <si>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</si>
  <si>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</si>
  <si>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</si>
  <si>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</si>
  <si>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</si>
  <si>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</si>
  <si>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</si>
  <si>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</si>
  <si>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</si>
  <si>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</si>
  <si>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</si>
  <si>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</si>
  <si>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</si>
  <si>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</si>
  <si>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</si>
  <si>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</si>
  <si>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</si>
  <si>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</si>
  <si>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</si>
  <si>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</si>
  <si>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</si>
  <si>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</si>
  <si>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</si>
  <si>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</si>
  <si>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</si>
  <si>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</si>
  <si>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</si>
  <si>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</si>
  <si>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</si>
  <si>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</si>
  <si>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</si>
  <si>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</si>
  <si>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</si>
  <si>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</si>
  <si>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</si>
  <si>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</si>
  <si>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</si>
  <si>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</si>
  <si>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</si>
  <si>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</si>
  <si>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</si>
  <si>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</si>
  <si>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</si>
  <si>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</si>
  <si>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</si>
  <si>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</si>
  <si>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</si>
  <si>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</si>
  <si>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</si>
  <si>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</si>
  <si>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</si>
  <si>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</si>
  <si>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</si>
  <si>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</si>
  <si>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</si>
  <si>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</si>
  <si>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</si>
  <si>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</si>
  <si>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</si>
  <si>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</si>
  <si>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</si>
  <si>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</si>
  <si>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</si>
  <si>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</si>
  <si>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</si>
  <si>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</si>
  <si>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</si>
  <si>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</si>
  <si>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</si>
  <si>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</si>
  <si>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</si>
  <si>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</si>
  <si>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</si>
  <si>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</si>
  <si>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</si>
  <si>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</si>
  <si>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</si>
  <si>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</si>
  <si>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</si>
  <si>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</si>
  <si>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</si>
  <si>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</si>
  <si>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</si>
  <si>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</si>
  <si>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</si>
  <si>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</si>
  <si>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</si>
  <si>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</si>
  <si>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</si>
  <si>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</si>
  <si>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</si>
  <si>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</si>
  <si>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</si>
  <si>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</si>
  <si>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</si>
  <si>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</si>
  <si>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</si>
  <si>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</si>
  <si>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</si>
  <si>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</si>
  <si>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</si>
  <si>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</si>
  <si>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</si>
  <si>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</si>
  <si>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</si>
  <si>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</si>
  <si>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</si>
  <si>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</si>
  <si>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</si>
  <si>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</si>
  <si>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</si>
  <si>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</si>
  <si>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</si>
  <si>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</si>
  <si>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</si>
  <si>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</si>
  <si>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</si>
  <si>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</si>
  <si>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</si>
  <si>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</si>
  <si>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</si>
  <si>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</si>
  <si>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</si>
  <si>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</si>
  <si>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</si>
  <si>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</si>
  <si>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</si>
  <si>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</si>
  <si>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</si>
  <si>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</si>
  <si>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</si>
  <si>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</si>
  <si>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</si>
  <si>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</si>
  <si>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</si>
  <si>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</si>
  <si>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</si>
  <si>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</si>
  <si>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</si>
  <si>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</si>
  <si>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</si>
  <si>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</si>
  <si>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</si>
  <si>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</si>
  <si>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</si>
  <si>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</si>
  <si>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</si>
  <si>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</si>
  <si>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</si>
  <si>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</si>
  <si>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</si>
  <si>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</si>
  <si>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</si>
  <si>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</si>
  <si>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</si>
  <si>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</si>
  <si>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</si>
  <si>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</si>
  <si>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</si>
  <si>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</si>
  <si>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</si>
  <si>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</si>
  <si>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</si>
  <si>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</si>
  <si>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</si>
  <si>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</si>
  <si>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</si>
  <si>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</si>
  <si>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</si>
  <si>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</si>
  <si>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</si>
  <si>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</si>
  <si>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</si>
  <si>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</si>
  <si>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</si>
  <si>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</si>
  <si>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</si>
  <si>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</si>
  <si>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</si>
  <si>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</si>
  <si>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</si>
  <si>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</si>
  <si>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</si>
  <si>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</si>
  <si>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</si>
  <si>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</si>
  <si>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</si>
  <si>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</si>
  <si>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</si>
  <si>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</si>
  <si>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</si>
  <si>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</si>
  <si>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</si>
  <si>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</si>
  <si>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</si>
  <si>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</si>
  <si>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</si>
  <si>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</si>
  <si>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</si>
  <si>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</si>
  <si>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</si>
  <si>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</si>
  <si>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</si>
  <si>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</si>
  <si>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</si>
  <si>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</si>
  <si>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</si>
  <si>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</si>
  <si>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</si>
  <si>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</si>
  <si>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</si>
  <si>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</si>
  <si>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</si>
  <si>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</si>
  <si>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</si>
  <si>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</si>
  <si>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</si>
  <si>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</si>
  <si>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</si>
  <si>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</si>
  <si>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</si>
  <si>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</si>
  <si>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</si>
  <si>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</si>
  <si>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</si>
  <si>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</si>
  <si>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</si>
  <si>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</si>
  <si>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</si>
  <si>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</si>
  <si>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</si>
  <si>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</si>
  <si>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</si>
  <si>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</si>
  <si>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</si>
  <si>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</si>
  <si>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</si>
  <si>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</si>
  <si>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</si>
  <si>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</si>
  <si>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</si>
  <si>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</si>
  <si>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</si>
  <si>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</si>
  <si>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</si>
  <si>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</si>
  <si>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</si>
  <si>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</si>
  <si>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</si>
  <si>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</si>
  <si>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</si>
  <si>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</si>
  <si>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</si>
  <si>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</si>
  <si>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</si>
  <si>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</si>
  <si>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</si>
  <si>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</si>
  <si>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</si>
  <si>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</si>
  <si>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</si>
  <si>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</si>
  <si>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</si>
  <si>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</si>
  <si>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</si>
  <si>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</si>
  <si>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</si>
  <si>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</si>
  <si>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</si>
  <si>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</si>
  <si>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</si>
  <si>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</si>
  <si>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</si>
  <si>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</si>
  <si>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</si>
  <si>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</si>
  <si>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</si>
  <si>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</si>
  <si>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</si>
  <si>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</si>
  <si>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</si>
  <si>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</si>
  <si>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</si>
  <si>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</si>
  <si>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</si>
  <si>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</si>
  <si>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</si>
  <si>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</si>
  <si>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</si>
  <si>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</si>
  <si>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</si>
  <si>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</si>
  <si>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</si>
  <si>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</si>
  <si>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</si>
  <si>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</si>
  <si>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</si>
  <si>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</si>
  <si>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</si>
  <si>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</si>
  <si>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</si>
  <si>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</si>
  <si>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</si>
  <si>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</si>
  <si>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</si>
  <si>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</si>
  <si>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</si>
  <si>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</si>
  <si>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</si>
  <si>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</si>
  <si>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</si>
  <si>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</si>
  <si>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</si>
  <si>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</si>
  <si>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</si>
  <si>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</si>
  <si>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</si>
  <si>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</si>
  <si>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</si>
  <si>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</si>
  <si>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</si>
  <si>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</si>
  <si>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</si>
  <si>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</si>
  <si>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</si>
  <si>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</si>
  <si>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</si>
  <si>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</si>
  <si>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</si>
  <si>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</si>
  <si>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</si>
  <si>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</si>
  <si>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</si>
  <si>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</si>
  <si>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</si>
  <si>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</si>
  <si>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</si>
  <si>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</si>
  <si>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</si>
  <si>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</si>
  <si>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</si>
  <si>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</si>
  <si>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</si>
  <si>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</si>
  <si>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</si>
  <si>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</si>
  <si>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</si>
  <si>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</si>
  <si>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</si>
  <si>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</si>
  <si>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</si>
  <si>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</si>
  <si>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</si>
  <si>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</si>
  <si>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</si>
  <si>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</si>
  <si>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</si>
  <si>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</si>
  <si>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</si>
  <si>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</si>
  <si>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</si>
  <si>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</si>
  <si>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</si>
  <si>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</si>
  <si>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</si>
  <si>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</si>
  <si>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</si>
  <si>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</si>
  <si>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</si>
  <si>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</si>
  <si>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</si>
  <si>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</si>
  <si>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</si>
  <si>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</si>
  <si>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</si>
  <si>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</si>
  <si>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</si>
  <si>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</si>
  <si>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</si>
  <si>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</si>
  <si>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</si>
  <si>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</si>
  <si>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</si>
  <si>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</si>
  <si>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</si>
  <si>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</si>
  <si>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</si>
  <si>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</si>
  <si>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</si>
  <si>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</si>
  <si>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</si>
  <si>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</si>
  <si>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</si>
  <si>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</si>
  <si>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</si>
  <si>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</si>
  <si>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</si>
  <si>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</si>
  <si>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</si>
  <si>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</si>
  <si>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</si>
  <si>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</si>
  <si>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</si>
  <si>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</si>
  <si>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</si>
  <si>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</si>
  <si>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</si>
  <si>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</si>
  <si>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</si>
  <si>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</si>
  <si>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</si>
  <si>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</si>
  <si>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</si>
  <si>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</si>
  <si>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</si>
  <si>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</si>
  <si>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</si>
  <si>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</si>
  <si>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</si>
  <si>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</si>
  <si>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</si>
  <si>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</si>
  <si>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</si>
  <si>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</si>
  <si>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</si>
  <si>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</si>
  <si>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</si>
  <si>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</si>
  <si>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</si>
  <si>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</si>
  <si>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</si>
  <si>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</si>
  <si>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</si>
  <si>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</si>
  <si>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</si>
  <si>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</si>
  <si>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</si>
  <si>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</si>
  <si>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</si>
  <si>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</si>
  <si>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</si>
  <si>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</si>
  <si>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</si>
  <si>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</si>
  <si>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</si>
  <si>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</si>
  <si>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</si>
  <si>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</si>
  <si>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</si>
  <si>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</si>
  <si>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</si>
  <si>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</si>
  <si>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</si>
  <si>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</si>
  <si>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</si>
  <si>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</si>
  <si>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</si>
  <si>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</si>
  <si>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</si>
  <si>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</si>
  <si>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</si>
  <si>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</si>
  <si>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</si>
  <si>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</si>
  <si>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</si>
  <si>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</si>
  <si>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</si>
  <si>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</si>
  <si>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</si>
  <si>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</si>
  <si>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</si>
  <si>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</si>
  <si>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</si>
  <si>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</si>
  <si>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</si>
  <si>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</si>
  <si>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</si>
  <si>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</si>
  <si>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</si>
  <si>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</si>
  <si>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</si>
  <si>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</si>
  <si>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</si>
  <si>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</si>
  <si>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</si>
  <si>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</si>
  <si>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</si>
  <si>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</si>
  <si>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</si>
  <si>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</si>
  <si>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</si>
  <si>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</si>
  <si>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</si>
  <si>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</si>
  <si>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</si>
  <si>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</si>
  <si>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</si>
  <si>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</si>
  <si>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</si>
  <si>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</si>
  <si>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</si>
  <si>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</si>
  <si>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</si>
  <si>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</si>
  <si>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</si>
  <si>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</si>
  <si>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</si>
  <si>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</si>
  <si>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</si>
  <si>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</si>
  <si>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</si>
  <si>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</si>
  <si>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</si>
  <si>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</si>
  <si>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</si>
  <si>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</si>
  <si>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</si>
  <si>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</si>
  <si>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</si>
  <si>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</si>
  <si>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</si>
  <si>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</si>
  <si>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</si>
  <si>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</si>
  <si>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</si>
  <si>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</si>
  <si>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</si>
  <si>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</si>
  <si>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</si>
  <si>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</si>
  <si>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</si>
  <si>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</si>
  <si>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</si>
  <si>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</si>
  <si>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</si>
  <si>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</si>
  <si>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</si>
  <si>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</si>
  <si>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</si>
  <si>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</si>
  <si>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</si>
  <si>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</si>
  <si>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</si>
  <si>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</si>
  <si>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</si>
  <si>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</si>
  <si>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</si>
  <si>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</si>
  <si>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</si>
  <si>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</si>
  <si>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</si>
  <si>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</si>
  <si>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</si>
  <si>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</si>
  <si>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</si>
  <si>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</si>
  <si>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</si>
  <si>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</si>
  <si>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</si>
  <si>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</si>
  <si>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</si>
  <si>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</si>
  <si>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</si>
  <si>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</si>
  <si>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</si>
  <si>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</si>
  <si>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</si>
  <si>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</si>
  <si>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</si>
  <si>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</si>
  <si>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</si>
  <si>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</si>
  <si>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</si>
  <si>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</si>
  <si>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</si>
  <si>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</si>
  <si>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</si>
  <si>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</si>
  <si>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</si>
  <si>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</si>
  <si>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</si>
  <si>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</si>
  <si>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</si>
  <si>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</si>
  <si>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</si>
  <si>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</si>
  <si>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</si>
  <si>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</si>
  <si>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</si>
  <si>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</si>
  <si>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</si>
  <si>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</si>
  <si>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</si>
  <si>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</si>
  <si>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</si>
  <si>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</si>
  <si>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</si>
  <si>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</si>
  <si>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</si>
  <si>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</si>
  <si>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</si>
  <si>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</si>
  <si>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</si>
  <si>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</si>
  <si>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</si>
  <si>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</si>
  <si>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</si>
  <si>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</si>
  <si>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</si>
  <si>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</si>
  <si>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</si>
  <si>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</si>
  <si>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</si>
  <si>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</si>
  <si>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</si>
  <si>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</si>
  <si>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</si>
  <si>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</si>
  <si>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</si>
  <si>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</si>
  <si>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</si>
  <si>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</si>
  <si>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</si>
  <si>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</si>
  <si>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</si>
  <si>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</si>
  <si>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</si>
  <si>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</si>
  <si>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</si>
  <si>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</si>
  <si>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</si>
  <si>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</si>
  <si>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</si>
  <si>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</si>
  <si>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</si>
  <si>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</si>
  <si>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</si>
  <si>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</si>
  <si>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</si>
  <si>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</si>
  <si>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</si>
  <si>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</si>
  <si>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</si>
  <si>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</si>
  <si>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</si>
  <si>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</si>
  <si>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</si>
  <si>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</si>
  <si>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</si>
  <si>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</si>
  <si>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</si>
  <si>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</si>
  <si>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</si>
  <si>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</si>
  <si>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</si>
  <si>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</si>
  <si>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</si>
  <si>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</si>
  <si>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</si>
  <si>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</si>
  <si>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</si>
  <si>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</si>
  <si>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</si>
  <si>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</si>
  <si>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</si>
  <si>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</si>
  <si>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</si>
  <si>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</si>
  <si>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</si>
  <si>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</si>
  <si>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</si>
  <si>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</si>
  <si>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</si>
  <si>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</si>
  <si>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</si>
  <si>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</si>
  <si>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</si>
  <si>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</si>
  <si>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</si>
  <si>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</si>
  <si>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</si>
  <si>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</si>
  <si>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</si>
  <si>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</si>
  <si>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</si>
  <si>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</si>
  <si>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</si>
  <si>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</si>
  <si>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</si>
  <si>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</si>
  <si>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</si>
  <si>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</si>
  <si>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</si>
  <si>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</si>
  <si>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</si>
  <si>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</si>
  <si>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</si>
  <si>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</si>
  <si>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</si>
  <si>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</si>
  <si>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</si>
  <si>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</si>
  <si>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</si>
  <si>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</si>
  <si>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</si>
  <si>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</si>
  <si>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</si>
  <si>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</si>
  <si>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</si>
  <si>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</si>
  <si>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</si>
  <si>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</si>
  <si>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</si>
  <si>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</si>
  <si>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</si>
  <si>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</si>
  <si>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</si>
  <si>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</si>
  <si>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</si>
  <si>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</si>
  <si>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</si>
  <si>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</si>
  <si>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</si>
  <si>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</si>
  <si>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</si>
  <si>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</si>
  <si>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</si>
  <si>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</si>
  <si>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</si>
  <si>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</si>
  <si>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</si>
  <si>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</si>
  <si>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</si>
  <si>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</si>
  <si>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</si>
  <si>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</si>
  <si>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</si>
  <si>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</si>
  <si>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</si>
  <si>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</si>
  <si>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</si>
  <si>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</si>
  <si>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</si>
  <si>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</si>
  <si>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</si>
  <si>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</si>
  <si>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</si>
  <si>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</si>
  <si>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</si>
  <si>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</si>
  <si>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</si>
  <si>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</si>
  <si>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</si>
  <si>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</si>
  <si>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</si>
  <si>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</si>
  <si>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</si>
  <si>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</si>
  <si>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</si>
  <si>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</si>
  <si>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</si>
  <si>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</si>
  <si>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</si>
  <si>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</si>
  <si>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</si>
  <si>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</si>
  <si>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</si>
  <si>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</si>
  <si>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</si>
  <si>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</si>
  <si>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</si>
  <si>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</si>
  <si>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</si>
  <si>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</si>
  <si>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</si>
  <si>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</si>
  <si>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</si>
  <si>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</si>
  <si>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</si>
  <si>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</si>
  <si>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</si>
  <si>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</si>
  <si>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</si>
  <si>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</si>
  <si>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</si>
  <si>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</si>
  <si>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</si>
  <si>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</si>
  <si>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</si>
  <si>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</si>
  <si>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</si>
  <si>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</si>
  <si>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</si>
  <si>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</si>
  <si>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</si>
  <si>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</si>
  <si>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</si>
  <si>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</si>
  <si>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</si>
  <si>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</si>
  <si>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</si>
  <si>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</si>
  <si>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</si>
  <si>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</si>
  <si>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</si>
  <si>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</si>
  <si>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</si>
  <si>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</si>
  <si>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</si>
  <si>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</si>
  <si>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</si>
  <si>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</si>
  <si>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</si>
  <si>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</si>
  <si>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</si>
  <si>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</si>
  <si>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</si>
  <si>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</si>
  <si>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</si>
  <si>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</si>
  <si>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</si>
  <si>
    <t>05-AMPLIACIÓN DEL PLANTEL EDUCATIVO PARA INICIAL CRISTINO MATOS LEDESMA, MUNICIPIO TAMAYO, PROVINCIA BAHORUCO.</t>
  </si>
  <si>
    <t>33-AMPLIACIÓN DEL PLANTEL EDUCATIVO PARA INICIAL CAOBETE, MUNICIPIO PIMENTEL, PROVINCIA DUARTE.</t>
  </si>
  <si>
    <t>37-AMPLIACIÓN DEL PLANTEL EDUCATIVO PARA INICIAL PASO CIBAO, MUNICIPIO EL SEIBO,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</si>
  <si>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</si>
  <si>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</si>
  <si>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18-AMPLIACIÓN DEL PLANTEL EDUCATIVO PARA INICIAL DR. FRANK DÍAZ DOMÍNGUEZ, MUNICIPIO MOCA, PROVINCIA ESPAILLAT.</t>
  </si>
  <si>
    <t>20-AMPLIACIÓN DEL PLANTEL EDUCATIVO PARA INICIAL MANUEL ANTONIO RODRÍGUEZ MERCEDES, MUNICIPIO MOCA, PROVINCIA ESPAILLAT.</t>
  </si>
  <si>
    <t>22-AMPLIACIÓN DEL PLANTEL EDUCATIVO PARA INICIAL PROF. CAROLINA ANTONIA ROJAS,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</si>
  <si>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</si>
  <si>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</si>
  <si>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10-CONSTRUCCIÓN INSTALACIONES DE LA  AGENCIA INTERAGENCIAL, D.M. VERÓN-PUNTA CANA, PROVINCIA LA ALTAGRACIA</t>
  </si>
  <si>
    <t>30-AMPLIACIÓN DEL PLANTEL EDUCATIVO PARA INICIAL MERCEDES LAURA AGUIAR, MUNICIPIO LA ROMANA, PROVINCIA LA ROMANA.</t>
  </si>
  <si>
    <t>31-AMPLIACIÓN DEL PLANTEL EDUCATIVO PARA INICIAL CRISTO REY, MUNICIPIO LA ROMANA, PROVINCIA LA ROMANA.</t>
  </si>
  <si>
    <t>40-AMPLIACIÓN DEL PLANTEL EDUCATIVO PARA INICIAL HERMANAS MIRABAL, MUNICIPIO VILLA HERMOSA, PROVINCIA LA ROMANA.</t>
  </si>
  <si>
    <t>29-AMPLIACIÓN DE PLANTELES EDUCATIVOS EN LA PROVINCIA DE SAN CRISTÓBAL (FASE 2)</t>
  </si>
  <si>
    <t>16-CONSTRUCCIÓN DE 5 ESTANCIAS INFANTILES EN LA PROVINCIA SAN JUAN</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</si>
  <si>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</si>
  <si>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</si>
  <si>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</si>
  <si>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88-AMPLIACIÓN DEL PLANTEL EDUCATIVO PARA INICIAL ANACAONA, MUNICIPIO SABANA GRANDE DE BOYÁ, PROVINCIA MONTE PLATA.</t>
  </si>
  <si>
    <t>10-AMPLIACIÓN DEL PLANTEL EDUCATIVO PARA INICIAL CARLOS MELQUIADES PEGUERO SÁNCHEZ, MUNICIPIO HATO MAYOR, PROVINCIA HATO MAYOR.</t>
  </si>
  <si>
    <t>11-AMPLIACIÓN DEL PLANTEL EDUCATIVO PARA INICIAL SAN CARLOS, MUNICIPIO SABANA DE LA MAR, PROVINCIA HATO MAYOR.</t>
  </si>
  <si>
    <t>34-AMPLIACIÓN DEL PLANTEL EDUCATIVO PARA INICIAL JUAN PABLO DUARTE, MUNICIPIO HATO MAYOR, PROVINCIA HATO MAYOR.</t>
  </si>
  <si>
    <t>35-AMPLIACIÓN DEL PLANTEL EDUCATIVO PARA INICIAL MANCHADO, MUNICIPIO HATO MAYOR, PROVINCIA HATO MAYOR.</t>
  </si>
  <si>
    <t>38-AMPLIACIÓN DEL PLANTEL EDUCATIVO PARA INICIAL MORQUECHO, MUNICIPIO HATO MAYOR, PROVINCIA HATO MAYOR.</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</si>
  <si>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</si>
  <si>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</si>
  <si>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14-AMPLIACIÓN DEL PLANTEL EDUCATIVO PARA INICIAL HERMANAS MIRABAL, MUNICIPIO BOCA CHICA, PROVINCIA SANTO DOMINGO.</t>
  </si>
  <si>
    <t>16-AMPLIACIÓN DE PLANTELES EDUCATIVOS EN LA PROVINCIA DE SANTO DOMINGO (FASE 2)</t>
  </si>
  <si>
    <t>31-CONSTRUCCIÓN DE 18 ESTANCIAS INFANTILES EN LA PROVINCIA SANTO DOMINGO</t>
  </si>
  <si>
    <t>66-AMPLIACIÓN DEL PLANTEL EDUCATIVO PARA INICIAL AGUSTÍN SANTANA, MUNICIPIO SAN ANTONIO DE GUERRA, PROVINCIA SANTO DOMINGO.</t>
  </si>
  <si>
    <t>71-AMPLIACIÓN DEL PLANTEL EDUCATIVO PARA INICIAL SANTIAGO LANOY, MUNICIPIO SAN ANTONIO DE GUERRA, PROVINCIA SANTO DOMINGO.</t>
  </si>
  <si>
    <t>77-AMPLIACIÓN DEL PLANTEL EDUCATIVO PARA INICIAL EL LICEY, MUNICIPIO SANTO DOMINGO NORTE, PROVINCIA SANTO DOMINGO.</t>
  </si>
  <si>
    <t>63-CONSTRUCCIÓN  DE 1 ESTANCIA INFANTIL EN LA PROVINCIA DE BAHORUCO (FASE 2)</t>
  </si>
  <si>
    <t>34-CONSTRUCCIÓN DE PLANTELES EDUCATIVOS EN LA PROVINCIA DE DAJABÓN (FASE 2)</t>
  </si>
  <si>
    <t>75-RECONSTRUCCIÓN DEL PARQUE DE LA MUJER (OBELISCO), MUNICIPIO HIGUEY, PROVINCIA LA ALTAGRACIA.</t>
  </si>
  <si>
    <t>76-RECONSTRUCCIÓN DE ACERAS Y CONTENES DEL PERÍMETRO DE LA BASÍLICA CATEDRAL NUESTRA SEÑORA DE LA ALTAGRACIA, MUNICIPIO HIGÜEY, PROVINCIA LA ALTAGRACIA</t>
  </si>
  <si>
    <t>21-CONSTRUCCIÓN DE PLANTELES EDUCATIVOS EN LA PROVINCIA SAMANÁ (FASE 3)</t>
  </si>
  <si>
    <t>60-CONSTRUCCIÓN  DE 1 ESTANCIAS INFANTILES EN LA PROVINCIA DE MONSEÑOR NOUEL (FASE 2)</t>
  </si>
  <si>
    <t>39-CONSTRUCCIÓN DE PLANTELES EDUCATIVOS EN LA PROVINCIA DE HATO MAYOR (FASE 2)</t>
  </si>
  <si>
    <t>01-MEJORAMIENTO DEL SISTEMA DE DISTRIBUCION ELECTRICA A NIVEL NACIONAL</t>
  </si>
  <si>
    <t>03-MEJORAMIENTO DE LA EFICIENCIA ENERGÉTICA GUBERNAMENTAL EN REPÚBLICA DOMINICANA</t>
  </si>
  <si>
    <t>28-REMODELACIÓN PALACIO DE LOS DEPORTES PROFESOR VIRGILIO TRAVIESO SOTO, DISTRITO NACIONAL.</t>
  </si>
  <si>
    <t>29-REHABILITACIÓN Y CONSTRUCCIÓN RESIDENCIA ESTUDIANTIL DE LA UNIVERSIDAD AUTÓNOMA DE SANTO DOMINGO</t>
  </si>
  <si>
    <t>57-CONSTRUCCIÓN DEL EDIFICIO DE PARQUEOS CENTRO DE LOS HEROES I, DISTRITO NACIONAL</t>
  </si>
  <si>
    <t>44-RECONSTRUCCIÓN  DE LA CARRETERA EL SEIBO-CACIQUILLO (TRAMO II), MUNICIPIO SANTA CRUZ DE EL SEIBO, PROVINCIA EL SEIBO</t>
  </si>
  <si>
    <t>20-RECONSTRUCCIÓN  DE CALLES ADYACENTES A LA ESCUELA CANDIDO ELIGIO GUERRERO, AFECTADAS POR LA TORMENTA FRANKLIN, MUNICIPIO SALVALEON DE HIGÜEY, PROVINCIA LA ALTAGRACIA</t>
  </si>
  <si>
    <t>43-CONSTRUCCIÓN MURO DE GAVION EN MARGEN DEL RÍO LICEY PARA PROTECCION DEL CAMINO VECINAL LA LIMA- LA CAÑA, MUNICIPIO CONCEPCION DE LA VEGA, PROVINCIA LA VEGA</t>
  </si>
  <si>
    <t>08-RECONSTRUCCIÓN CAMINO VECINAL CRUCE DE PIRULOS - LA TRAVESIA, MUNICIPIO NAGUA, PROVINCIA MARIA TRINIDAD SANCHEZ.</t>
  </si>
  <si>
    <t>16-RECONSTRUCCIÓN CAMINO VECINAL RIO GRANDE-BAJABONICO, MUNICIPIO ALTAMIRA, PROVINCIA PUERTO PLATA</t>
  </si>
  <si>
    <t>99-CONSTRUCCIÓN DE EDIFICIO DE ESTACIONAMIENTOS PÚBLICOS EN EL  MUNICIPIO SAN CRISTÓBAL, PROVINCIA SAN CRISTÓBAL</t>
  </si>
  <si>
    <t>09-RECONSTRUCCIÓN CAMINO VECINAL CRUCE DE BARRAQUITO-LOMA MAJINA, MUNICIPIO COTUI, PROVINCIA SANCHEZ RAMIREZ</t>
  </si>
  <si>
    <t>01-RECONSTRUCCIÓN DE LA INFRAESTRUCTURA VIAL URBANA FASE II, DEL MUNICIPIO SANTO DOMINGO NORTE, PROVINCIA SANTO DOMINGO</t>
  </si>
  <si>
    <t>30-RECONSTRUCCIÓN CANCHA CLUB DEPORTIVO Y CULTURAL LA UREÑA, MUNICIPIO SANTO DOMINGO ESTE, PROVINCIA SANTO DOMINGO</t>
  </si>
  <si>
    <t>4= 3/2</t>
  </si>
  <si>
    <t>5 = (3/PIB)</t>
  </si>
  <si>
    <t>Pres. Vigente</t>
  </si>
  <si>
    <t>Se utilizó el PIB del Panorama Macroeconómico actualizado al 26 de agosto 2025, elaborado por el Ministerio de Economía Planificación y Desarrollo</t>
  </si>
  <si>
    <t>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</si>
  <si>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t xml:space="preserve">Pres. Vigente   </t>
  </si>
  <si>
    <t>6= (3/PIB)</t>
  </si>
  <si>
    <t xml:space="preserve">MINISTERIO DE HACIENDA Y ECONOMÍA </t>
  </si>
  <si>
    <t>Ingresos y fuentes financieras: Dirección General de Política y Legislación Tributaria, Ministerio de Hacienda y Economía</t>
  </si>
  <si>
    <t>Se utilizó el PIB del Panorama Macroeconómico actualizado al 26 de agosto 2025, elaborado por el Ministerio de Hacienda y Economía</t>
  </si>
  <si>
    <t>22-CONSTRUCCIÓN DE LA EXTENSIÓN DE LA AV. JACOBO MAJLUTA CON AV. REPÚBLICA DE COLOMBIA Y SU ENTORNO, DISTRITO NACIONAL.</t>
  </si>
  <si>
    <t>29-RECONSTRUCCIÓN DE ESPACIOS PUBLICOS EN LOS PRADITOS, SECTOR JULIETA MORALES, DISTRITO NACIONAL.</t>
  </si>
  <si>
    <t>28-CONSTRUCCIÓN DEL ESTADIO DE BÉISBOL JOSÉ LUIS RAMOS, SAN JOSÉ DE MATANZA, PROVINCIA MARÍA TRINIDAD SÁNCHEZ</t>
  </si>
  <si>
    <t>35-CONSTRUCCIÓN DE FUNERARIAS EN COMUNIDADES DE LA PROVINCIA MONTECRISTI</t>
  </si>
  <si>
    <t>13-CONSTRUCCIÓN VERJA PERIMETRAL EN LA INDUSTRIA MILITAR DOMINICANA, MUNICIPIO SAN CRISTÓBAL, PROVINCIA SAN CRISTÓBAL</t>
  </si>
  <si>
    <t>27-CONSTRUCCIÓN CENTRO COMUNAL BARRIO PUERTO RICO, MUNICIPIO SAN CRISTÓBAL, PROVINCIA SAN CRISTOBAL</t>
  </si>
  <si>
    <t>06-RECONSTRUCCIÓN CLUB DE OFICIALES 2DA. BRIGADA DE INFANTERÍA GENERAL DE DIVISIÓN FERNANDO VALERIO ERD., MUNICIPIO SANTIAGO DE LOS CABALLEROS</t>
  </si>
  <si>
    <t>18-CONSTRUCCIÓN DE PLANTELES EDUCATIVOS EN LA PROVINCIA MONTE PLATA (FASE 3)</t>
  </si>
  <si>
    <t>79-REMODELACIÓN DE LA PLAZA DE MUNICIPALIDAD DE MONTE PLATA, PROVINCIA DE MONTE PLATA</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</si>
  <si>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</si>
  <si>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</si>
  <si>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72-AMPLIACIÓN Y REHABILITACION DE 28 PLANTELES ESCOLARES EN LA PROVINCIA SANTO DOMINGO</t>
  </si>
  <si>
    <t>77-REMODELACIÓN  PARROQUIA SAN RAFAEL ARCANGEL, MUNICIPIO  BOCA CHICA, PROVINCIA SANTO DOMINGO.</t>
  </si>
  <si>
    <t>78-RECONSTRUCCIÓN DE TRES PARQUES RECREATIVOS EN EL POLIGONO CENTRAL DEL MUNICIPIO DE BOCA CHICA, PROVINCIA SANTO DOMINGO".</t>
  </si>
  <si>
    <t xml:space="preserve">Las fuentes financieras del presupuesto vigente 2025 incluyen la disponibilidad de saldos de 2024, por valor de RD$23,112.4 millones, contenida en el artículo 7 del Presupuesto Reformulado (Ley 86-25). </t>
  </si>
  <si>
    <t>44-RECONSTRUCCIÓN CARRETERA COMENDADOR - GUAROA, PROV. ELIAS PIÑA</t>
  </si>
  <si>
    <t>Sum of Sum of VIGENTE</t>
  </si>
  <si>
    <t>02-CONSTRUCCIÓN DEL COMANDO NAVAL SUR, ARD, MUNICIPIO BARAHONA, PROVINCIA BARAHONA</t>
  </si>
  <si>
    <t>92-CONSTRUCCIÓN DEL CLUB DEPORTIVO LA FE, MUNICIPIO DAJABÓN</t>
  </si>
  <si>
    <t>01-CONSTRUCCIÓN DEL COMANDO NAVAL NORTE, ARD, LA ERMITA, MUNICIPIO GASPAR HERNÁNDEZ, PROVINCIA ESPAILLAT</t>
  </si>
  <si>
    <t>10-REMODELACIÓN CLUB DEPORTIVO GUSTAVO BEHALL, CENTRO HISTORICO DE PUERTO PLATA, MUNICIPIO PUERTO PLATA</t>
  </si>
  <si>
    <t>35-CONSTRUCCIÓN FUNERARIA INGENIO SANTA FE, MUNICIPIO SAN PEDRO DE MACORÍS, PROVINCIA SAN PEDRO DE MACORÍS</t>
  </si>
  <si>
    <t>3.2.3 - Disminución de fondos de terceros</t>
  </si>
  <si>
    <t>80-MEJORAMIENTO ENTORNO DE LA PLAYA EL FARO, MUNICIPIO SAN PEDRO, PROVINCIA SAN PEDRO DE MACORIS.</t>
  </si>
  <si>
    <t>82-CONSTRUCCIÓN DE 1 ESTANCIAS INFANTILES EN LA PROVINCIA DE MOSEÑOR NOUEL (FASE 3)</t>
  </si>
  <si>
    <t>31-RECONSTRUCCIÓN  CLUB DEPOTIVO LA MATICA, MUNICIPIO CONCEPCION DE LA VEGA, PROVINCIA LA VEGA</t>
  </si>
  <si>
    <t>32-RECONSTRUCCIÓN POLIDEPORTIVO LIDIO GUZMAN, MUNICIPIO JIMA ABAJO, PROVINCIA LA VEGA.</t>
  </si>
  <si>
    <t>33-REMODELACIÓN MULTIUSO PIEDRA BLANCA, MUNICIPIO PIEDRA BLANCA, PROVINCIA MONSEÑOR NOUEL</t>
  </si>
  <si>
    <t>* Fecha de imputación al 21 de noviembre de 2025 y fecha de registro al 24 de noviembre de 2025. La fecha de imputación representa los gastos o ingresos en el momento de su ejecución, mientras que la fecha de registro representa el momento de su registro en el sistema, en la medida que se van regularizando los pagos.</t>
  </si>
  <si>
    <t>Ejecución 1ro de enero - 21 de noviembre de 2025*</t>
  </si>
  <si>
    <t>Ejecución 1ro de enero -  24 de noviembre de 2025 (fecha de registro)</t>
  </si>
  <si>
    <t>40-RECONSTRUCCIÓN CAMINO VECINAL AGUAS AMARGAS - EL JOBO - LA BASTIDA , AZUA</t>
  </si>
  <si>
    <t>27-RECONSTRUCCIÓN DEL PUENTE TIPO CAJON SOBRE ARROYO BIJAO, VILLA LINDA, MUNICIPIO SAN FRANCISCO DE MACORÍS, PROVINCIA DUARTE</t>
  </si>
  <si>
    <t>80-RECONSTRUCCIÓN CAMINO VECINAL EL AGUACATE - LA COLE - LA JAGUA - EL GUAYABO, MUNICIPIO SAN FRANCISCO DE MACORIS, PROVINCIA DUARTE</t>
  </si>
  <si>
    <t>95-RECONSTRUCCIÓN DEL TRAMO VIAL CALLE 1, COMUNIDAD SANCHI PRÓXIMO AL PLAY SANTA LUISA, MUNICIPIO SAN FRANCISCO DE MACORÍS, PROVINCIA DUARTE</t>
  </si>
  <si>
    <t>14-AMPLIACIÓN DEL PLANTEL EDUCATIVO PARA INICIAL RAMONA RODRÍGUEZ DE SANTANA, MUNICIPIO LA VEGA, PROVINCIA LA VEGA.</t>
  </si>
  <si>
    <t>43-RECONSTRUCCIÓN CARRETERA CRUCE AUTOPISTA DUARTE-PRESA DE TAVERAS-LOS COCOS-BAITOA, PROVINCIAS LA VEGA Y SANTIAGO</t>
  </si>
  <si>
    <t>45-AMPLIACIÓN DE PLANTELES EDUCATIVOS EN LA PROVINCIA DE MARIA TRINIDAD SANCHEZ (FASE 3)</t>
  </si>
  <si>
    <t>82-RECONSTRUCCIÓN DE LA INFRAESTRUCTURA VIAL URBANA DEL MUNICIPIO LUPERÓN, PROVINCIA PUERTO PLATA</t>
  </si>
  <si>
    <t>70-CONSTRUCCIÓN DE PUENTE PEATONAL Y MOTORIZADO EN EL KM 20 DE LA AUTOPISTA 6 DE NOVIEMBRE, BARRIO EL CAJUILITO, PROVINCIA SAN CRISTOBAL</t>
  </si>
  <si>
    <t>22-RECONSTRUCCIÓN DE LOS TRAMOS CARRETEROS LA CHARCA - BARRANCA - CRUCE CARRETERA SABANA IGLESIAS, LA CHARCA - JÁNICO - SABANA IGLESIAS, PROVINCIA SANTIAGO.</t>
  </si>
  <si>
    <t>68-RECONSTRUCCIÓN DEL PUENTE SOBRE EL RÍO SAVITA AFECTADO POR LA VAGUADA DE ABRIL 2022, UBICADO EN LA CARRETERA HACIENDA ESTRELLA - MONTE PLATA, MUNICIPIO MONTE PLATA PROVINCIA MONTE PLATA</t>
  </si>
  <si>
    <t>15-RECONSTRUCCIÓN DE LA CARRETERA YERBA BUENA - BOLILLA - LA CLARA - EL CAPOTE, MUNICIPIO HATO MAYOR, PROVINCIA HATO MAYOR</t>
  </si>
  <si>
    <t>16-RECONSTRUCCIÓN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</si>
  <si>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</si>
  <si>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</si>
  <si>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10-RECONSTRUCCIÓN CAMINO VECINAL GUERRA - LA JOYA - EL PEJE, MUNICIPIO SAN ANTONIO DE GUERRA, PROVINCIA SANTO DOMINGO</t>
  </si>
  <si>
    <t>14-REPARACIÓN DEL TÚNEL EN LA AVENIDA LAS AMÉRICAS, AFECTADO POR EL DISTURBIO TROPICAL NO. 22, MUNICIPIO SANTO DOMINGO ESTE, PROVINCIA SANTO DOMINGO</t>
  </si>
  <si>
    <t>21-CONSTRUCCIÓN DE PASO A DESNIVEL EN INTERSECCIÓN PROLONGACION AV. 27 DE FEBRERO CON AV. ISABEL AGUIAR, MUNICIPIO SANTO DOMINGO OESTE, PROVINCIA SANTO DOMINGO</t>
  </si>
  <si>
    <t>34-AMPLIACIÓN DEL PLANTEL EDUCATIVO PARA INICIAL LA BOMBA , MUNICIPIO SANTO DOMINGO NORTE, PROVINCIA SANTO DOMINGO.</t>
  </si>
  <si>
    <t>40-RECONSTRUCCIÓN DE LA INFRAESTRUCTURA VIAL URBANA DEL RESIDENCIAL ÁLAMO I, AFECTADA POR EL DISTURBIO TROPICAL NO. 22, MUNICIPIO SANTO DOMINGO OESTE, PROVINCIA SANTO DOMINGO</t>
  </si>
  <si>
    <t>01-NORMALIZACIÓN DE LOS PROCESADORES LÁCTEOS DE LA REPÚBLICA DOMINICANA</t>
  </si>
  <si>
    <t>01-FORTALECIMIENTO DEL SISTEMA NACIONAL DE SALUD DE LA REPUBLICA DOMINICANA</t>
  </si>
  <si>
    <t>01-MEJORAMIENTO DE LA SANIDAD E INOCUIDAD AGRO-ALIMENTARIA EN LA REPÚBLICA DOMINICANA</t>
  </si>
  <si>
    <t>Etiquetas de fila</t>
  </si>
  <si>
    <t>MINISTERIO DE HACIENDA</t>
  </si>
  <si>
    <t xml:space="preserve">      Ejecución 1ro de enero -  21 de noviembre de 2025 (fecha de imputación)</t>
  </si>
  <si>
    <t>En 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</si>
</sst>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3">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
      <sz val="11"/>
      <color theme="1"/>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0">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19"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8" fillId="2" borderId="0" xfId="0" applyFont="1" applyFill="1" applyAlignment="1">
      <alignment horizontal="center"/>
    </xf>
    <xf numFmtId="0" fontId="49" fillId="3" borderId="0" xfId="0" applyFont="1" applyFill="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0" xfId="749" applyNumberFormat="1" applyFont="1" applyFill="1" applyBorder="1" applyAlignment="1">
      <alignment vertical="center"/>
    </xf>
    <xf numFmtId="0" fontId="51" fillId="0" borderId="0" xfId="0" applyFont="1" applyAlignment="1">
      <alignment horizontal="left" vertical="center"/>
    </xf>
    <xf numFmtId="0" fontId="59" fillId="4" borderId="19"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165" fontId="55" fillId="4" borderId="19" xfId="1" applyNumberFormat="1" applyFont="1" applyFill="1" applyBorder="1" applyAlignment="1">
      <alignment horizontal="right" vertical="center" wrapText="1"/>
    </xf>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166" fontId="40" fillId="0" borderId="0" xfId="0" applyNumberFormat="1" applyFont="1" applyAlignment="1">
      <alignment horizontal="left" indent="3"/>
    </xf>
    <xf numFmtId="166" fontId="40" fillId="0" borderId="0" xfId="0" applyNumberFormat="1" applyFont="1" applyAlignment="1">
      <alignment horizontal="right" indent="3"/>
    </xf>
    <xf numFmtId="0" fontId="57" fillId="0" borderId="0" xfId="0" applyFont="1" applyAlignment="1">
      <alignment vertical="top" wrapText="1"/>
    </xf>
    <xf numFmtId="166" fontId="61" fillId="0" borderId="0" xfId="0" applyNumberFormat="1" applyFont="1"/>
    <xf numFmtId="0" fontId="49" fillId="3" borderId="0" xfId="0" applyFont="1" applyFill="1" applyAlignment="1">
      <alignment horizontal="center" vertical="center" wrapText="1"/>
    </xf>
    <xf numFmtId="0" fontId="40" fillId="0" borderId="0" xfId="0" applyFont="1" applyAlignment="1">
      <alignment vertical="center"/>
    </xf>
    <xf numFmtId="0" fontId="49" fillId="3" borderId="21" xfId="0" applyFont="1" applyFill="1" applyBorder="1" applyAlignment="1">
      <alignment horizontal="center" vertical="center" wrapText="1"/>
    </xf>
    <xf numFmtId="176" fontId="50" fillId="4" borderId="0" xfId="856" applyNumberFormat="1" applyFont="1" applyFill="1" applyBorder="1" applyAlignment="1">
      <alignment horizontal="right" vertical="center" wrapText="1"/>
    </xf>
    <xf numFmtId="0" fontId="62" fillId="0" borderId="0" xfId="0" applyFont="1"/>
    <xf numFmtId="0" fontId="62" fillId="0" borderId="0" xfId="0" applyFont="1" applyAlignment="1">
      <alignment horizontal="left"/>
    </xf>
    <xf numFmtId="176" fontId="62" fillId="0" borderId="0" xfId="0" applyNumberFormat="1" applyFont="1"/>
    <xf numFmtId="0" fontId="62" fillId="0" borderId="0" xfId="0" applyFont="1" applyAlignment="1">
      <alignment horizontal="left" indent="1"/>
    </xf>
    <xf numFmtId="0" fontId="62" fillId="0" borderId="0" xfId="0" applyFont="1" applyAlignment="1">
      <alignment horizontal="left" indent="2"/>
    </xf>
    <xf numFmtId="0" fontId="62" fillId="0" borderId="0" xfId="0" applyFont="1" applyAlignment="1">
      <alignment horizontal="left" indent="3"/>
    </xf>
    <xf numFmtId="0" fontId="52" fillId="3" borderId="30" xfId="915" applyFont="1" applyFill="1" applyBorder="1" applyAlignment="1">
      <alignment horizontal="left" vertical="center"/>
    </xf>
    <xf numFmtId="176" fontId="53" fillId="3" borderId="30" xfId="856" applyNumberFormat="1" applyFont="1" applyFill="1" applyBorder="1" applyAlignment="1">
      <alignment horizontal="right" vertical="center" wrapText="1"/>
    </xf>
    <xf numFmtId="0" fontId="40" fillId="0" borderId="0" xfId="0" applyFont="1" applyAlignment="1">
      <alignment horizontal="left" indent="2"/>
    </xf>
    <xf numFmtId="176" fontId="40" fillId="0" borderId="0" xfId="0" applyNumberFormat="1" applyFont="1"/>
    <xf numFmtId="0" fontId="40" fillId="0" borderId="0" xfId="0" applyFont="1" applyAlignment="1">
      <alignment horizontal="left" indent="3"/>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7" xfId="0" applyFont="1" applyFill="1" applyBorder="1" applyAlignment="1">
      <alignment horizontal="center" vertical="center" wrapText="1"/>
    </xf>
    <xf numFmtId="0" fontId="49" fillId="3" borderId="28"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146503" y="847012"/>
          <a:ext cx="1525057" cy="841502"/>
        </a:xfrm>
        <a:prstGeom prst="rect">
          <a:avLst/>
        </a:prstGeom>
      </xdr:spPr>
    </xdr:pic>
    <xdr:clientData/>
  </xdr:oneCellAnchor>
  <xdr:oneCellAnchor>
    <xdr:from>
      <xdr:col>0</xdr:col>
      <xdr:colOff>425012</xdr:colOff>
      <xdr:row>3</xdr:row>
      <xdr:rowOff>57364</xdr:rowOff>
    </xdr:from>
    <xdr:ext cx="1309677" cy="706542"/>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426917" y="863179"/>
          <a:ext cx="1309677" cy="70654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6</xdr:col>
      <xdr:colOff>906780</xdr:colOff>
      <xdr:row>3</xdr:row>
      <xdr:rowOff>161835</xdr:rowOff>
    </xdr:from>
    <xdr:to>
      <xdr:col>8</xdr:col>
      <xdr:colOff>551130</xdr:colOff>
      <xdr:row>7</xdr:row>
      <xdr:rowOff>55518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641080" y="1142910"/>
          <a:ext cx="1558875" cy="8557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10</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524705</xdr:colOff>
      <xdr:row>2</xdr:row>
      <xdr:rowOff>236386</xdr:rowOff>
    </xdr:from>
    <xdr:to>
      <xdr:col>2</xdr:col>
      <xdr:colOff>821883</xdr:colOff>
      <xdr:row>6</xdr:row>
      <xdr:rowOff>168214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096" y="865864"/>
          <a:ext cx="1767673" cy="10009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4</xdr:col>
      <xdr:colOff>516045</xdr:colOff>
      <xdr:row>3</xdr:row>
      <xdr:rowOff>202142</xdr:rowOff>
    </xdr:from>
    <xdr:to>
      <xdr:col>5</xdr:col>
      <xdr:colOff>1237212</xdr:colOff>
      <xdr:row>7</xdr:row>
      <xdr:rowOff>190712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8307495" y="1021292"/>
          <a:ext cx="1734627" cy="941070"/>
        </a:xfrm>
        <a:prstGeom prst="rect">
          <a:avLst/>
        </a:prstGeom>
      </xdr:spPr>
    </xdr:pic>
    <xdr:clientData/>
  </xdr:twoCellAnchor>
  <xdr:twoCellAnchor editAs="oneCell">
    <xdr:from>
      <xdr:col>1</xdr:col>
      <xdr:colOff>198120</xdr:colOff>
      <xdr:row>2</xdr:row>
      <xdr:rowOff>140970</xdr:rowOff>
    </xdr:from>
    <xdr:to>
      <xdr:col>1</xdr:col>
      <xdr:colOff>1961983</xdr:colOff>
      <xdr:row>7</xdr:row>
      <xdr:rowOff>21777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8270" y="769620"/>
          <a:ext cx="1771483" cy="995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1171574</xdr:colOff>
      <xdr:row>2</xdr:row>
      <xdr:rowOff>179071</xdr:rowOff>
    </xdr:from>
    <xdr:to>
      <xdr:col>5</xdr:col>
      <xdr:colOff>363530</xdr:colOff>
      <xdr:row>7</xdr:row>
      <xdr:rowOff>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9039224" y="807721"/>
          <a:ext cx="1712271" cy="954404"/>
        </a:xfrm>
        <a:prstGeom prst="rect">
          <a:avLst/>
        </a:prstGeom>
      </xdr:spPr>
    </xdr:pic>
    <xdr:clientData/>
  </xdr:twoCellAnchor>
  <xdr:twoCellAnchor editAs="oneCell">
    <xdr:from>
      <xdr:col>0</xdr:col>
      <xdr:colOff>731727</xdr:colOff>
      <xdr:row>1</xdr:row>
      <xdr:rowOff>217170</xdr:rowOff>
    </xdr:from>
    <xdr:to>
      <xdr:col>1</xdr:col>
      <xdr:colOff>630388</xdr:colOff>
      <xdr:row>6</xdr:row>
      <xdr:rowOff>130362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1727" y="579120"/>
          <a:ext cx="1910341" cy="10752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3</xdr:col>
      <xdr:colOff>586740</xdr:colOff>
      <xdr:row>3</xdr:row>
      <xdr:rowOff>158116</xdr:rowOff>
    </xdr:from>
    <xdr:to>
      <xdr:col>4</xdr:col>
      <xdr:colOff>1083503</xdr:colOff>
      <xdr:row>7</xdr:row>
      <xdr:rowOff>169545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254490" y="958216"/>
          <a:ext cx="1607378" cy="906779"/>
        </a:xfrm>
        <a:prstGeom prst="rect">
          <a:avLst/>
        </a:prstGeom>
      </xdr:spPr>
    </xdr:pic>
    <xdr:clientData/>
  </xdr:twoCellAnchor>
  <xdr:twoCellAnchor editAs="oneCell">
    <xdr:from>
      <xdr:col>1</xdr:col>
      <xdr:colOff>47625</xdr:colOff>
      <xdr:row>2</xdr:row>
      <xdr:rowOff>115446</xdr:rowOff>
    </xdr:from>
    <xdr:to>
      <xdr:col>1</xdr:col>
      <xdr:colOff>1906738</xdr:colOff>
      <xdr:row>7</xdr:row>
      <xdr:rowOff>117028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44096"/>
          <a:ext cx="1859113" cy="10493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1125856</xdr:colOff>
      <xdr:row>3</xdr:row>
      <xdr:rowOff>112396</xdr:rowOff>
    </xdr:from>
    <xdr:to>
      <xdr:col>5</xdr:col>
      <xdr:colOff>1390651</xdr:colOff>
      <xdr:row>7</xdr:row>
      <xdr:rowOff>174592</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0898506" y="922021"/>
          <a:ext cx="1722120" cy="936591"/>
        </a:xfrm>
        <a:prstGeom prst="rect">
          <a:avLst/>
        </a:prstGeom>
      </xdr:spPr>
    </xdr:pic>
    <xdr:clientData/>
  </xdr:twoCellAnchor>
  <xdr:twoCellAnchor editAs="oneCell">
    <xdr:from>
      <xdr:col>1</xdr:col>
      <xdr:colOff>150495</xdr:colOff>
      <xdr:row>3</xdr:row>
      <xdr:rowOff>0</xdr:rowOff>
    </xdr:from>
    <xdr:to>
      <xdr:col>2</xdr:col>
      <xdr:colOff>1503879</xdr:colOff>
      <xdr:row>7</xdr:row>
      <xdr:rowOff>191322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1070" y="809625"/>
          <a:ext cx="1985844" cy="10580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963040</xdr:colOff>
      <xdr:row>3</xdr:row>
      <xdr:rowOff>66676</xdr:rowOff>
    </xdr:from>
    <xdr:to>
      <xdr:col>6</xdr:col>
      <xdr:colOff>434341</xdr:colOff>
      <xdr:row>7</xdr:row>
      <xdr:rowOff>21034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9964165" y="1028701"/>
          <a:ext cx="1585851" cy="817323"/>
        </a:xfrm>
        <a:prstGeom prst="rect">
          <a:avLst/>
        </a:prstGeom>
      </xdr:spPr>
    </xdr:pic>
    <xdr:clientData/>
  </xdr:twoCellAnchor>
  <xdr:twoCellAnchor editAs="oneCell">
    <xdr:from>
      <xdr:col>0</xdr:col>
      <xdr:colOff>739938</xdr:colOff>
      <xdr:row>2</xdr:row>
      <xdr:rowOff>55362</xdr:rowOff>
    </xdr:from>
    <xdr:to>
      <xdr:col>2</xdr:col>
      <xdr:colOff>1049655</xdr:colOff>
      <xdr:row>7</xdr:row>
      <xdr:rowOff>38100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938" y="807837"/>
          <a:ext cx="1839432" cy="10590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6</xdr:col>
      <xdr:colOff>1215178</xdr:colOff>
      <xdr:row>3</xdr:row>
      <xdr:rowOff>78771</xdr:rowOff>
    </xdr:from>
    <xdr:to>
      <xdr:col>8</xdr:col>
      <xdr:colOff>382914</xdr:colOff>
      <xdr:row>7</xdr:row>
      <xdr:rowOff>95250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2538498" y="888396"/>
          <a:ext cx="1747106" cy="879444"/>
        </a:xfrm>
        <a:prstGeom prst="rect">
          <a:avLst/>
        </a:prstGeom>
      </xdr:spPr>
    </xdr:pic>
    <xdr:clientData/>
  </xdr:twoCellAnchor>
  <xdr:twoCellAnchor editAs="oneCell">
    <xdr:from>
      <xdr:col>1</xdr:col>
      <xdr:colOff>247650</xdr:colOff>
      <xdr:row>2</xdr:row>
      <xdr:rowOff>57927</xdr:rowOff>
    </xdr:from>
    <xdr:to>
      <xdr:col>1</xdr:col>
      <xdr:colOff>2152650</xdr:colOff>
      <xdr:row>7</xdr:row>
      <xdr:rowOff>96072</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8225" y="686577"/>
          <a:ext cx="1901190" cy="10763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615315</xdr:colOff>
      <xdr:row>3</xdr:row>
      <xdr:rowOff>28575</xdr:rowOff>
    </xdr:from>
    <xdr:to>
      <xdr:col>5</xdr:col>
      <xdr:colOff>1006420</xdr:colOff>
      <xdr:row>7</xdr:row>
      <xdr:rowOff>20955</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2331065" y="828675"/>
          <a:ext cx="1648405" cy="906780"/>
        </a:xfrm>
        <a:prstGeom prst="rect">
          <a:avLst/>
        </a:prstGeom>
      </xdr:spPr>
    </xdr:pic>
    <xdr:clientData/>
  </xdr:twoCellAnchor>
  <xdr:twoCellAnchor editAs="oneCell">
    <xdr:from>
      <xdr:col>2</xdr:col>
      <xdr:colOff>38099</xdr:colOff>
      <xdr:row>1</xdr:row>
      <xdr:rowOff>253365</xdr:rowOff>
    </xdr:from>
    <xdr:to>
      <xdr:col>2</xdr:col>
      <xdr:colOff>2151281</xdr:colOff>
      <xdr:row>7</xdr:row>
      <xdr:rowOff>97155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7299" y="615315"/>
          <a:ext cx="2113182" cy="1158240"/>
        </a:xfrm>
        <a:prstGeom prst="rect">
          <a:avLst/>
        </a:prstGeom>
      </xdr:spPr>
    </xdr:pic>
    <xdr:clientData/>
  </xdr:twoCellAnchor>
  <xdr:twoCellAnchor editAs="oneCell">
    <xdr:from>
      <xdr:col>0</xdr:col>
      <xdr:colOff>0</xdr:colOff>
      <xdr:row>0</xdr:row>
      <xdr:rowOff>0</xdr:rowOff>
    </xdr:from>
    <xdr:to>
      <xdr:col>0</xdr:col>
      <xdr:colOff>323850</xdr:colOff>
      <xdr:row>12</xdr:row>
      <xdr:rowOff>59055</xdr:rowOff>
    </xdr:to>
    <xdr:pic>
      <xdr:nvPicPr>
        <xdr:cNvPr id="4" name="Imagen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0" y="0"/>
          <a:ext cx="323850" cy="2707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986.493406365742" createdVersion="8" refreshedVersion="8" minRefreshableVersion="3" recordCount="10255" xr:uid="{970F4C3E-0CC4-40B6-B435-C9411C51491D}">
  <cacheSource type="worksheet">
    <worksheetSource ref="A1:U10256" sheet="Hoja2"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53"/>
    </cacheField>
    <cacheField name="PROVINCIA" numFmtId="0">
      <sharedItems/>
    </cacheField>
    <cacheField name="Suma de INICIAL" numFmtId="0">
      <sharedItems containsSemiMixedTypes="0" containsString="0" containsNumber="1" containsInteger="1" minValue="0" maxValue="85721589331"/>
    </cacheField>
    <cacheField name="Sum of VIGENTE" numFmtId="0">
      <sharedItems containsSemiMixedTypes="0" containsString="0" containsNumber="1" minValue="0" maxValue="89535042242.349991"/>
    </cacheField>
    <cacheField name="Suma de DEVENGADO" numFmtId="0">
      <sharedItems containsSemiMixedTypes="0" containsString="0" containsNumber="1" minValue="-3.2014213502407074E-10" maxValue="78516934846.37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55">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333108528"/>
    <n v="1317708528"/>
    <n v="1222016169"/>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22200000"/>
    <n v="122200000"/>
    <n v="112016663"/>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31226000"/>
    <n v="31226000"/>
    <n v="2862382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en blanco)"/>
    <s v="99 - MULTIPROVINCIAL"/>
    <n v="3000000"/>
    <n v="3000000"/>
    <n v="27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410945786"/>
    <n v="410945786"/>
    <n v="366433626"/>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8190000"/>
    <n v="38690000"/>
    <n v="34549174"/>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3000000"/>
    <n v="53000000"/>
    <n v="48583337"/>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34076000"/>
    <n v="34076000"/>
    <n v="31236337"/>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6700000"/>
    <n v="6700000"/>
    <n v="6141663"/>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35287374"/>
    <n v="38587374"/>
    <n v="32346743"/>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107650000"/>
    <n v="107650000"/>
    <n v="98679174"/>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4900000"/>
    <n v="42600000"/>
    <n v="41158337"/>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38675000"/>
    <n v="74175000"/>
    <n v="5631241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55000000"/>
    <n v="55000000"/>
    <n v="49306241"/>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10600000"/>
    <n v="10600000"/>
    <n v="10600000"/>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2500000"/>
    <n v="3100000"/>
    <n v="2291663"/>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9000000"/>
    <n v="9200000"/>
    <n v="8250011"/>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600000"/>
    <n v="600000"/>
    <n v="5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850000"/>
    <n v="4050000"/>
    <n v="3529174"/>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3025000"/>
    <n v="3525000"/>
    <n v="2774048"/>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40795436"/>
    <n v="41095436"/>
    <n v="37394685"/>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12700000"/>
    <n v="13700000"/>
    <n v="12124996"/>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2139712301"/>
    <n v="2168405514.3299999"/>
    <n v="1984546713.6400003"/>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127424355"/>
    <n v="135849751"/>
    <n v="122866739.26000001"/>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220723990"/>
    <n v="220723990"/>
    <n v="210473323.67000002"/>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432302000"/>
    <n v="432302000"/>
    <n v="427802000"/>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592089113"/>
    <n v="595293609"/>
    <n v="548873479.92999983"/>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69594859"/>
    <n v="76533271.170000002"/>
    <n v="69511148.280000001"/>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85365938"/>
    <n v="185365938"/>
    <n v="172893501.38000003"/>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218000000"/>
    <n v="218000000"/>
    <n v="192607418.76000005"/>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19197060"/>
    <n v="20280430"/>
    <n v="19184782.5"/>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45620855"/>
    <n v="45620855"/>
    <n v="41961795.530000009"/>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333125468"/>
    <n v="333125468"/>
    <n v="280347445.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4218202"/>
    <n v="64218202"/>
    <n v="57511438.580000006"/>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200804543"/>
    <n v="200804543"/>
    <n v="193517574.30000004"/>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8000000"/>
    <n v="68000000"/>
    <n v="67603038.430000007"/>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2300000"/>
    <n v="2300000"/>
    <n v="2016486.3900000001"/>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10823000"/>
    <n v="10823000"/>
    <n v="9955981.8100000005"/>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10000000"/>
    <n v="10000000"/>
    <n v="7647916.1600000001"/>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10600000"/>
    <n v="10600000"/>
    <n v="9548581.709999999"/>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330747"/>
    <n v="1330747"/>
    <n v="1298742.3600000001"/>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6324750"/>
    <n v="116324750"/>
    <n v="106656380.2"/>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25600000"/>
    <n v="25600000"/>
    <n v="24036325.3999999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562197947"/>
    <n v="544186947"/>
    <n v="449399677.7300000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23000000"/>
    <n v="17723000"/>
    <n v="14282690.41000000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400000"/>
    <n v="1800000"/>
    <n v="1316545.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40000000"/>
    <n v="70792000.450000003"/>
    <n v="29934449.5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65328536"/>
    <n v="74478536"/>
    <n v="67916062.77999998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9060000"/>
    <n v="10480000"/>
    <n v="9278368.669999998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2000000"/>
    <n v="1500000"/>
    <n v="449651.8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3450000"/>
    <n v="2839800"/>
    <n v="2689167.5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40030000"/>
    <n v="36632000"/>
    <n v="30523140.4899999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3553000"/>
    <n v="15164000"/>
    <n v="13214472.82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7550000"/>
    <n v="15340000"/>
    <n v="9539469.289999999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40000"/>
    <n v="54919232"/>
    <n v="5611640.270000000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00"/>
    <n v="23510791.550000001"/>
    <n v="899965.8300000001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3850000"/>
    <n v="3350000"/>
    <n v="2123773.93999999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590000"/>
    <n v="2140000"/>
    <n v="1240174.85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700000"/>
    <n v="300000"/>
    <n v="166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600000"/>
    <n v="2200000"/>
    <n v="1199559.2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25000"/>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665000"/>
    <n v="465000"/>
    <n v="156157.49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405000"/>
    <n v="405000"/>
    <n v="62604.42999999999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65000"/>
    <n v="3615000"/>
    <n v="3045053.74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4710000"/>
    <n v="18370200"/>
    <n v="10518676.79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722893014"/>
    <n v="1718377480.4400001"/>
    <n v="1428907973.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45138837"/>
    <n v="603245214.80000007"/>
    <n v="281257145.8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50000"/>
    <n v="7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050000"/>
    <n v="14833000"/>
    <n v="14747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2974626"/>
    <n v="232194604.65999997"/>
    <n v="210207689.7599996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25275008"/>
    <n v="27872397.84"/>
    <n v="22244870.76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606243"/>
    <n v="27106243"/>
    <n v="18392301.38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7000000"/>
    <n v="21674868.300000001"/>
    <n v="15945738.46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0"/>
    <n v="1925000"/>
    <n v="1458250.2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81687572"/>
    <n v="75937259"/>
    <n v="19237531.37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32615694"/>
    <n v="28015694.399999999"/>
    <n v="23328123.30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458000"/>
    <n v="13976911.310000001"/>
    <n v="7741242.029999999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7408953"/>
    <n v="58150418.939999998"/>
    <n v="32132505.75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2129249.7000000002"/>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267359"/>
    <n v="39517358.759999998"/>
    <n v="30524829.7800000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804000"/>
    <n v="4253999.9999999991"/>
    <n v="2476180.749999999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95200"/>
    <n v="3295200"/>
    <n v="679359.05999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4983733"/>
    <n v="3293748.8"/>
    <n v="208363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87565"/>
    <n v="600000"/>
    <n v="4402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350968"/>
    <n v="317068"/>
    <n v="28993.4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91014"/>
    <n v="224021.69"/>
    <n v="166868.8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6923002"/>
    <n v="25887238.719999999"/>
    <n v="19543103.81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30357"/>
    <n v="17038854.399999999"/>
    <n v="9218383.6999999993"/>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en blanco)"/>
    <s v="99 - MULTIPROVINCIAL"/>
    <n v="0"/>
    <n v="56640.02"/>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0"/>
    <n v="57478"/>
    <n v="5065.5"/>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2 - TEXTILES Y VESTUARIOS"/>
    <s v="N"/>
    <s v="00 - N/A"/>
    <s v="10 - FONDO GENERAL"/>
    <s v="(en blanco)"/>
    <s v="99 - MULTIPROVINCIAL"/>
    <n v="0"/>
    <n v="447487"/>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en blanco)"/>
    <s v="99 - MULTIPROVINCIAL"/>
    <n v="0"/>
    <n v="113330.8"/>
    <n v="22309.07999999999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en blanco)"/>
    <s v="99 - MULTIPROVINCIAL"/>
    <n v="0"/>
    <n v="614229.69999999995"/>
    <n v="207662.3"/>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0"/>
    <n v="19900.28"/>
    <n v="11500.2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2001638.15"/>
    <n v="653976.36"/>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361977745"/>
    <n v="359398931.56999999"/>
    <n v="303722288.01999992"/>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87624730"/>
    <n v="90124356.769999996"/>
    <n v="79483612.300000012"/>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52252357"/>
    <n v="50341025.219999999"/>
    <n v="46258116.740000002"/>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en blanco)"/>
    <s v="99 - MULTIPROVINCIAL"/>
    <n v="13275001"/>
    <n v="13275001"/>
    <n v="12702689.779999997"/>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19899724"/>
    <n v="20611589.100000001"/>
    <n v="8734154.0999999996"/>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3204860"/>
    <n v="4556654.8599999994"/>
    <n v="4133333.1"/>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10247000"/>
    <n v="11547000"/>
    <n v="6650521.6400000006"/>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26910000"/>
    <n v="18852993.940000001"/>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7200000"/>
    <n v="11314593.799999999"/>
    <n v="10714102.17"/>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6500000"/>
    <n v="3934000"/>
    <n v="1770577.32"/>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34161000"/>
    <n v="61392887.000000007"/>
    <n v="49989529.449999996"/>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8286250"/>
    <n v="6506137.8999999994"/>
    <n v="2715011.79"/>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6967648"/>
    <n v="1940931.1"/>
    <n v="1443280.7199999997"/>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19007180"/>
    <n v="11072174.02"/>
    <n v="8311691.9699999997"/>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6163300"/>
    <n v="1302510.2599999998"/>
    <n v="573147.5799999999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16000"/>
    <n v="16048"/>
    <n v="16048"/>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315000"/>
    <n v="1047403"/>
    <n v="185858.01"/>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3387000"/>
    <n v="1346843.5"/>
    <n v="1029334.26"/>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16838810"/>
    <n v="19500967.16"/>
    <n v="6643671.4900000002"/>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20403255"/>
    <n v="8648597.8599999994"/>
    <n v="6761506.04"/>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508651386"/>
    <n v="514484672.22000003"/>
    <n v="461198058.28000003"/>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143057400"/>
    <n v="126069314.08"/>
    <n v="118811345.97999999"/>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69227340"/>
    <n v="69069946.660000026"/>
    <n v="63298091.20000004"/>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68271954"/>
    <n v="68181954"/>
    <n v="57920512.81000001"/>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3266899"/>
    <n v="8878119"/>
    <n v="6927317.6800000016"/>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17766560"/>
    <n v="16366560"/>
    <n v="11972529.199999999"/>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4527500"/>
    <n v="1232500"/>
    <n v="759785.7699999999"/>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30630790"/>
    <n v="23630883"/>
    <n v="12578103.300000001"/>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13720000"/>
    <n v="13564000"/>
    <n v="12819866.690000001"/>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8133771"/>
    <n v="15351224.57"/>
    <n v="7481665.9800000014"/>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49508428"/>
    <n v="36675063.560000002"/>
    <n v="24887364.73999999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en blanco)"/>
    <s v="99 - MULTIPROVINCIAL"/>
    <n v="1196444"/>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9797600"/>
    <n v="10772500"/>
    <n v="8994581.1500000004"/>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5324250"/>
    <n v="5526350"/>
    <n v="2257598.4"/>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3895530"/>
    <n v="1720681"/>
    <n v="854593.28"/>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2431400"/>
    <n v="3063650"/>
    <n v="1289409.96"/>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390000"/>
    <n v="240190"/>
    <n v="32965.550000000003"/>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983800"/>
    <n v="1694900"/>
    <n v="851549.04"/>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4703757"/>
    <n v="4094758"/>
    <n v="1187779.8500000001"/>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8701931"/>
    <n v="19362531"/>
    <n v="12066088.179999998"/>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33830808"/>
    <n v="25564059"/>
    <n v="13368577.369999997"/>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25 - SANTIAGO"/>
    <n v="14625000"/>
    <n v="36757362.450000003"/>
    <n v="33350573.57"/>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32 - SANTO DOMINGO"/>
    <n v="43875000"/>
    <n v="42376230"/>
    <n v="39627083.32"/>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25 - SANTIAGO"/>
    <n v="9250000"/>
    <n v="8076000"/>
    <n v="6391515.0700000003"/>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32 - SANTO DOMINGO"/>
    <n v="13750000"/>
    <n v="12500745.18"/>
    <n v="7900963.8799999999"/>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25 - SANTIAGO"/>
    <n v="2019850"/>
    <n v="5125988.21"/>
    <n v="4664556.9799999995"/>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32 - SANTO DOMINGO"/>
    <n v="6059553"/>
    <n v="6045788.6400000006"/>
    <n v="5520404.5599999996"/>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25 - SANTIAGO"/>
    <n v="13210299"/>
    <n v="11710299"/>
    <n v="11678224.23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32 - SANTO DOMINGO"/>
    <n v="13210299"/>
    <n v="33652188.269999996"/>
    <n v="25423957.699999992"/>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25 - SANTIAGO"/>
    <n v="0"/>
    <n v="544100"/>
    <n v="444051"/>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32 - SANTO DOMINGO"/>
    <n v="0"/>
    <n v="448000"/>
    <n v="247623"/>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25 - SANTIAGO"/>
    <n v="0"/>
    <n v="500000"/>
    <n v="438002.5"/>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32 - SANTO DOMINGO"/>
    <n v="0"/>
    <n v="1800000"/>
    <n v="1546275"/>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en blanco)"/>
    <s v="32 - SANTO DOMINGO"/>
    <n v="0"/>
    <n v="1258128"/>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25 - SANTIAGO"/>
    <n v="0"/>
    <n v="30276"/>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32 - SANTO DOMINGO"/>
    <n v="0"/>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25 - SANTIAGO"/>
    <n v="0"/>
    <n v="734179.4800000001"/>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32 - SANTO DOMINGO"/>
    <n v="0"/>
    <n v="1208316.01"/>
    <n v="104229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25 - SANTIAGO"/>
    <n v="0"/>
    <n v="191160"/>
    <n v="8496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32 - SANTO DOMINGO"/>
    <n v="0"/>
    <n v="728000"/>
    <n v="42200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25 - SANTIAGO"/>
    <n v="0"/>
    <n v="948000"/>
    <n v="33985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32 - SANTO DOMINGO"/>
    <n v="0"/>
    <n v="2180000.0299999998"/>
    <n v="139635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25 - SANTIAGO"/>
    <n v="0"/>
    <n v="530593.98"/>
    <n v="190323.16"/>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32 - SANTO DOMINGO"/>
    <n v="0"/>
    <n v="700200"/>
    <n v="27945"/>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25 - SANTIAGO"/>
    <n v="0"/>
    <n v="116500"/>
    <n v="8850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32 - SANTO DOMINGO"/>
    <n v="0"/>
    <n v="978392"/>
    <n v="731876.1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25 - SANTIAGO"/>
    <n v="0"/>
    <n v="332866.42"/>
    <n v="213366.4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32 - SANTO DOMINGO"/>
    <n v="0"/>
    <n v="220333.60000000009"/>
    <n v="201119.2"/>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25 - SANTIAGO"/>
    <n v="0"/>
    <n v="9550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32 - SANTO DOMINGO"/>
    <n v="0"/>
    <n v="250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25 - SANTIAGO"/>
    <n v="0"/>
    <n v="1280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32 - SANTO DOMINGO"/>
    <n v="0"/>
    <n v="213928"/>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25 - SANTIAGO"/>
    <n v="0"/>
    <n v="51360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32 - SANTO DOMINGO"/>
    <n v="0"/>
    <n v="2903785"/>
    <n v="1976367.8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25 - SANTIAGO"/>
    <n v="0"/>
    <n v="1266176.27"/>
    <n v="326576.51"/>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32 - SANTO DOMINGO"/>
    <n v="50000000"/>
    <n v="1478116.1400000015"/>
    <n v="592553.65"/>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en blanco)"/>
    <s v="25 - SANTIAGO"/>
    <n v="0"/>
    <n v="248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en blanco)"/>
    <s v="32 - SANTO DOMINGO"/>
    <n v="0"/>
    <n v="218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25 - SANTIAGO"/>
    <n v="0"/>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25 - SANTIAGO"/>
    <n v="2867303"/>
    <n v="61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32 - SANTO DOMINGO"/>
    <n v="2643384"/>
    <n v="9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en blanco)"/>
    <s v="25 - SANTIAGO"/>
    <n v="0"/>
    <n v="100000"/>
    <n v="10000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en blanco)"/>
    <s v="32 - SANTO DOMINGO"/>
    <n v="0"/>
    <n v="200000"/>
    <n v="1000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0"/>
    <n v="5542500"/>
    <n v="35425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en blanco)"/>
    <s v="99 - MULTIPROVINCIAL"/>
    <n v="4713232"/>
    <n v="120000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0"/>
    <n v="534698.34"/>
    <n v="534698.3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76480981"/>
    <n v="358339717.07999998"/>
    <n v="251978167.97000003"/>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7517103.9800000004"/>
    <n v="5694779.650000000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90714446"/>
    <n v="85723048.099999994"/>
    <n v="67391948.169999987"/>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6698000"/>
    <n v="27218000"/>
    <n v="302000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841000"/>
    <n v="51866680"/>
    <n v="35885643.99000000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797700"/>
    <n v="645488.0200000001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4897743"/>
    <n v="16392926"/>
    <n v="12869172.27999999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100000"/>
    <n v="4100000"/>
    <n v="2377948.090000000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8700000"/>
    <n v="11251193.6"/>
    <n v="9193098.87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50000"/>
    <n v="2500000"/>
    <n v="2437431.239999999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48048000"/>
    <n v="36363618"/>
    <n v="2471648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9247200"/>
    <n v="37367845"/>
    <n v="35069333.56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57200"/>
    <n v="11841194"/>
    <n v="6435574.570000002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183490"/>
    <n v="100603052.40000001"/>
    <n v="65266574.14999998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580000"/>
    <n v="24680000.359999999"/>
    <n v="1722435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52842"/>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94285"/>
    <n v="2963870"/>
    <n v="1829434.1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2800000"/>
    <n v="1645550"/>
    <n v="994669.5499999999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4450000"/>
    <n v="1054000"/>
    <n v="225694.1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145000"/>
    <n v="18577.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0"/>
    <n v="1900000"/>
    <n v="436953.3500000000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0000"/>
    <n v="111580"/>
    <n v="21803.80000000000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519964"/>
    <n v="23855000"/>
    <n v="15277280.1199999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3798622"/>
    <n v="21003622"/>
    <n v="12530074.57000000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65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4080000"/>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900000"/>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556920"/>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200000"/>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100000"/>
    <n v="100000"/>
    <n v="10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300000"/>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en blanco)"/>
    <s v="99 - MULTIPROVINCIAL"/>
    <n v="150000"/>
    <n v="450000"/>
    <n v="15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2000000"/>
    <n v="1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600000"/>
    <n v="600000"/>
    <n v="485200.4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en blanco)"/>
    <s v="99 - MULTIPROVINCIAL"/>
    <n v="0"/>
    <n v="1700000"/>
    <n v="1152380.21"/>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3000000"/>
    <n v="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20000"/>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200000"/>
    <n v="885000"/>
    <n v="477706.4"/>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2 - TEXTILES Y VESTUARIOS"/>
    <s v="N"/>
    <s v="00 - N/A"/>
    <s v="10 - FONDO GENERAL"/>
    <s v="(en blanco)"/>
    <s v="99 - MULTIPROVINCIAL"/>
    <n v="0"/>
    <n v="746231"/>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200000"/>
    <n v="15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1200000"/>
    <n v="961384"/>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2343080"/>
    <n v="1096849"/>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724732189"/>
    <n v="727602891.08000004"/>
    <n v="600175510.06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38022420"/>
    <n v="136529591.92000002"/>
    <n v="115159153.88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46182493"/>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8936400"/>
    <n v="97556846"/>
    <n v="87704772.73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103210000"/>
    <n v="111244154"/>
    <n v="99806164.01000000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200000"/>
    <n v="22515377.229999997"/>
    <n v="14874983.41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04000000"/>
    <n v="268322368.63999999"/>
    <n v="246917113.5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1750000"/>
    <n v="253123900"/>
    <n v="2379166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5688240"/>
    <n v="81827778.390000015"/>
    <n v="49216841.67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53500000"/>
    <n v="102504802.8"/>
    <n v="82251544.00000001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9750000"/>
    <n v="77966318.690000013"/>
    <n v="28325698.54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7357189"/>
    <n v="439018037.3900001"/>
    <n v="272813059.74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0"/>
    <n v="70478109.700000003"/>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1017968"/>
    <n v="69508190.409999996"/>
    <n v="45942032.73000001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10000"/>
    <n v="75069823.020000011"/>
    <n v="72829134.77000001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5500000"/>
    <n v="7332494"/>
    <n v="3570049.010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8300000"/>
    <n v="9600071.5199999996"/>
    <n v="2945936.5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0"/>
    <n v="147690298.05000001"/>
    <n v="145476438.00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8820000"/>
    <n v="24553964.4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430000"/>
    <n v="34696773.400000006"/>
    <n v="30616389.60999998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050000"/>
    <n v="134876907.75999999"/>
    <n v="109143192.56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28321065.200000197"/>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9937349"/>
    <n v="497400922.13"/>
    <n v="246331869.3199998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1680"/>
    <n v="0"/>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2937054"/>
    <n v="32737054"/>
    <n v="24828550.300000001"/>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5300000"/>
    <n v="5300000"/>
    <n v="4112791.66"/>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en blanco)"/>
    <s v="99 - MULTIPROVINCIAL"/>
    <n v="2650000"/>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3737947"/>
    <n v="3937947"/>
    <n v="3654126.54"/>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9550000"/>
    <n v="9550000"/>
    <n v="7982344.4100000011"/>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en blanco)"/>
    <s v="99 - MULTIPROVINCIAL"/>
    <n v="0"/>
    <n v="144402.5"/>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en blanco)"/>
    <s v="99 - MULTIPROVINCIAL"/>
    <n v="0"/>
    <n v="10000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600000"/>
    <n v="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200000"/>
    <n v="318427.5"/>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600000"/>
    <n v="973284.24"/>
    <n v="8328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3000000"/>
    <n v="2177500"/>
    <n v="1104904.8"/>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300000"/>
    <n v="325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325000"/>
    <n v="519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en blanco)"/>
    <s v="99 - MULTIPROVINCIAL"/>
    <n v="0"/>
    <n v="3717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150000"/>
    <n v="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100000"/>
    <n v="11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70000"/>
    <n v="45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1570000"/>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1095000"/>
    <n v="489215.76"/>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321153667"/>
    <n v="323460258.98999995"/>
    <n v="287723525.78000003"/>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60223366"/>
    <n v="57451235.009999998"/>
    <n v="53660073.420000002"/>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en blanco)"/>
    <s v="99 - MULTIPROVINCIAL"/>
    <n v="25494000"/>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38472654"/>
    <n v="38938193"/>
    <n v="35149588.639999993"/>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6560000"/>
    <n v="26560000"/>
    <n v="22106823.320000008"/>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8350000"/>
    <n v="6350000"/>
    <n v="676596.41999999993"/>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20000000"/>
    <n v="20000000"/>
    <n v="535000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7420000"/>
    <n v="5420000"/>
    <n v="1334362.2000000002"/>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105309000"/>
    <n v="177309000"/>
    <n v="125424571.44999997"/>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16800000"/>
    <n v="30500000"/>
    <n v="29726759.859999999"/>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4170000"/>
    <n v="31070000"/>
    <n v="6933567.0599999977"/>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4100000"/>
    <n v="24100000"/>
    <n v="50261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7960000"/>
    <n v="22160000"/>
    <n v="10212565.899999999"/>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3652712135"/>
    <n v="3572074135"/>
    <n v="2242437698.0900002"/>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7200000"/>
    <n v="6500000"/>
    <n v="3464527.23"/>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3200000"/>
    <n v="4200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000000"/>
    <n v="4000000"/>
    <n v="2540922.35"/>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9010000"/>
    <n v="141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32482363"/>
    <n v="25070363"/>
    <n v="11070709.68"/>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31700000"/>
    <n v="37600000"/>
    <n v="12484761.47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81589006"/>
    <n v="92321006"/>
    <n v="65374887.620000005"/>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357909040"/>
    <n v="357909040"/>
    <n v="275265785.63000005"/>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49463978"/>
    <n v="49463978"/>
    <n v="43786565.789999999"/>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36690374"/>
    <n v="36690374"/>
    <n v="30020779.660000011"/>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10353156"/>
    <n v="10362150.800000001"/>
    <n v="8862159.0400000028"/>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1020183"/>
    <n v="1140642"/>
    <n v="837743.3600000001"/>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2160000"/>
    <n v="2160000"/>
    <n v="1516120.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en blanco)"/>
    <s v="99 - MULTIPROVINCIAL"/>
    <n v="0"/>
    <n v="165958.71"/>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23401419"/>
    <n v="27390334.199999999"/>
    <n v="24144141.879999995"/>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3041938"/>
    <n v="5103663"/>
    <n v="1123179.7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4121027"/>
    <n v="7170695.2699999996"/>
    <n v="4801865.2600000007"/>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24014830"/>
    <n v="32571349.98"/>
    <n v="17972953.93"/>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2700000"/>
    <n v="3549712"/>
    <n v="1051793"/>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70336804"/>
    <n v="51374330.519999996"/>
    <n v="12730900.59"/>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en blanco)"/>
    <s v="99 - MULTIPROVINCIAL"/>
    <n v="0"/>
    <n v="34606600"/>
    <n v="0"/>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11890742"/>
    <n v="5048576.5"/>
    <n v="1576242.82"/>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744380"/>
    <n v="815708.67999999993"/>
    <n v="667243.97"/>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593400"/>
    <n v="140315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28302372"/>
    <n v="72973107.719999999"/>
    <n v="7218630.6200000001"/>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en blanco)"/>
    <s v="99 - MULTIPROVINCIAL"/>
    <n v="0"/>
    <n v="353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33806760"/>
    <n v="18954427.509999998"/>
    <n v="15580988.270000003"/>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3034615"/>
    <n v="149950861.65000004"/>
    <n v="69436852.219999999"/>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en blanco)"/>
    <s v="99 - MULTIPROVINCIAL"/>
    <n v="0"/>
    <n v="3389"/>
    <n v="3388.6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879837000"/>
    <n v="869361913.39999998"/>
    <n v="796156626.75999987"/>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496982800"/>
    <n v="506457886.59999996"/>
    <n v="458079102.34999996"/>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en blanco)"/>
    <s v="99 - MULTIPROVINCIAL"/>
    <n v="98700000"/>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117550000"/>
    <n v="118550000"/>
    <n v="106884426.00000001"/>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48961000"/>
    <n v="187171000"/>
    <n v="179269390.39000002"/>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30500000"/>
    <n v="33918000"/>
    <n v="20266554.120000001"/>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5500000"/>
    <n v="18000000"/>
    <n v="9553294.0899999999"/>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200000"/>
    <n v="365000"/>
    <n v="14690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16100000"/>
    <n v="22595000"/>
    <n v="10816146.49"/>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135100000"/>
    <n v="174355000"/>
    <n v="163260465.17999998"/>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85000000"/>
    <n v="148620000"/>
    <n v="147452817.09"/>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6950000"/>
    <n v="10931965"/>
    <n v="5525953.96"/>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69700000"/>
    <n v="180790000"/>
    <n v="65510845.629999988"/>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2950000"/>
    <n v="60653000"/>
    <n v="52536466.269999996"/>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38850000"/>
    <n v="30045000"/>
    <n v="23589495.27"/>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7000000"/>
    <n v="10673000"/>
    <n v="6538930.1200000001"/>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en blanco)"/>
    <s v="99 - MULTIPROVINCIAL"/>
    <n v="15000000"/>
    <n v="21460000"/>
    <n v="17078666.8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340000"/>
    <n v="5102000"/>
    <n v="1583033.7"/>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1000000"/>
    <n v="3520000"/>
    <n v="3286903.3499999996"/>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1199173"/>
    <n v="2563173"/>
    <n v="163562.31"/>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5800000"/>
    <n v="3738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300000"/>
    <n v="2550000"/>
    <n v="2150554.3599999994"/>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1000000"/>
    <n v="338000"/>
    <n v="206933.63"/>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100000"/>
    <n v="43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650000"/>
    <n v="5952000"/>
    <n v="5780926.1499999994"/>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200000"/>
    <n v="31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480000"/>
    <n v="2871000"/>
    <n v="670844.02000000014"/>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8000000"/>
    <n v="1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0030000"/>
    <n v="50077000"/>
    <n v="31643313.850000001"/>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2500000"/>
    <n v="912000"/>
    <n v="774688.35000000009"/>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7100000"/>
    <n v="15504000"/>
    <n v="10533758.029999999"/>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57229191"/>
    <n v="29011191"/>
    <n v="19522379.44999999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9469758"/>
    <n v="49511758"/>
    <n v="41157463.23000000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6753000"/>
    <n v="253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273420"/>
    <n v="7273420"/>
    <n v="6084549.000000000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1940000"/>
    <n v="2636450"/>
    <n v="2240449.809999999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11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1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18315"/>
    <n v="4995164.5299999993"/>
    <n v="4282082.4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1478899"/>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3919758.57"/>
    <n v="207488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278118"/>
    <n v="93467.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5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579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90554"/>
    <n v="90553.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91320.3"/>
    <n v="243700.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5876455.7799999993"/>
    <n v="4181782.6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660000"/>
    <n v="5828549.7300000004"/>
    <n v="2569858.61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137207368"/>
    <n v="136805944"/>
    <n v="96772519.18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23134214"/>
    <n v="23144214"/>
    <n v="16603741.64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245742"/>
    <n v="17637166"/>
    <n v="14190477.08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8710000"/>
    <n v="8434000"/>
    <n v="7069058.66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0"/>
    <n v="1494964"/>
    <n v="75868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2500000"/>
    <n v="2323460.02"/>
    <n v="814414.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333239.98"/>
    <n v="332743.7899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8000000"/>
    <n v="31792000"/>
    <n v="5372425.440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3300000"/>
    <n v="994392.69"/>
    <n v="9943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3233080"/>
    <n v="2463951.0499999989"/>
    <n v="1082270.3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714000"/>
    <n v="14979436.619999999"/>
    <n v="6442565.840000001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950000"/>
    <n v="2270800"/>
    <n v="1161785.2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25398"/>
    <n v="1010156"/>
    <n v="531230.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1760000"/>
    <n v="104155.88"/>
    <n v="6106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702813.49000000022"/>
    <n v="455626.8400000000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70000"/>
    <n v="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1700000"/>
    <n v="805004.80000000005"/>
    <n v="583934.800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25670"/>
    <n v="453945.4"/>
    <n v="439978.339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54000"/>
    <n v="6685400"/>
    <n v="3876401.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1304"/>
    <n v="2959820.12"/>
    <n v="2131008.2500000005"/>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5274275"/>
    <n v="49870808.049999997"/>
    <n v="37820452.20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23804166"/>
    <n v="17956572.949999999"/>
    <n v="16071594.24"/>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1"/>
    <n v="7278851"/>
    <n v="5660511.9900000002"/>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6360000"/>
    <n v="6700000"/>
    <n v="5961706.8499999987"/>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00000"/>
    <n v="82000"/>
    <n v="500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200000"/>
    <n v="2070000"/>
    <n v="2069793.2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33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118000"/>
    <n v="117746.3"/>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9721290"/>
    <n v="9393098.2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4162809"/>
    <n v="9453469"/>
    <n v="457001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300000"/>
    <n v="312710"/>
    <n v="152360.2999999999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900000"/>
    <n v="1100000"/>
    <n v="391288"/>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3984000"/>
    <n v="3901297.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9750600"/>
    <n v="16085940"/>
    <n v="4595178.7200000007"/>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2244950383"/>
    <n v="2252770383"/>
    <n v="2044454937.8400002"/>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270138000"/>
    <n v="273002358.02999997"/>
    <n v="248398241.32000008"/>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en blanco)"/>
    <s v="99 - MULTIPROVINCIAL"/>
    <n v="15380000"/>
    <n v="4305641.97"/>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292777201"/>
    <n v="292777201"/>
    <n v="264425264.05999997"/>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221516724"/>
    <n v="168247533.06999999"/>
    <n v="131156695.25000003"/>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3300000"/>
    <n v="24900000"/>
    <n v="9976694.5800000019"/>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55000000"/>
    <n v="76450000"/>
    <n v="51788850.249999993"/>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3900000"/>
    <n v="5186603.91"/>
    <n v="5031871.72"/>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86900000"/>
    <n v="90176477.129999995"/>
    <n v="35470844.629999995"/>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en blanco)"/>
    <s v="99 - MULTIPROVINCIAL"/>
    <n v="0"/>
    <n v="111377"/>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69000000"/>
    <n v="50150000"/>
    <n v="39458337.589999996"/>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24550000"/>
    <n v="29918200"/>
    <n v="11355849.33"/>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38454223"/>
    <n v="688457758.99000001"/>
    <n v="72473828.689999983"/>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18000000"/>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31100000"/>
    <n v="17296979.84"/>
    <n v="4350880.29"/>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en blanco)"/>
    <s v="99 - MULTIPROVINCIAL"/>
    <n v="0"/>
    <n v="984000"/>
    <n v="388240.5"/>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86602960"/>
    <n v="71886931.799999997"/>
    <n v="15004285.60999999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en blanco)"/>
    <s v="99 - MULTIPROVINCIAL"/>
    <n v="0"/>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4775800"/>
    <n v="1118000"/>
    <n v="624545.02"/>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en blanco)"/>
    <s v="99 - MULTIPROVINCIAL"/>
    <n v="0"/>
    <n v="21250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5043082"/>
    <n v="2958082"/>
    <n v="2180415.1"/>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en blanco)"/>
    <s v="99 - MULTIPROVINCIAL"/>
    <n v="0"/>
    <n v="3916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4000000"/>
    <n v="3350053.09"/>
    <n v="1687045.0700000003"/>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4500000"/>
    <n v="2443000"/>
    <n v="2056376.0300000003"/>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7950000"/>
    <n v="4968969.04"/>
    <n v="2776126.8399999994"/>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73525000"/>
    <n v="74160891.020000011"/>
    <n v="57803513.389999978"/>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51150000"/>
    <n v="44972678.630000003"/>
    <n v="20543144.719999999"/>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en blanco)"/>
    <s v="99 - MULTIPROVINCIAL"/>
    <n v="0"/>
    <n v="731715"/>
    <n v="3870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45703000"/>
    <n v="45703000"/>
    <n v="35469611.1099999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7462000"/>
    <n v="7462000"/>
    <n v="3257196.400000000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en blanco)"/>
    <s v="99 - MULTIPROVINCIAL"/>
    <n v="0"/>
    <n v="390000"/>
    <n v="225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6295198"/>
    <n v="6295198"/>
    <n v="4899630.4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1250000"/>
    <n v="3915038.2"/>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12000000"/>
    <n v="10420500"/>
    <n v="68085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5000000"/>
    <n v="2100000"/>
    <n v="1705180.039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2799999"/>
    <n v="3226341.71"/>
    <n v="88732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1900000"/>
    <n v="2483961.7999999998"/>
    <n v="213436.2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4000000"/>
    <n v="24507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1000000"/>
    <n v="17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en blanco)"/>
    <s v="99 - MULTIPROVINCIAL"/>
    <n v="3600"/>
    <n v="37600"/>
    <n v="33250.0199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2 - TEXTILES Y VESTUARIOS"/>
    <s v="N"/>
    <s v="00 - N/A"/>
    <s v="10 - FONDO GENERAL"/>
    <s v="(en blanco)"/>
    <s v="99 - MULTIPROVINCIAL"/>
    <n v="0"/>
    <n v="42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en blanco)"/>
    <s v="99 - MULTIPROVINCIAL"/>
    <n v="199330"/>
    <n v="28378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en blanco)"/>
    <s v="99 - MULTIPROVINCIAL"/>
    <n v="42857"/>
    <n v="1777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7519106"/>
    <n v="7934206"/>
    <n v="7507899.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165571"/>
    <n v="1716121"/>
    <n v="53135.4"/>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en blanco)"/>
    <s v="99 - MULTIPROVINCIAL"/>
    <n v="15300000"/>
    <n v="15300000"/>
    <n v="111753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en blanco)"/>
    <s v="99 - MULTIPROVINCIAL"/>
    <n v="2000000"/>
    <n v="2387000"/>
    <n v="282295.52"/>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259670"/>
    <n v="6400000"/>
    <n v="2355834"/>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en blanco)"/>
    <s v="99 - MULTIPROVINCIAL"/>
    <n v="3300000"/>
    <n v="7075770.4900000002"/>
    <n v="5141395.5199999996"/>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en blanco)"/>
    <s v="99 - MULTIPROVINCIAL"/>
    <n v="5094762"/>
    <n v="4221297"/>
    <n v="3654425.4000000004"/>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en blanco)"/>
    <s v="99 - MULTIPROVINCIAL"/>
    <n v="283157"/>
    <n v="730266.6"/>
    <n v="73026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en blanco)"/>
    <s v="99 - MULTIPROVINCIAL"/>
    <n v="346900"/>
    <n v="302708.73"/>
    <n v="265236.23"/>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en blanco)"/>
    <s v="99 - MULTIPROVINCIAL"/>
    <n v="21240"/>
    <n v="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1204.5999999999999"/>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en blanco)"/>
    <s v="99 - MULTIPROVINCIAL"/>
    <n v="5394271"/>
    <n v="2272352.58"/>
    <n v="2142927.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296897333"/>
    <n v="296187333"/>
    <n v="207488977.09"/>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63195666"/>
    <n v="59995666"/>
    <n v="54437447.189999998"/>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en blanco)"/>
    <s v="99 - MULTIPROVINCIAL"/>
    <n v="4642328"/>
    <n v="16245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39958275"/>
    <n v="39958275"/>
    <n v="30402278.520000003"/>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42785000"/>
    <n v="45085000"/>
    <n v="39668237.319999993"/>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5000000"/>
    <n v="2188900"/>
    <n v="419333.36999999994"/>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6933667"/>
    <n v="6933667"/>
    <n v="2736090.25"/>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1650000"/>
    <n v="1567200"/>
    <n v="1027762"/>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37700000"/>
    <n v="33360659"/>
    <n v="15747033.800000001"/>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8100000"/>
    <n v="8100000"/>
    <n v="7375620.4100000001"/>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8182667"/>
    <n v="9271837"/>
    <n v="7709285.5499999998"/>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12097667"/>
    <n v="12969267"/>
    <n v="8196091.9700000007"/>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6200000"/>
    <n v="4756600"/>
    <n v="2872869.99"/>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1600000"/>
    <n v="1444500"/>
    <n v="1066122.5900000001"/>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200000"/>
    <n v="5125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1600000"/>
    <n v="818040"/>
    <n v="338188"/>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50000"/>
    <n v="20283"/>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700000"/>
    <n v="246401"/>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80000"/>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10720000"/>
    <n v="10543000"/>
    <n v="6405905.0300000003"/>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611725"/>
    <n v="5398362"/>
    <n v="3469861.13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75482000"/>
    <n v="176335000"/>
    <n v="136967335.1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4538000"/>
    <n v="33685000"/>
    <n v="25844361.12999999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452000"/>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891685"/>
    <n v="28891685"/>
    <n v="20283433.45999999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1594000"/>
    <n v="11594000"/>
    <n v="7102896.18000000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115360"/>
    <n v="8215360"/>
    <n v="6108434.87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18307556"/>
    <n v="13147556"/>
    <n v="4503614.1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029990"/>
    <n v="9177990"/>
    <n v="1669986.619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0329684"/>
    <n v="23570184"/>
    <n v="1497226.6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3000000"/>
    <n v="3000000"/>
    <n v="2338481.3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560000"/>
    <n v="3860000"/>
    <n v="132981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344300"/>
    <n v="29193172"/>
    <n v="18149906.16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954120"/>
    <n v="29323020"/>
    <n v="11005297.81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70000"/>
    <n v="914700"/>
    <n v="514256.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760000"/>
    <n v="3941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695500"/>
    <n v="458268.7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645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05455"/>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1390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100000"/>
    <n v="7103600"/>
    <n v="3043694.28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506550"/>
    <n v="7978450"/>
    <n v="6385704.730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400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66695706"/>
    <n v="366493878"/>
    <n v="313606939.7699999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59857968"/>
    <n v="5645527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1094323"/>
    <n v="51296151"/>
    <n v="43379712.22000000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8202984"/>
    <n v="8202984"/>
    <n v="6971411.04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0"/>
    <n v="800000"/>
    <n v="16874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8318000"/>
    <n v="17318000"/>
    <n v="11787268.5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3650000"/>
    <n v="3650000"/>
    <n v="2386696.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900000"/>
    <n v="34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2393127"/>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496000"/>
    <n v="9796000"/>
    <n v="4999517.5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00000"/>
    <n v="7074950"/>
    <n v="602630.3000000000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549378"/>
    <n v="649378"/>
    <n v="444874.1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0"/>
    <n v="278905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00000"/>
    <n v="22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800000"/>
    <n v="16840000"/>
    <n v="957815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80000"/>
    <n v="3680000"/>
    <n v="2041773.6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744393045"/>
    <n v="756433065"/>
    <n v="679369131.1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163766865"/>
    <n v="142536845"/>
    <n v="86085295.06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690000"/>
    <n v="148412.1099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8500000"/>
    <n v="79500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2409718"/>
    <n v="102409718"/>
    <n v="91929512.41999997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7776800"/>
    <n v="17776800"/>
    <n v="10701653.790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000000"/>
    <n v="17638000"/>
    <n v="14202968.34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54000000"/>
    <n v="39500000"/>
    <n v="36464061.42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50 - CRÉDITO INTERNO"/>
    <s v="(en blanco)"/>
    <s v="99 - MULTIPROVINCIAL"/>
    <n v="0"/>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54000"/>
    <n v="2795599.1"/>
    <n v="2242452.24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40310000"/>
    <n v="34315744"/>
    <n v="25480889.14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22660000"/>
    <n v="21260000"/>
    <n v="20384521.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10000"/>
    <n v="15660000"/>
    <n v="10338984.01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680153"/>
    <n v="191173107"/>
    <n v="63395888.78999999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450000"/>
    <n v="41900000"/>
    <n v="27879511.01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0450000"/>
    <n v="53812673"/>
    <n v="41612983.46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en blanco)"/>
    <s v="99 - MULTIPROVINCIAL"/>
    <n v="0"/>
    <n v="35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5292100"/>
    <n v="3492100"/>
    <n v="2124487.5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1050000"/>
    <n v="681960.3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5450124"/>
    <n v="10560236.9"/>
    <n v="4579596.15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50 - CRÉDITO INTERNO"/>
    <s v="(en blanco)"/>
    <s v="99 - MULTIPROVINCIAL"/>
    <n v="0"/>
    <n v="15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217282"/>
    <n v="1429166.93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600000"/>
    <n v="10925000"/>
    <n v="1656563.4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50 - CRÉDITO INTERNO"/>
    <s v="(en blanco)"/>
    <s v="99 - MULTIPROVINCIAL"/>
    <n v="0"/>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5690000"/>
    <n v="39290000"/>
    <n v="32003176.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50 - CRÉDITO INTERNO"/>
    <s v="(en blanco)"/>
    <s v="99 - MULTIPROVINCIAL"/>
    <n v="0"/>
    <n v="5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6100000"/>
    <n v="69957000"/>
    <n v="26315951.28000001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45721491"/>
    <n v="42739563.009999998"/>
    <n v="29323240.51999998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2 - AZUA"/>
    <n v="18968510"/>
    <n v="23478213.620000001"/>
    <n v="14303505.78999999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12485827"/>
    <n v="12781550.93"/>
    <n v="9341201.7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11916263"/>
    <n v="14501978.949999999"/>
    <n v="12360951.0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20038365"/>
    <n v="20654426.809999999"/>
    <n v="15434156.52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7 - PERAVIA"/>
    <n v="19921956"/>
    <n v="16419087.259999998"/>
    <n v="8936038.939999999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11889067"/>
    <n v="13533561.819999997"/>
    <n v="10598101.73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11694848"/>
    <n v="12408364.65"/>
    <n v="10034387.19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0 - HATO MAYOR"/>
    <n v="20677219"/>
    <n v="17319375.420000002"/>
    <n v="7992559.539999999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73662110"/>
    <n v="80576204.670000002"/>
    <n v="55972762.46999999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96078012"/>
    <n v="478217332.74999994"/>
    <n v="395135014.9900000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4391281"/>
    <n v="5411087.04"/>
    <n v="2878926.02"/>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2 - AZUA"/>
    <n v="224412"/>
    <n v="872121"/>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0 - INDEPENDENCIA"/>
    <n v="1811028"/>
    <n v="1840110.8"/>
    <n v="787971.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1 - LA ALTAGRACIA"/>
    <n v="1813341"/>
    <n v="1967673.29"/>
    <n v="947534.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2445020"/>
    <n v="2669210.36"/>
    <n v="1507103.330000000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7 - PERAVIA"/>
    <n v="224414"/>
    <n v="216848"/>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2 - SAN JUAN"/>
    <n v="1797498"/>
    <n v="2086277.45"/>
    <n v="1062875.489999999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7 - VALVERDE"/>
    <n v="1386790"/>
    <n v="1386790"/>
    <n v="748720.52999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0 - HATO MAYOR"/>
    <n v="224412"/>
    <n v="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2 - SANTO DOMINGO"/>
    <n v="4939987"/>
    <n v="6714023.0800000001"/>
    <n v="4543198.80000000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77817142"/>
    <n v="80277317.870000005"/>
    <n v="41369623.769999996"/>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6443072"/>
    <n v="6703640.2399999993"/>
    <n v="4345289.33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2 - AZUA"/>
    <n v="2677184"/>
    <n v="2739170.1300000004"/>
    <n v="2161464.72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750040"/>
    <n v="1787694.8900000001"/>
    <n v="1424494.819999999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681842"/>
    <n v="2080873.55"/>
    <n v="1888951.69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812630"/>
    <n v="2932655.56"/>
    <n v="2336069.1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7 - PERAVIA"/>
    <n v="2811753"/>
    <n v="2823967.4"/>
    <n v="1366320.5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652924"/>
    <n v="1761337.29"/>
    <n v="1604769.91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644990"/>
    <n v="1734327.1"/>
    <n v="1517288.800000000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0 - HATO MAYOR"/>
    <n v="2918350"/>
    <n v="2951082.97"/>
    <n v="1222062.39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10388241"/>
    <n v="10747062.119999999"/>
    <n v="8537672.140000000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64381576"/>
    <n v="66958664.970000006"/>
    <n v="59841523.720000051"/>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19085792"/>
    <n v="20895132.09"/>
    <n v="15520644.939999992"/>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2930000"/>
    <n v="4230000"/>
    <n v="2357767.4700000002"/>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5600000"/>
    <n v="5864011.9000000004"/>
    <n v="3085093.69"/>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700000"/>
    <n v="1121179.1000000001"/>
    <n v="895456.3"/>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9505784"/>
    <n v="19219784"/>
    <n v="11362790.119999999"/>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1 - DISTRITO NACIONAL"/>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2 - AZU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370000"/>
    <n v="37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7 - PERAV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0 - HATO MAYOR"/>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889476"/>
    <n v="889476"/>
    <n v="889476"/>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11500000"/>
    <n v="8939549.370000001"/>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8124083"/>
    <n v="7318083"/>
    <n v="4538630.0599999996"/>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18033602"/>
    <n v="155812911"/>
    <n v="5058354.67"/>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8325000"/>
    <n v="7499176"/>
    <n v="6909235.369999999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33579065"/>
    <n v="33345118.329999998"/>
    <n v="23277827.949999999"/>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2 - AZUA"/>
    <n v="4910640"/>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10312344"/>
    <n v="10211342.04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14545440"/>
    <n v="14145880.3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7 - PERAVIA"/>
    <n v="6999930"/>
    <n v="6999930"/>
    <n v="6342053.0300000003"/>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10312344"/>
    <n v="5871976.7999999998"/>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5594400"/>
    <n v="33134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0 - HATO MAYOR"/>
    <n v="8007300"/>
    <n v="8007300"/>
    <n v="4038536.7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21641190"/>
    <n v="14300090.73"/>
    <n v="10773696.72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12200000"/>
    <n v="12200000"/>
    <n v="10780589.1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720000"/>
    <n v="2470000"/>
    <n v="172752"/>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982824"/>
    <n v="1593024"/>
    <n v="758714.86999999988"/>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6367200"/>
    <n v="6367200"/>
    <n v="6111190.570000000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2 - AZUA"/>
    <n v="1327200"/>
    <n v="1327200"/>
    <n v="2867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2787120"/>
    <n v="12957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1307106.67"/>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2620800"/>
    <n v="402351.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7 - PERAVIA"/>
    <n v="1327200"/>
    <n v="1327200"/>
    <n v="225006.3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26544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0 - HATO MAYOR"/>
    <n v="1592640"/>
    <n v="1592640"/>
    <n v="518700.6"/>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5636620"/>
    <n v="3117338.84"/>
    <n v="1137673.2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2000000"/>
    <n v="200000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510000"/>
    <n v="2000000"/>
    <n v="1488090.81"/>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171000"/>
    <n v="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1697994"/>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2 - AZUA"/>
    <n v="41990"/>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7 - PERAVIA"/>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0 - HATO MAYOR"/>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1858428"/>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10416015"/>
    <n v="1036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4484176"/>
    <n v="2407300"/>
    <n v="1296807.96"/>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4290000"/>
    <n v="4290000"/>
    <n v="363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660000"/>
    <n v="562500"/>
    <n v="5275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598543"/>
    <n v="599461.74"/>
    <n v="549481.05000000005"/>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3510000"/>
    <n v="3510000"/>
    <n v="297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540000"/>
    <n v="540000"/>
    <n v="534166.6699999999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495396"/>
    <n v="495396"/>
    <n v="454113"/>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5070000"/>
    <n v="3750000"/>
    <n v="309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780000"/>
    <n v="660000"/>
    <n v="47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703009"/>
    <n v="507253.68"/>
    <n v="466446.560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53180733"/>
    <n v="54500733"/>
    <n v="44556924.229999997"/>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8743000"/>
    <n v="8960500"/>
    <n v="8288033.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7185548"/>
    <n v="7380384.5800000001"/>
    <n v="6676333.719999998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3756000"/>
    <n v="3756000"/>
    <n v="3061237.9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0"/>
    <n v="95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123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514908"/>
    <n v="4154985.16"/>
    <n v="2730814.52000000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200000"/>
    <n v="1252101.45"/>
    <n v="1032650.15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3700000"/>
    <n v="21111008.350000001"/>
    <n v="13023504.87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5359736"/>
    <n v="5880510.5300000003"/>
    <n v="4926182.61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696000"/>
    <n v="688760"/>
    <n v="227668.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028900"/>
    <n v="4855440"/>
    <n v="21703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1524886"/>
    <n v="10936283.6"/>
    <n v="12146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6852000"/>
    <n v="6852000"/>
    <n v="4281802.5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180000"/>
    <n v="76475.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200000"/>
    <n v="2508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90200"/>
    <n v="294942"/>
    <n v="156778.4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295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en blanco)"/>
    <s v="99 - MULTIPROVINCIAL"/>
    <n v="0"/>
    <n v="300806.99"/>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en blanco)"/>
    <s v="99 - MULTIPROVINCIAL"/>
    <n v="0"/>
    <n v="57644"/>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4250000"/>
    <n v="4250000"/>
    <n v="378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531022"/>
    <n v="1424766.52"/>
    <n v="545780.1799999999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1378596.4"/>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292068891"/>
    <n v="292785987"/>
    <n v="246432884.2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55922569"/>
    <n v="55989874"/>
    <n v="47125911.62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1602836"/>
    <n v="40800835"/>
    <n v="35167718.38000001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7067231"/>
    <n v="17067231"/>
    <n v="13735890.34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857683"/>
    <n v="3370501"/>
    <n v="1311055.5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25352752"/>
    <n v="25617600"/>
    <n v="22170866.8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98248"/>
    <n v="1203250"/>
    <n v="68525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3590555"/>
    <n v="32638897.010000002"/>
    <n v="11879461.8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15487056"/>
    <n v="11487056"/>
    <n v="9740429.070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247658"/>
    <n v="9992664.5999999996"/>
    <n v="5546476.95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0520335"/>
    <n v="82866938.400000006"/>
    <n v="45381349.75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7963283"/>
    <n v="19650595.629999999"/>
    <n v="8402918.780000001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131433"/>
    <n v="2308510"/>
    <n v="1506297.769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7744507"/>
    <n v="4187945"/>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10506500"/>
    <n v="1100686"/>
    <n v="983321.5100000001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
    <n v="50000"/>
    <n v="18910.900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984952"/>
    <n v="5546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68190"/>
    <n v="302079"/>
    <n v="214745.830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518855"/>
    <n v="12172117"/>
    <n v="11557579.21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405786"/>
    <n v="10995390"/>
    <n v="6711017.029999998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1727032"/>
    <n v="127302669"/>
    <n v="116497831.38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4612009"/>
    <n v="32491220"/>
    <n v="19787105.85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81203"/>
    <n v="17108510"/>
    <n v="15225404.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958400"/>
    <n v="20955400"/>
    <n v="18709210.4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en blanco)"/>
    <s v="99 - MULTIPROVINCIAL"/>
    <n v="0"/>
    <n v="107888"/>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943000"/>
    <n v="10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0"/>
    <n v="1600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37200"/>
    <n v="3112800"/>
    <n v="1107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2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2720000"/>
    <n v="1494868"/>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3500000"/>
    <n v="1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180000"/>
    <n v="1017431"/>
    <n v="255704.8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3194000"/>
    <n v="42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920400"/>
    <n v="2972433"/>
    <n v="202579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1937000"/>
    <n v="4361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0"/>
    <n v="1899868"/>
    <n v="1239546.339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2586000"/>
    <n v="30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0"/>
    <n v="1159017"/>
    <n v="674344.0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827300"/>
    <n v="1571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0"/>
    <n v="529626"/>
    <n v="13062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2888200"/>
    <n v="2403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0"/>
    <n v="1087641"/>
    <n v="326649.2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940800"/>
    <n v="1964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en blanco)"/>
    <s v="99 - MULTIPROVINCIAL"/>
    <n v="0"/>
    <n v="288959"/>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666480"/>
    <n v="60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41811"/>
    <n v="15102.1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69800"/>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582435"/>
    <n v="5756058"/>
    <n v="3939265.3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4099565"/>
    <n v="31077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0"/>
    <n v="3092460"/>
    <n v="1616619.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8063355"/>
    <n v="66621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3090864"/>
    <n v="3219558"/>
    <n v="2036046.2200000002"/>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en blanco)"/>
    <s v="99 - MULTIPROVINCIAL"/>
    <n v="304000"/>
    <n v="328218"/>
    <n v="174180.83"/>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390574"/>
    <n v="394669"/>
    <n v="213045.43000000002"/>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en blanco)"/>
    <s v="99 - MULTIPROVINCIAL"/>
    <n v="10000000"/>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en blanco)"/>
    <s v="99 - MULTIPROVINCIAL"/>
    <n v="32000"/>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en blanco)"/>
    <s v="99 - MULTIPROVINCIAL"/>
    <n v="4200"/>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en blanco)"/>
    <s v="99 - MULTIPROVINCIAL"/>
    <n v="7200"/>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en blanco)"/>
    <s v="99 - MULTIPROVINCIAL"/>
    <n v="146580"/>
    <n v="144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38984473"/>
    <n v="629984473"/>
    <n v="575203764.93000007"/>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134149067"/>
    <n v="134149067"/>
    <n v="108674989.87"/>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en blanco)"/>
    <s v="99 - MULTIPROVINCIAL"/>
    <n v="100000"/>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81791596"/>
    <n v="81791596"/>
    <n v="78951801.310000017"/>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43672000"/>
    <n v="43672000"/>
    <n v="35779001.250000007"/>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7000000"/>
    <n v="4702700"/>
    <n v="1440319.0599999998"/>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5000000"/>
    <n v="16000000"/>
    <n v="13642490.61999999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en blanco)"/>
    <s v="99 - MULTIPROVINCIAL"/>
    <n v="50000000"/>
    <n v="19899580"/>
    <n v="10661175.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3450000"/>
    <n v="3104586.0100000002"/>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41000000"/>
    <n v="44812000"/>
    <n v="26017174.500000007"/>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6000000"/>
    <n v="9500000"/>
    <n v="4303542.7999999989"/>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599999"/>
    <n v="21634181.550000001"/>
    <n v="3838250.26"/>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15000000.000000002"/>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19678000"/>
    <n v="20771300"/>
    <n v="6038046.3199999984"/>
  </r>
  <r>
    <s v="2025"/>
    <x v="0"/>
    <x v="0"/>
    <x v="0"/>
    <x v="0"/>
    <s v="2 - Poder Ejecutivo"/>
    <s v="0201 - PRESIDENCIA DE LA REPÚBLICA"/>
    <s v="0014 - COMEDORES ECONOMICOS DEL ESTADO"/>
    <s v="4 - SERVICIOS SOCIALES"/>
    <s v="4.5 - Protección social"/>
    <s v="4.5.10 - Asistencia social"/>
    <s v="2.2 - CONTRATACIÓN DE SERVICIOS"/>
    <s v="2.2.9 - OTRAS CONTRATACIONES DE SERVICIOS"/>
    <s v="N"/>
    <s v="00 - N/A"/>
    <s v="10 - FONDO GENERAL"/>
    <s v="(en blanco)"/>
    <s v="99 - MULTIPROVINCIAL"/>
    <n v="0"/>
    <n v="251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423274864"/>
    <n v="2658645921.3400002"/>
    <n v="1001086845.4700003"/>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1440000000"/>
    <n v="1600564553"/>
    <n v="842101193.43000007"/>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50 - CRÉDITO INTERNO"/>
    <s v="(en blanco)"/>
    <s v="99 - MULTIPROVINCIAL"/>
    <n v="0"/>
    <n v="541289000"/>
    <n v="0"/>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650000"/>
    <n v="3378900"/>
    <n v="387759.99"/>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50 - CRÉDITO INTERNO"/>
    <s v="(en blanco)"/>
    <s v="99 - MULTIPROVINCIAL"/>
    <n v="0"/>
    <n v="240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10500000"/>
    <n v="5601000"/>
    <n v="2399244.9699999997"/>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8000000"/>
    <n v="98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300000"/>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500000"/>
    <n v="5075163.55"/>
    <n v="208851.18"/>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45000000"/>
    <n v="45000000"/>
    <n v="2794150.32"/>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8450000"/>
    <n v="4630915"/>
    <n v="1171447.0699999998"/>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en blanco)"/>
    <s v="99 - MULTIPROVINCIAL"/>
    <n v="0"/>
    <n v="1339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50 - CRÉDITO INTERNO"/>
    <s v="(en blanco)"/>
    <s v="99 - MULTIPROVINCIAL"/>
    <n v="0"/>
    <n v="770000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115000000"/>
    <n v="121631756"/>
    <n v="52211780.809999987"/>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en blanco)"/>
    <s v="99 - MULTIPROVINCIAL"/>
    <n v="0"/>
    <n v="520050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56943065"/>
    <n v="73828867.439999998"/>
    <n v="41335790.349999994"/>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200000000"/>
    <n v="117865600"/>
    <n v="3403971.0799999996"/>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50 - CRÉDITO INTERNO"/>
    <s v="(en blanco)"/>
    <s v="99 - MULTIPROVINCIAL"/>
    <n v="0"/>
    <n v="4421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43666630"/>
    <n v="127879433.87999998"/>
    <n v="109009249.36999996"/>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8902740"/>
    <n v="26243384"/>
    <n v="23450821.280000001"/>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5016874"/>
    <n v="16173102.880000001"/>
    <n v="14861257.749999996"/>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9249340"/>
    <n v="8514000"/>
    <n v="8161313.9699999988"/>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3102280"/>
    <n v="2402360"/>
    <n v="2105654.04"/>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4500000"/>
    <n v="3656425.3600000003"/>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93800"/>
    <n v="40000"/>
    <n v="8537.9599999999991"/>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6330000"/>
    <n v="6686736"/>
    <n v="4436945.7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804000"/>
    <n v="2904646.64"/>
    <n v="2637883.85"/>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680000"/>
    <n v="10284326"/>
    <n v="416053.76000000001"/>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426995"/>
    <n v="5217752.18"/>
    <n v="2053264.4"/>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1511793"/>
    <n v="3627722"/>
    <n v="1816688.94"/>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625000"/>
    <n v="2647023.79"/>
    <n v="1695412.849999999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205000"/>
    <n v="2946184.48"/>
    <n v="2922095.4799999995"/>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880000"/>
    <n v="533032.19999999995"/>
    <n v="495769.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2050000"/>
    <n v="3648719.01"/>
    <n v="1709896"/>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950000"/>
    <n v="218079"/>
    <n v="122495.67000000001"/>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450928"/>
    <n v="1254493.1600000001"/>
    <n v="363632.83"/>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4172784"/>
    <n v="15431048"/>
    <n v="13122642.439999998"/>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4544660"/>
    <n v="7722833.7800000003"/>
    <n v="6481221.3100000005"/>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32728433"/>
    <n v="132722599.69999999"/>
    <n v="109619057.50000004"/>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23429564"/>
    <n v="19857586.300000001"/>
    <n v="19258452.190000001"/>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8355416"/>
    <n v="18355416"/>
    <n v="16520900.030000003"/>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8846928"/>
    <n v="8848753"/>
    <n v="7647657.0199999968"/>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en blanco)"/>
    <s v="99 - MULTIPROVINCIAL"/>
    <n v="0"/>
    <n v="51443"/>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600000"/>
    <n v="3368900"/>
    <n v="276648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5335028"/>
    <n v="5601578"/>
    <n v="4806935.0199999996"/>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2900000"/>
    <n v="2768332"/>
    <n v="2768330.77"/>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4300000"/>
    <n v="6420240"/>
    <n v="5785517.2000000002"/>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180000"/>
    <n v="1417127"/>
    <n v="16708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999600"/>
    <n v="1295950"/>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425400"/>
    <n v="1220825"/>
    <n v="1024895.9400000001"/>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499800"/>
    <n v="206263"/>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305250"/>
    <n v="354282"/>
    <n v="277440.03999999998"/>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1599340"/>
    <n v="1665186"/>
    <n v="166414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1386000"/>
    <n v="446509"/>
    <n v="321366.38999999996"/>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6970000"/>
    <n v="16682076"/>
    <n v="12289672.140000001"/>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1585000"/>
    <n v="2391554"/>
    <n v="1760557.14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7551600"/>
    <n v="17551600"/>
    <n v="14444732.949999999"/>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3817956"/>
    <n v="3817956"/>
    <n v="1572714.03"/>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212011"/>
    <n v="2212011"/>
    <n v="1800269.840000000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321400"/>
    <n v="1399817.72"/>
    <n v="1165374.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0100000"/>
    <n v="19207602.109999999"/>
    <n v="14169466.45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1000000"/>
    <n v="1000000"/>
    <n v="72888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30000"/>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7550000"/>
    <n v="8424778.7800000012"/>
    <n v="6964004.9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650000"/>
    <n v="1650000"/>
    <n v="925152.4199999998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80000"/>
    <n v="329815"/>
    <n v="193118.1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10000"/>
    <n v="3960000"/>
    <n v="3474627.7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1850000"/>
    <n v="2597185"/>
    <n v="2017372.2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1301187"/>
    <n v="1303571"/>
    <n v="1200385.36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1612000"/>
    <n v="3230614"/>
    <n v="2097414.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780000"/>
    <n v="575906.48"/>
    <n v="469923.3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00000"/>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05000"/>
    <n v="1205000"/>
    <n v="11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5654600"/>
    <n v="525339.91000000015"/>
    <n v="284310.8500000000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30658852"/>
    <n v="31211390.829999998"/>
    <n v="25794391.10000000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10096834"/>
    <n v="9544295.1700000018"/>
    <n v="8975861.109999999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301998"/>
    <n v="4301998"/>
    <n v="3824162.890000001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2258000"/>
    <n v="2318000"/>
    <n v="1989848.0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635000"/>
    <n v="703000"/>
    <n v="439543.0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2304000"/>
    <n v="2880992.8"/>
    <n v="168497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500000"/>
    <n v="1124068"/>
    <n v="793881.1300000001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10715534"/>
    <n v="10715534"/>
    <n v="8846810.539999999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5708000"/>
    <n v="5990000"/>
    <n v="5453688.340000000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834421"/>
    <n v="2834421"/>
    <n v="2061456.9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16074984"/>
    <n v="15941223.199999999"/>
    <n v="11922444.97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60000"/>
    <n v="245000"/>
    <n v="6790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150000"/>
    <n v="150000"/>
    <n v="119802.519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75000"/>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550000"/>
    <n v="4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en blanco)"/>
    <s v="99 - MULTIPROVINCIAL"/>
    <n v="0"/>
    <n v="2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200000"/>
    <n v="200000"/>
    <n v="198271.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3084000"/>
    <n v="2056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2182260"/>
    <n v="1074960"/>
    <n v="223586.5"/>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43472333"/>
    <n v="143472333"/>
    <n v="103304291.64"/>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76842600"/>
    <n v="76842600"/>
    <n v="47444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942818"/>
    <n v="18942818"/>
    <n v="13417462.62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6015630"/>
    <n v="7115630"/>
    <n v="5710013.039999999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84000"/>
    <n v="879000"/>
    <n v="511474.1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4500000"/>
    <n v="15205480"/>
    <n v="8807958.41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675000"/>
    <n v="652850"/>
    <n v="5028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4426000"/>
    <n v="8010940"/>
    <n v="4597564.099999999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9656285"/>
    <n v="12160495"/>
    <n v="6950851.939999998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916231"/>
    <n v="10982831"/>
    <n v="6279498.539999999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70000"/>
    <n v="5598400"/>
    <n v="2513156.72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7637500"/>
    <n v="21620500"/>
    <n v="12102891.76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000"/>
    <n v="3795300"/>
    <n v="1883694.54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75000"/>
    <n v="4228500"/>
    <n v="2987482.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785000"/>
    <n v="842500"/>
    <n v="569066.1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604474"/>
    <n v="236414.1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78028"/>
    <n v="1600528"/>
    <n v="917954.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
    <n v="216400"/>
    <n v="176334.270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235920"/>
    <n v="17492920"/>
    <n v="13026705.0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68333"/>
    <n v="8047133"/>
    <n v="6444066.25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109758886"/>
    <n v="109758886"/>
    <n v="84726952.08000001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32829231"/>
    <n v="32629231"/>
    <n v="19009957.3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15000"/>
    <n v="315000"/>
    <n v="8972.79999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27032"/>
    <n v="15527031.999999998"/>
    <n v="12806227.12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7179700"/>
    <n v="6979700"/>
    <n v="4885858.7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600000"/>
    <n v="271035770.27999997"/>
    <n v="110586604.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2700000"/>
    <n v="2400000"/>
    <n v="2058791.9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245000"/>
    <n v="14689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5279000"/>
    <n v="5824005.709999999"/>
    <n v="4109101.55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6219299"/>
    <n v="6066237.3099999996"/>
    <n v="5322019.419999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00000"/>
    <n v="2171169.66"/>
    <n v="1153195.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7101"/>
    <n v="3872615.76"/>
    <n v="2230462.09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476451"/>
    <n v="13227441.280000001"/>
    <n v="7828524.799999998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41020"/>
    <n v="681402.85"/>
    <n v="502986.8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205000"/>
    <n v="455399.25000000006"/>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293145"/>
    <n v="222793.33999999997"/>
    <n v="149643.3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10350"/>
    <n v="13659.33"/>
    <n v="13659.3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396128.56"/>
    <n v="393281.27"/>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685"/>
    <n v="858.69000000000051"/>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248240"/>
    <n v="7346204.3099999996"/>
    <n v="4751094.86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54925"/>
    <n v="2055368.6699999997"/>
    <n v="1282743.63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73468000"/>
    <n v="283946211.78000003"/>
    <n v="237120130.06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65436000"/>
    <n v="60160814.219999999"/>
    <n v="58763072.02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560191"/>
    <n v="37999772"/>
    <n v="34541651.64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20145600"/>
    <n v="20145600"/>
    <n v="16109552.17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499500"/>
    <n v="3705499500"/>
    <n v="2700030974.92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2400000"/>
    <n v="6216915"/>
    <n v="5114867.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410000"/>
    <n v="3753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1697201"/>
    <n v="9158201"/>
    <n v="5604769.20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15200000"/>
    <n v="15730000"/>
    <n v="15517903.18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51289"/>
    <n v="7038289"/>
    <n v="4693985.11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076776"/>
    <n v="14681373"/>
    <n v="7058044.499999999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6900000"/>
    <n v="6800000"/>
    <n v="2576828.26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5950"/>
    <n v="993450"/>
    <n v="622483.9600000000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1339563"/>
    <n v="1339563"/>
    <n v="6466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609130"/>
    <n v="759130"/>
    <n v="490727.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684400"/>
    <n v="684400"/>
    <n v="431043.0700000000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9450"/>
    <n v="188950"/>
    <n v="82313.93999999998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169370"/>
    <n v="10179370"/>
    <n v="5549957.479999999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139640"/>
    <n v="9080033"/>
    <n v="2086616.5200000003"/>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183796000"/>
    <n v="188205595.59999999"/>
    <n v="147383984.67000002"/>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68434000"/>
    <n v="56574000"/>
    <n v="37758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180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392000"/>
    <n v="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002042"/>
    <n v="22114049"/>
    <n v="20145781.14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11193066"/>
    <n v="15749428"/>
    <n v="13162146.04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5000"/>
    <n v="3234180"/>
    <n v="1853688.699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5000000"/>
    <n v="24913500"/>
    <n v="18833524.24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0"/>
    <n v="2300000"/>
    <n v="37268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36827577"/>
    <n v="43177577"/>
    <n v="35649245.80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8600000"/>
    <n v="42034000"/>
    <n v="40812614.34000000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020000"/>
    <n v="26573728.379999999"/>
    <n v="20727875.34000000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300000"/>
    <n v="14583000"/>
    <n v="6013257.7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000000"/>
    <n v="27498750"/>
    <n v="16100392.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8031"/>
    <n v="958031"/>
    <n v="639805.0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113969"/>
    <n v="3213669"/>
    <n v="1206531.12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305000"/>
    <n v="1271000"/>
    <n v="208226.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17017500"/>
    <n v="16666666.34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472900"/>
    <n v="9434.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8000"/>
    <n v="56904584"/>
    <n v="50665248.180000007"/>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564127"/>
    <n v="29561377"/>
    <n v="25485483.900000002"/>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en blanco)"/>
    <s v="99 - MULTIPROVINCIAL"/>
    <n v="0"/>
    <n v="14104000"/>
    <n v="11426831.65"/>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en blanco)"/>
    <s v="99 - MULTIPROVINCIAL"/>
    <n v="0"/>
    <n v="289000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0"/>
    <n v="2164397.4"/>
    <n v="1750287.42"/>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en blanco)"/>
    <s v="99 - MULTIPROVINCIAL"/>
    <n v="2086500"/>
    <n v="6086500"/>
    <n v="756726.8"/>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en blanco)"/>
    <s v="99 - MULTIPROVINCIAL"/>
    <n v="183000"/>
    <n v="13782000"/>
    <n v="5145115.8899999997"/>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en blanco)"/>
    <s v="99 - MULTIPROVINCIAL"/>
    <n v="0"/>
    <n v="1150000"/>
    <n v="7434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en blanco)"/>
    <s v="99 - MULTIPROVINCIAL"/>
    <n v="2564000"/>
    <n v="434000"/>
    <n v="126913.52"/>
  </r>
  <r>
    <s v="2025"/>
    <x v="0"/>
    <x v="0"/>
    <x v="0"/>
    <x v="0"/>
    <s v="2 - Poder Ejecutivo"/>
    <s v="0201 - PRESIDENCIA DE LA REPÚBLICA"/>
    <s v="0033 - ECO5RD"/>
    <s v="3 - PROTECCIÓN DEL MEDIO AMBIENTE"/>
    <s v="3.3 - Cambio Climático"/>
    <s v="3.3.06 - Respuesta y recuperación de desastres climáticos"/>
    <s v="2.3 - MATERIALES Y SUMINISTROS"/>
    <s v="2.3.2 - TEXTILES Y VESTUARIOS"/>
    <s v="N"/>
    <s v="00 - N/A"/>
    <s v="10 - FONDO GENERAL"/>
    <s v="(en blanco)"/>
    <s v="99 - MULTIPROVINCIAL"/>
    <n v="0"/>
    <n v="0"/>
    <n v="0"/>
  </r>
  <r>
    <s v="2025"/>
    <x v="0"/>
    <x v="0"/>
    <x v="0"/>
    <x v="0"/>
    <s v="2 - Poder Ejecutivo"/>
    <s v="0201 - PRESIDENCIA DE LA REPÚBLICA"/>
    <s v="0033 - ECO5RD"/>
    <s v="3 - PROTECCIÓN DEL MEDIO AMBIENTE"/>
    <s v="3.3 - Cambio Climático"/>
    <s v="3.3.06 - Respuesta y recuperación de desastres climáticos"/>
    <s v="2.3 - MATERIALES Y SUMINISTROS"/>
    <s v="2.3.5 - CUERO, CAUCHO Y PLÁSTICO"/>
    <s v="N"/>
    <s v="00 - N/A"/>
    <s v="10 - FONDO GENERAL"/>
    <s v="(en blanco)"/>
    <s v="99 - MULTIPROVINCIAL"/>
    <n v="0"/>
    <n v="5601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en blanco)"/>
    <s v="99 - MULTIPROVINCIAL"/>
    <n v="166500"/>
    <n v="56873427"/>
    <n v="17500882.129999999"/>
  </r>
  <r>
    <s v="2025"/>
    <x v="0"/>
    <x v="0"/>
    <x v="0"/>
    <x v="0"/>
    <s v="2 - Poder Ejecutivo"/>
    <s v="0201 - PRESIDENCIA DE LA REPÚBLICA"/>
    <s v="0033 - ECO5RD"/>
    <s v="3 - PROTECCIÓN DEL MEDIO AMBIENTE"/>
    <s v="3.3 - Cambio Climático"/>
    <s v="3.3.06 - Respuesta y recuperación de desastres climáticos"/>
    <s v="2.3 - MATERIALES Y SUMINISTROS"/>
    <s v="2.3.9 - PRODUCTOS Y ÚTILES VARIOS"/>
    <s v="N"/>
    <s v="00 - N/A"/>
    <s v="10 - FONDO GENERAL"/>
    <s v="(en blanco)"/>
    <s v="99 - MULTIPROVINCIAL"/>
    <n v="0"/>
    <n v="150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935963412"/>
    <n v="2066981502"/>
    <n v="1509273422.36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92093276"/>
    <n v="125037600"/>
    <n v="93778193.8700000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3168000"/>
    <n v="3168000"/>
    <n v="17835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67566710"/>
    <n v="69343430"/>
    <n v="5200757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8538000"/>
    <n v="66855990"/>
    <n v="65749270.330000006"/>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9600000"/>
    <n v="9600000"/>
    <n v="720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648000"/>
    <n v="486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8748519"/>
    <n v="165427808.80000001"/>
    <n v="18614750.44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0"/>
    <n v="896041.92"/>
    <n v="867403.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6000"/>
    <n v="6093356"/>
    <n v="3805564.829999999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38236624"/>
    <n v="5292300"/>
    <n v="39692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17248515.48"/>
    <n v="4677701.8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2000"/>
    <n v="1240511.9900000002"/>
    <n v="1240511.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200000"/>
    <n v="8456678.5"/>
    <n v="7167232.439999999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808860.49999999919"/>
    <n v="80886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5285558"/>
    <n v="65436244"/>
    <n v="49241114.78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420000"/>
    <n v="39369332.680000007"/>
    <n v="25059166.75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67329485"/>
    <n v="768754485"/>
    <n v="728305300.8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6306400"/>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167603217"/>
    <n v="203103217"/>
    <n v="198746892.0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1430235"/>
    <n v="4430234.6400000006"/>
    <n v="417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2137714"/>
    <n v="98565714"/>
    <n v="86274531.84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3693600"/>
    <n v="3693600"/>
    <n v="692027.6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57128780"/>
    <n v="100811717.16"/>
    <n v="100491323.74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38000000"/>
    <n v="167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400000"/>
    <n v="27100000"/>
    <n v="204576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47305880"/>
    <n v="54305880"/>
    <n v="35805635.94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9000768"/>
    <n v="19943068"/>
    <n v="16793217.77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100000.24000000022"/>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4459088"/>
    <n v="4459088"/>
    <n v="246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37769023"/>
    <n v="151604422"/>
    <n v="100451756.27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41382544"/>
    <n v="69682544"/>
    <n v="4109285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59575797"/>
    <n v="151207032"/>
    <n v="148147144.50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2975291"/>
    <n v="58975291"/>
    <n v="46913481.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4492469"/>
    <n v="46839488.330000006"/>
    <n v="16836140.610000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6512120"/>
    <n v="43512120"/>
    <n v="19355994.24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8229372"/>
    <n v="45283418.979999989"/>
    <n v="18206058.08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1256195"/>
    <n v="120542195"/>
    <n v="26610827.209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3935016"/>
    <n v="102952105"/>
    <n v="51855082.10000000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7998405"/>
    <n v="9998405"/>
    <n v="2745762.8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836101"/>
    <n v="6882190"/>
    <n v="3334986.4099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744000"/>
    <n v="637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182500"/>
    <n v="8655979"/>
    <n v="6310321.3999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5739876"/>
    <n v="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484913"/>
    <n v="4814837"/>
    <n v="1126662.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017330"/>
    <n v="3017330"/>
    <n v="178487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20000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88978"/>
    <n v="989978"/>
    <n v="26432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00000"/>
    <n v="2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60000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996198"/>
    <n v="2996198"/>
    <n v="464994.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135180"/>
    <n v="42011680"/>
    <n v="31072172.37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69500"/>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413626"/>
    <n v="62945611"/>
    <n v="22888381.10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384500"/>
    <n v="19884500"/>
    <n v="7604952.9299999997"/>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0"/>
    <n v="749244"/>
    <n v="749244"/>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6 - SEGUROS"/>
    <s v="N"/>
    <s v="00 - N/A"/>
    <s v="10 - FONDO GENERAL"/>
    <s v="(en blanco)"/>
    <s v="99 - MULTIPROVINCIAL"/>
    <n v="0"/>
    <n v="1250756"/>
    <n v="1250756"/>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250000"/>
    <n v="300000"/>
    <n v="30000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50000"/>
    <n v="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185282828"/>
    <n v="1064006349"/>
    <n v="903344225.5400008"/>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102163965"/>
    <n v="147104765"/>
    <n v="133234088.01000001"/>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2854616"/>
    <n v="882296"/>
    <n v="49588.1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74607800"/>
    <n v="65736899"/>
    <n v="3039464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74782261"/>
    <n v="168129261"/>
    <n v="126506637.0500004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51850793"/>
    <n v="55704093"/>
    <n v="35362587.25000000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67688655"/>
    <n v="105897554.03"/>
    <n v="87881715.1700000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29138852"/>
    <n v="23883752"/>
    <n v="12574957.3300000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4693197"/>
    <n v="4764997"/>
    <n v="1276401.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52170109"/>
    <n v="84584668"/>
    <n v="46173794.68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3446565"/>
    <n v="51146797"/>
    <n v="47135938.98000000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099913"/>
    <n v="31442563.850000001"/>
    <n v="3926347.409999999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72615567"/>
    <n v="54460099.329999998"/>
    <n v="18397877.16999999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42600350"/>
    <n v="62067723.149999999"/>
    <n v="51822348.87999998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23915046"/>
    <n v="10742838.67"/>
    <n v="3169579.139999999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51919899"/>
    <n v="9581843.0299999993"/>
    <n v="6565441.2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19299301"/>
    <n v="4738359"/>
    <n v="720451.3300000000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en blanco)"/>
    <s v="99 - MULTIPROVINCIAL"/>
    <n v="875092"/>
    <n v="190092"/>
    <n v="13422.36999999999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2223694"/>
    <n v="7886136"/>
    <n v="473263.3800000001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736691"/>
    <n v="1554193"/>
    <n v="218773.8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8812815"/>
    <n v="74362096.329999998"/>
    <n v="50000569.85000003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75144360"/>
    <n v="55330989.68"/>
    <n v="19342390.539999992"/>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5 - ALQUILERES Y RENTAS"/>
    <s v="N"/>
    <s v="00 - N/A"/>
    <s v="10 - FONDO GENERAL"/>
    <s v="(en blanco)"/>
    <s v="99 - MULTIPROVINCIAL"/>
    <n v="0"/>
    <n v="383700"/>
    <n v="374912"/>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2250000"/>
    <n v="415800"/>
    <n v="41580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en blanco)"/>
    <s v="99 - MULTIPROVINCIAL"/>
    <n v="250000"/>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en blanco)"/>
    <s v="99 - MULTIPROVINCIAL"/>
    <n v="16854650"/>
    <n v="20854650"/>
    <n v="16269184.440000001"/>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en blanco)"/>
    <s v="99 - MULTIPROVINCIAL"/>
    <n v="2593022"/>
    <n v="7593022"/>
    <n v="7500166.679999999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en blanco)"/>
    <s v="99 - MULTIPROVINCIAL"/>
    <n v="1296511"/>
    <n v="1296511"/>
    <n v="10650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en blanco)"/>
    <s v="99 - MULTIPROVINCIAL"/>
    <n v="2394396"/>
    <n v="6099896"/>
    <n v="1903639.2199999997"/>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en blanco)"/>
    <s v="99 - MULTIPROVINCIAL"/>
    <n v="590000"/>
    <n v="5590000"/>
    <n v="50236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en blanco)"/>
    <s v="99 - MULTIPROVINCIAL"/>
    <n v="1184310"/>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en blanco)"/>
    <s v="99 - MULTIPROVINCIAL"/>
    <n v="100000"/>
    <n v="2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en blanco)"/>
    <s v="99 - MULTIPROVINCIAL"/>
    <n v="10057010"/>
    <n v="7557010"/>
    <n v="60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500000"/>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en blanco)"/>
    <s v="99 - MULTIPROVINCIAL"/>
    <n v="132669"/>
    <n v="132669"/>
    <n v="69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en blanco)"/>
    <s v="99 - MULTIPROVINCIAL"/>
    <n v="1070000"/>
    <n v="70000"/>
    <n v="7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en blanco)"/>
    <s v="99 - MULTIPROVINCIAL"/>
    <n v="4700000"/>
    <n v="1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en blanco)"/>
    <s v="99 - MULTIPROVINCIAL"/>
    <n v="500000"/>
    <n v="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60000"/>
    <n v="660000"/>
    <n v="66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en blanco)"/>
    <s v="99 - MULTIPROVINCIAL"/>
    <n v="8607500"/>
    <n v="8607500"/>
    <n v="42709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542773897"/>
    <n v="378943995.75"/>
    <n v="290778293.28000003"/>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23108221593"/>
    <n v="20909934337.07"/>
    <n v="17902624857.32"/>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en blanco)"/>
    <s v="99 - MULTIPROVINCIAL"/>
    <n v="10000000"/>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4280680"/>
    <n v="24280680"/>
    <n v="1424606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562398624"/>
    <n v="519419401"/>
    <n v="466234153"/>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72945423"/>
    <n v="41406612.999999993"/>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2742083227"/>
    <n v="2823612618"/>
    <n v="2498211013.0499988"/>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302477120"/>
    <n v="300877120"/>
    <n v="279514446.23000008"/>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01 - DISTRITO NACIONAL"/>
    <n v="0"/>
    <n v="11351001"/>
    <n v="5574320"/>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13449122"/>
    <n v="7884544.0999999996"/>
    <n v="7786044.7999999998"/>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20 - FONDOS CON DESTINO ESPECÍFICO"/>
    <s v="(en blanco)"/>
    <s v="99 - MULTIPROVINCIAL"/>
    <n v="0"/>
    <n v="125858.8"/>
    <n v="125858.8"/>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36235800"/>
    <n v="50166805"/>
    <n v="48887501.529999994"/>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7000000"/>
    <n v="5460785.700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3000000"/>
    <n v="2687326"/>
    <n v="2112573.5399999996"/>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70 - DONACION EXTERNA"/>
    <s v="(en blanco)"/>
    <s v="99 - MULTIPROVINCIAL"/>
    <n v="0"/>
    <n v="271334.65999999997"/>
    <n v="271334.6599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01 - DISTRITO NACIONAL"/>
    <n v="0"/>
    <n v="31197160"/>
    <n v="2650000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346894642"/>
    <n v="510932230.5"/>
    <n v="355210604.91999996"/>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70 - DONACION EXTERNA"/>
    <s v="(en blanco)"/>
    <s v="99 - MULTIPROVINCIAL"/>
    <n v="0"/>
    <n v="697844"/>
    <n v="697843.92"/>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751989627"/>
    <n v="859750497.74000001"/>
    <n v="687306294.9300000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15000000"/>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70 - DONACION EXTERNA"/>
    <s v="(en blanco)"/>
    <s v="99 - MULTIPROVINCIAL"/>
    <n v="0"/>
    <n v="3920"/>
    <n v="392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01 - DISTRITO NACIONAL"/>
    <n v="0"/>
    <n v="489371"/>
    <n v="247682"/>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7775000"/>
    <n v="9162141.8900000006"/>
    <n v="8922301.6900000013"/>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4039000"/>
    <n v="84636107.460000008"/>
    <n v="35386188.97000000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en blanco)"/>
    <s v="99 - MULTIPROVINCIAL"/>
    <n v="4710537"/>
    <n v="2437568.34"/>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01 - DISTRITO NACIONAL"/>
    <n v="0"/>
    <n v="52945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12200000"/>
    <n v="7613257.2100000009"/>
    <n v="2115586.5300000003"/>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70 - DONACION EXTERNA"/>
    <s v="(en blanco)"/>
    <s v="99 - MULTIPROVINCIAL"/>
    <n v="0"/>
    <n v="153600"/>
    <n v="15360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01 - DISTRITO NACIONAL"/>
    <n v="0"/>
    <n v="1563500"/>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98100000"/>
    <n v="185628988.20000002"/>
    <n v="160546752.06"/>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01 - DISTRITO NACIONAL"/>
    <n v="0"/>
    <n v="3097500"/>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157425502"/>
    <n v="445063719.64999998"/>
    <n v="175029246.52000001"/>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20 - FONDOS CON DESTINO ESPECÍFICO"/>
    <s v="(en blanco)"/>
    <s v="99 - MULTIPROVINCIAL"/>
    <n v="0"/>
    <n v="2867400"/>
    <n v="285088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01 - DISTRITO NACIONAL"/>
    <n v="0"/>
    <n v="1698000"/>
    <n v="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34129988"/>
    <n v="13419865.890000001"/>
    <n v="7727887.9700000007"/>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en blanco)"/>
    <s v="99 - MULTIPROVINCIAL"/>
    <n v="0"/>
    <n v="233817"/>
    <n v="21906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1250000"/>
    <n v="1465731"/>
    <n v="861308.23"/>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01 - DISTRITO NACIONAL"/>
    <n v="0"/>
    <n v="13962463.57"/>
    <n v="10609431.289999999"/>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44784000"/>
    <n v="62282204.939999998"/>
    <n v="44320378.560000002"/>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20 - FONDOS CON DESTINO ESPECÍFICO"/>
    <s v="(en blanco)"/>
    <s v="99 - MULTIPROVINCIAL"/>
    <n v="0"/>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01 - DISTRITO NACIONAL"/>
    <n v="0"/>
    <n v="93626"/>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6859000"/>
    <n v="12117547.040000001"/>
    <n v="11432966.520000001"/>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01 - DISTRITO NACIONAL"/>
    <n v="0"/>
    <n v="16259516.600000001"/>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6004426"/>
    <n v="1518109115.3300002"/>
    <n v="1281340600.0600002"/>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01 - DISTRITO NACIONAL"/>
    <n v="0"/>
    <n v="74445875.289999992"/>
    <n v="61831337.85000000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009671360"/>
    <n v="1035413065.8499999"/>
    <n v="575097376.60999966"/>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en blanco)"/>
    <s v="99 - MULTIPROVINCIAL"/>
    <n v="10000000"/>
    <n v="19418705.280000001"/>
    <n v="10946774.530000001"/>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en blanco)"/>
    <s v="99 - MULTIPROVINCIAL"/>
    <n v="0"/>
    <n v="912453"/>
    <n v="75313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947151356"/>
    <n v="1141186900.2299998"/>
    <n v="835339530.9199999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746198483"/>
    <n v="639808071"/>
    <n v="614241999.99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260205268"/>
    <n v="372011634"/>
    <n v="327485370.15000004"/>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234679078"/>
    <n v="227069490"/>
    <n v="197296688.84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en blanco)"/>
    <s v="99 - MULTIPROVINCIAL"/>
    <n v="10124754"/>
    <n v="980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110532777"/>
    <n v="147067944.99000001"/>
    <n v="118942239.0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90640343"/>
    <n v="90640343"/>
    <n v="75871947.69999998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104122967"/>
    <n v="106031805.80000001"/>
    <n v="74762375.07999995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792000"/>
    <n v="1597400"/>
    <n v="73809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5935270"/>
    <n v="5437038.7000000002"/>
    <n v="2051029.730000000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10 - FONDO GENERAL"/>
    <s v="(en blanco)"/>
    <s v="99 - MULTIPROVINCIAL"/>
    <n v="0"/>
    <n v="1254720"/>
    <n v="125260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8112820"/>
    <n v="19398465"/>
    <n v="16447734.1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8804370"/>
    <n v="12732272.800000001"/>
    <n v="7756132.810000000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0"/>
    <n v="84656724.75999999"/>
    <n v="1016680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103465684"/>
    <n v="179877196.31999999"/>
    <n v="34236149.59000000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10 - FONDO GENERAL"/>
    <s v="(en blanco)"/>
    <s v="99 - MULTIPROVINCIAL"/>
    <n v="0"/>
    <n v="35410199.479999997"/>
    <n v="410199.4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55530640"/>
    <n v="43109757.680000007"/>
    <n v="42922115.35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8981571"/>
    <n v="7129569.4199999981"/>
    <n v="6830162.289999999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19782241"/>
    <n v="42089103.649999984"/>
    <n v="25307013.349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26587362"/>
    <n v="74274820.729999989"/>
    <n v="2188054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8011498"/>
    <n v="28934452.739999995"/>
    <n v="104065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en blanco)"/>
    <s v="99 - MULTIPROVINCIAL"/>
    <n v="10000000"/>
    <n v="2248973.98"/>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7305917"/>
    <n v="11780616.41"/>
    <n v="1914873.64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0"/>
    <n v="6537665.5299999993"/>
    <n v="3694441.6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21008196"/>
    <n v="11723629.329999998"/>
    <n v="2098887.1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en blanco)"/>
    <s v="99 - MULTIPROVINCIAL"/>
    <n v="0"/>
    <n v="1998747.83"/>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43926992"/>
    <n v="24776932.900000006"/>
    <n v="1337330.09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7711722"/>
    <n v="10726736.550000001"/>
    <n v="4724544.2399999993"/>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25744051"/>
    <n v="394064.69999999925"/>
    <n v="20580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10 - FONDO GENERAL"/>
    <s v="(en blanco)"/>
    <s v="99 - MULTIPROVINCIAL"/>
    <n v="0"/>
    <n v="121568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2958431"/>
    <n v="1278431"/>
    <n v="1225705.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en blanco)"/>
    <s v="99 - MULTIPROVINCIAL"/>
    <n v="0"/>
    <n v="2121858.9300000002"/>
    <n v="1891158.14999999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9510300"/>
    <n v="2336000"/>
    <n v="1900777.2700000003"/>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1784109.4499999997"/>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4974490"/>
    <n v="852965.77000000014"/>
    <n v="518662.8200000000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3116573.19"/>
    <n v="198446.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106803693"/>
    <n v="118733422.13999999"/>
    <n v="82335377.02000001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68958224"/>
    <n v="67840169.859999999"/>
    <n v="7329591.730000000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73215673"/>
    <n v="15891691.279999986"/>
    <n v="12333284.969999997"/>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en blanco)"/>
    <s v="99 - MULTIPROVINCIAL"/>
    <n v="76489568"/>
    <n v="230834234.67000002"/>
    <n v="156452131.13999999"/>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en blanco)"/>
    <s v="99 - MULTIPROVINCIAL"/>
    <n v="5355306"/>
    <n v="15470818"/>
    <n v="10457190.370000001"/>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en blanco)"/>
    <s v="99 - MULTIPROVINCIAL"/>
    <n v="700000"/>
    <n v="700000"/>
    <n v="245713.27999999997"/>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en blanco)"/>
    <s v="99 - MULTIPROVINCIAL"/>
    <n v="851807"/>
    <n v="482657"/>
    <n v="203297.0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en blanco)"/>
    <s v="99 - MULTIPROVINCIAL"/>
    <n v="16188000"/>
    <n v="16188000"/>
    <n v="13515985"/>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en blanco)"/>
    <s v="99 - MULTIPROVINCIAL"/>
    <n v="1399490"/>
    <n v="1628622"/>
    <n v="994676.38"/>
  </r>
  <r>
    <s v="2025"/>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en blanco)"/>
    <s v="99 - MULTIPROVINCIAL"/>
    <n v="0"/>
    <n v="2118119"/>
    <n v="1563232.8900000001"/>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en blanco)"/>
    <s v="99 - MULTIPROVINCIAL"/>
    <n v="750000"/>
    <n v="750000"/>
    <n v="627012.42999999993"/>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en blanco)"/>
    <s v="99 - MULTIPROVINCIAL"/>
    <n v="3100944"/>
    <n v="14524089"/>
    <n v="2389716.4500000002"/>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en blanco)"/>
    <s v="99 - MULTIPROVINCIAL"/>
    <n v="207046500"/>
    <n v="210258424"/>
    <n v="56978916.799999997"/>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en blanco)"/>
    <s v="99 - MULTIPROVINCIAL"/>
    <n v="300000"/>
    <n v="2851830"/>
    <n v="139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en blanco)"/>
    <s v="99 - MULTIPROVINCIAL"/>
    <n v="22000000"/>
    <n v="21800000"/>
    <n v="13583552.569999998"/>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en blanco)"/>
    <s v="99 - MULTIPROVINCIAL"/>
    <n v="5743785"/>
    <n v="28886045.93"/>
    <n v="23215025.210000001"/>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en blanco)"/>
    <s v="99 - MULTIPROVINCIAL"/>
    <n v="962280"/>
    <n v="7005511"/>
    <n v="1275158.03"/>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en blanco)"/>
    <s v="99 - MULTIPROVINCIAL"/>
    <n v="142055"/>
    <n v="15294"/>
    <n v="15238.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en blanco)"/>
    <s v="99 - MULTIPROVINCIAL"/>
    <n v="1173453"/>
    <n v="4100813"/>
    <n v="1731756.2"/>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en blanco)"/>
    <s v="99 - MULTIPROVINCIAL"/>
    <n v="15536413"/>
    <n v="20003417"/>
    <n v="16849513.359999999"/>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en blanco)"/>
    <s v="99 - MULTIPROVINCIAL"/>
    <n v="5727347"/>
    <n v="204625791"/>
    <n v="24774859.14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41107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129000"/>
    <n v="138934.01999999999"/>
    <n v="128359.8700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5793.020000000005"/>
    <n v="5761.3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00000"/>
    <n v="1326728.98"/>
    <n v="960566.100000000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907335.7"/>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
    <n v="620261.6"/>
    <n v="541962.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401318"/>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95000"/>
    <n v="77907.70000000001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0"/>
    <n v="143282.37999999998"/>
    <n v="143282.37000000002"/>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53032252"/>
    <n v="52982219.530000001"/>
    <n v="45071943.53999999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10921582"/>
    <n v="10921582"/>
    <n v="10548762.4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80000"/>
    <n v="80000"/>
    <n v="35174.4000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6492664"/>
    <n v="6492664"/>
    <n v="6121966.730000001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912769"/>
    <n v="4338376.16"/>
    <n v="4219387.619999999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2936000"/>
    <n v="1238697.02"/>
    <n v="1219441.2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en blanco)"/>
    <s v="99 - MULTIPROVINCIAL"/>
    <n v="0"/>
    <n v="706295.42"/>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1226041"/>
    <n v="1226041"/>
    <n v="1131281.919999999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en blanco)"/>
    <s v="99 - MULTIPROVINCIAL"/>
    <n v="0"/>
    <n v="1418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200000"/>
    <n v="9097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9671463"/>
    <n v="9168949.9800000023"/>
    <n v="8645888.819999998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4404325"/>
    <n v="5072196.6800000006"/>
    <n v="5072196.6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82920"/>
    <n v="1817525.24"/>
    <n v="1740322.2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4765232"/>
    <n v="3728212.8600000003"/>
    <n v="2938000.7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en blanco)"/>
    <s v="99 - MULTIPROVINCIAL"/>
    <n v="16395783"/>
    <n v="18501937.379999999"/>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4675574"/>
    <n v="3220752.18"/>
    <n v="2734762.42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en blanco)"/>
    <s v="99 - MULTIPROVINCIAL"/>
    <n v="0"/>
    <n v="401587.6"/>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541559"/>
    <n v="464741.79999999993"/>
    <n v="398305.6"/>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250000"/>
    <n v="154650.79999999999"/>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680748"/>
    <n v="469486.3"/>
    <n v="431305.3"/>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en blanco)"/>
    <s v="99 - MULTIPROVINCIAL"/>
    <n v="0"/>
    <n v="1947"/>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5001"/>
    <n v="3429.38"/>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25000"/>
    <n v="7931.8099999999995"/>
    <n v="7931.8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540000"/>
    <n v="1564711.25"/>
    <n v="1214081.23"/>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1936573"/>
    <n v="1818409.94"/>
    <n v="1701097.759999999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98540216"/>
    <n v="97952216"/>
    <n v="86948900.30999998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6365883"/>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47988"/>
    <n v="13547988"/>
    <n v="12330022.20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2418412"/>
    <n v="2418412"/>
    <n v="1841278.219999999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242943"/>
    <n v="125079.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30000"/>
    <n v="1710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1584474"/>
    <n v="445953.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194583"/>
    <n v="49577.8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4488915"/>
    <n v="16295915"/>
    <n v="14676871.32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5270000"/>
    <n v="3067000"/>
    <n v="2549990.3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51271"/>
    <n v="301271"/>
    <n v="180776.2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2234261"/>
    <n v="1634261"/>
    <n v="1065468.120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1421000"/>
    <n v="714872.2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1518512"/>
    <n v="12356512"/>
    <n v="10676267.26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812709"/>
    <n v="3344662"/>
    <n v="2510809.330000000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406951490"/>
    <n v="410647143.27999997"/>
    <n v="359774169.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6073600"/>
    <n v="28623600"/>
    <n v="250700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21350308"/>
    <n v="22704423.719999999"/>
    <n v="20444884.65000000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15861600"/>
    <n v="17371600"/>
    <n v="15860770.74999999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920300"/>
    <n v="2205796.2599999998"/>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10200000"/>
    <n v="10200000"/>
    <n v="4670805.380000000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en blanco)"/>
    <s v="99 - MULTIPROVINCIAL"/>
    <n v="590000"/>
    <n v="611839"/>
    <n v="28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10301000"/>
    <n v="14281750.93"/>
    <n v="7582634.560000000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9000000"/>
    <n v="15129560"/>
    <n v="13461859.3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8065000"/>
    <n v="7274159.5499999998"/>
    <n v="5890686.5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245000"/>
    <n v="5074022.83"/>
    <n v="3268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125000"/>
    <n v="1000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3500000"/>
    <n v="47217507.960000001"/>
    <n v="34265406.150000006"/>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2512000"/>
    <n v="20412973.440000001"/>
    <n v="15118891.840000002"/>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2162000"/>
    <n v="1329409.5"/>
    <n v="1247338.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2535000"/>
    <n v="3543711.6"/>
    <n v="3435550.3200000003"/>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118000"/>
    <n v="288996.5"/>
    <n v="169803.2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9328000"/>
    <n v="68227839.469999999"/>
    <n v="60355084.94000000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9450000"/>
    <n v="64682354.529999994"/>
    <n v="53676840.2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32 - SANTO DOMINGO"/>
    <n v="20700415"/>
    <n v="20700415"/>
    <n v="16076560.829999998"/>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en blanco)"/>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931244"/>
    <n v="2931244"/>
    <n v="2458953.88"/>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32 - SANTO DOMINGO"/>
    <n v="525000"/>
    <n v="525000"/>
    <n v="462162.08000000007"/>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en blanco)"/>
    <s v="32 - SANTO DOMINGO"/>
    <n v="100000"/>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50000"/>
    <n v="22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80000"/>
    <n v="11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32 - SANTO DOMINGO"/>
    <n v="2400000"/>
    <n v="2400000"/>
    <n v="1961554.7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32 - SANTO DOMINGO"/>
    <n v="650000"/>
    <n v="388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32 - SANTO DOMINGO"/>
    <n v="1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32 - SANTO DOMINGO"/>
    <n v="150000"/>
    <n v="512000"/>
    <n v="501849.06"/>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335000"/>
    <n v="1335000"/>
    <n v="1007300.84"/>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32 - SANTO DOMINGO"/>
    <n v="550000"/>
    <n v="550000"/>
    <n v="221839.59"/>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930437647"/>
    <n v="966738948.09000003"/>
    <n v="826970295.9399997"/>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en blanco)"/>
    <s v="99 - MULTIPROVINCIAL"/>
    <n v="3000000"/>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55736693"/>
    <n v="65146991.909999996"/>
    <n v="59270198.82999999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40118495"/>
    <n v="48089761"/>
    <n v="44788448.98000001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1159580"/>
    <n v="3076924.54"/>
    <n v="2093948.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8000000"/>
    <n v="12000000"/>
    <n v="761984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9509824"/>
    <n v="17247669.66"/>
    <n v="13643701.8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7008045"/>
    <n v="23156190.460000001"/>
    <n v="23156190.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7000000"/>
    <n v="39259408.939999998"/>
    <n v="27904999.03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2200000"/>
    <n v="4058500"/>
    <n v="1333460.0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en blanco)"/>
    <s v="99 - MULTIPROVINCIAL"/>
    <n v="0"/>
    <n v="1274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39760724.43"/>
    <n v="15089739.889999999"/>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38645525"/>
    <n v="50750147.709999993"/>
    <n v="21304950.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222800"/>
    <n v="2605019.5"/>
    <n v="2195280.440000000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en blanco)"/>
    <s v="99 - MULTIPROVINCIAL"/>
    <n v="0"/>
    <n v="482055.7"/>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19550000"/>
    <n v="14226638.579999998"/>
    <n v="11186120.3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en blanco)"/>
    <s v="99 - MULTIPROVINCIAL"/>
    <n v="0"/>
    <n v="5066515.13"/>
    <n v="1981073.4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105880450"/>
    <n v="114247529.18000001"/>
    <n v="92622619.86999999"/>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73237247"/>
    <n v="74105990.640000001"/>
    <n v="45048926.009999998"/>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32 - SANTO DOMINGO"/>
    <n v="34206024"/>
    <n v="34206024"/>
    <n v="30786893.93"/>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4830131"/>
    <n v="4830131"/>
    <n v="4365242.439999999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32 - SANTO DOMINGO"/>
    <n v="1275000"/>
    <n v="1750000"/>
    <n v="1501714.8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en blanco)"/>
    <s v="32 - SANTO DOMINGO"/>
    <n v="0"/>
    <n v="336964"/>
    <n v="33643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32 - SANTO DOMINGO"/>
    <n v="650000"/>
    <n v="898655.17999999993"/>
    <n v="807012.3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925000"/>
    <n v="846824.38"/>
    <n v="821191.7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280995"/>
    <n v="693096.98"/>
    <n v="559853.8800000001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32 - SANTO DOMINGO"/>
    <n v="30000"/>
    <n v="181259"/>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32 - SANTO DOMINGO"/>
    <n v="4375000"/>
    <n v="4315340"/>
    <n v="3724908.6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32 - SANTO DOMINGO"/>
    <n v="1420000"/>
    <n v="576196.84999999986"/>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32 - SANTO DOMINGO"/>
    <n v="140000"/>
    <n v="123193.79"/>
    <n v="123193.7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32 - SANTO DOMINGO"/>
    <n v="40000"/>
    <n v="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32 - SANTO DOMINGO"/>
    <n v="600000"/>
    <n v="429511.44"/>
    <n v="429511.4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857000"/>
    <n v="61557.06"/>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5055000"/>
    <n v="4741004.75"/>
    <n v="3730621.179999999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32 - SANTO DOMINGO"/>
    <n v="1675000"/>
    <n v="3347582.8699999996"/>
    <n v="3054735.92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32 - SANTO DOMINGO"/>
    <n v="14830425"/>
    <n v="14830425"/>
    <n v="10888960.07000000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32 - SANTO DOMINGO"/>
    <n v="2133800"/>
    <n v="2133800"/>
    <n v="1686700.3800000004"/>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32 - SANTO DOMINGO"/>
    <n v="683200"/>
    <n v="683200"/>
    <n v="479340.7600000000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6 - SEGUROS"/>
    <s v="N"/>
    <s v="00 - N/A"/>
    <s v="10 - FONDO GENERAL"/>
    <s v="(en blanco)"/>
    <s v="32 - SANTO DOMINGO"/>
    <n v="0"/>
    <n v="40000"/>
    <n v="39005.73000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505144"/>
    <n v="568544"/>
    <n v="544403.6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70000"/>
    <n v="41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en blanco)"/>
    <s v="32 - SANTO DOMINGO"/>
    <n v="0"/>
    <n v="10250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32 - SANTO DOMINGO"/>
    <n v="1598344"/>
    <n v="1598344"/>
    <n v="1579618.46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32 - SANTO DOMINGO"/>
    <n v="5000"/>
    <n v="60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32 - SANTO DOMINGO"/>
    <n v="70000"/>
    <n v="70000"/>
    <n v="45123.1999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32 - SANTO DOMINGO"/>
    <n v="110000"/>
    <n v="131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11700"/>
    <n v="24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99712"/>
    <n v="1832612"/>
    <n v="1311106.099999999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32 - SANTO DOMINGO"/>
    <n v="1020349"/>
    <n v="1354449"/>
    <n v="1314579.390000000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63243000"/>
    <n v="63041190"/>
    <n v="53133307.359999992"/>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457483"/>
    <n v="1659293"/>
    <n v="1497630.2"/>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615200"/>
    <n v="1339274"/>
    <n v="1262680.7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250000"/>
    <n v="511300"/>
    <n v="5113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800000"/>
    <n v="777107.13"/>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50000"/>
    <n v="4736769.8999999994"/>
    <n v="3207732.07"/>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230000"/>
    <n v="714876.92999999993"/>
    <n v="410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620000"/>
    <n v="1427936.1"/>
    <n v="20945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683475"/>
    <n v="406006.66999999993"/>
    <n v="260261"/>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300000"/>
    <n v="312405.00000000047"/>
    <n v="3065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250000"/>
    <n v="116997.4"/>
    <n v="23163.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9630000"/>
    <n v="19885230"/>
    <n v="14451366.100000001"/>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100000"/>
    <n v="12832.5"/>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en blanco)"/>
    <s v="99 - MULTIPROVINCIAL"/>
    <n v="0"/>
    <n v="451676.86"/>
    <n v="407503.5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880000"/>
    <n v="5773465.5899999999"/>
    <n v="5756485.3899999997"/>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850000"/>
    <n v="1064586.4500000002"/>
    <n v="690223.5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32 - SANTO DOMINGO"/>
    <n v="12783760"/>
    <n v="13296495"/>
    <n v="11026264.4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32 - SANTO DOMINGO"/>
    <n v="1821000"/>
    <n v="1821000"/>
    <n v="1674848.560000000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32 - SANTO DOMINGO"/>
    <n v="1000000"/>
    <n v="1060000"/>
    <n v="837747.24000000011"/>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32 - SANTO DOMINGO"/>
    <n v="20000"/>
    <n v="41290"/>
    <n v="41285.839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32 - SANTO DOMINGO"/>
    <n v="95000"/>
    <n v="59280"/>
    <n v="52476.0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245000"/>
    <n v="8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6000"/>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32 - SANTO DOMINGO"/>
    <n v="1800000"/>
    <n v="1800000"/>
    <n v="1799999.98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32 - SANTO DOMINGO"/>
    <n v="100461"/>
    <n v="92673.66"/>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32 - SANTO DOMINGO"/>
    <n v="50000"/>
    <n v="35639.99"/>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20000"/>
    <n v="79556"/>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937000"/>
    <n v="1927000"/>
    <n v="182015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32 - SANTO DOMINGO"/>
    <n v="76000"/>
    <n v="107240.5"/>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818185182"/>
    <n v="818758362.51999998"/>
    <n v="614619267.13999987"/>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60357145"/>
    <n v="60357145"/>
    <n v="54793080.889999993"/>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2627065"/>
    <n v="3628942.83"/>
    <n v="2909438.03"/>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en blanco)"/>
    <s v="99 - MULTIPROVINCIAL"/>
    <n v="0"/>
    <n v="1702595"/>
    <n v="1451268.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en blanco)"/>
    <s v="99 - MULTIPROVINCIAL"/>
    <n v="0"/>
    <n v="68081.600000000006"/>
    <n v="66831.600000000006"/>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en blanco)"/>
    <s v="99 - MULTIPROVINCIAL"/>
    <n v="0"/>
    <n v="433060"/>
    <n v="43306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en blanco)"/>
    <s v="99 - MULTIPROVINCIAL"/>
    <n v="50000"/>
    <n v="35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en blanco)"/>
    <s v="99 - MULTIPROVINCIAL"/>
    <n v="0"/>
    <n v="4440085.5999999996"/>
    <n v="4398325.599999999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en blanco)"/>
    <s v="99 - MULTIPROVINCIAL"/>
    <n v="0"/>
    <n v="1526196.7400000002"/>
    <n v="1042554.7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10732599.549999999"/>
    <n v="10256604.719999999"/>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657000"/>
    <n v="1311384.5"/>
    <n v="1117299.5"/>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974400"/>
    <n v="666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en blanco)"/>
    <s v="99 - MULTIPROVINCIAL"/>
    <n v="0"/>
    <n v="2282521.2000000002"/>
    <n v="2282521.20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20000000"/>
    <n v="18675129.210000001"/>
    <n v="8873028.99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en blanco)"/>
    <s v="99 - MULTIPROVINCIAL"/>
    <n v="0"/>
    <n v="6636708.79"/>
    <n v="4767663.79"/>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1000000"/>
    <n v="349450.4"/>
    <n v="344450.4"/>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en blanco)"/>
    <s v="99 - MULTIPROVINCIAL"/>
    <n v="0"/>
    <n v="3442998.1"/>
    <n v="3442998.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6000000"/>
    <n v="2742052.9399999995"/>
    <n v="2432956.9400000004"/>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en blanco)"/>
    <s v="99 - MULTIPROVINCIAL"/>
    <n v="0"/>
    <n v="989000"/>
    <n v="657832.06000000006"/>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20000000"/>
    <n v="18853270.309999999"/>
    <n v="1835583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en blanco)"/>
    <s v="99 - MULTIPROVINCIAL"/>
    <n v="0"/>
    <n v="12850000"/>
    <n v="7231813.4299999997"/>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0"/>
    <n v="620751.24"/>
    <n v="600751.2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en blanco)"/>
    <s v="99 - MULTIPROVINCIAL"/>
    <n v="0"/>
    <n v="161556"/>
    <n v="81656"/>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en blanco)"/>
    <s v="99 - MULTIPROVINCIAL"/>
    <n v="0"/>
    <n v="69000"/>
    <n v="39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en blanco)"/>
    <s v="99 - MULTIPROVINCIAL"/>
    <n v="0"/>
    <n v="121076.82"/>
    <n v="111792.620000000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45063000"/>
    <n v="46735588.440000005"/>
    <n v="38918259.050000004"/>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en blanco)"/>
    <s v="99 - MULTIPROVINCIAL"/>
    <n v="0"/>
    <n v="20682095.170000002"/>
    <n v="12526528.9"/>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6945784"/>
    <n v="37091100.270000003"/>
    <n v="33017992.75"/>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149600000"/>
    <n v="58254350.629999995"/>
    <n v="35580842.869999997"/>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41626000"/>
    <n v="41626000"/>
    <n v="38076208.32"/>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7792800"/>
    <n v="71384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728104"/>
    <n v="2728104"/>
    <n v="2484964.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2241600"/>
    <n v="1991600"/>
    <n v="1565591.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15000"/>
    <n v="58820259"/>
    <n v="33696066.15999999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000000"/>
    <n v="700000"/>
    <n v="12500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60000"/>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800000"/>
    <n v="1050000"/>
    <n v="476495.32999999996"/>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22000000"/>
    <n v="22000000"/>
    <n v="16482959.6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6158400"/>
    <n v="6458400"/>
    <n v="47334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956278"/>
    <n v="1956278"/>
    <n v="1410589.9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32 - SANTO DOMINGO"/>
    <n v="10189975"/>
    <n v="10189975"/>
    <n v="774965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32 - SANTO DOMINGO"/>
    <n v="1402000"/>
    <n v="1402000"/>
    <n v="1200421.2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32 - SANTO DOMINGO"/>
    <n v="2180000"/>
    <n v="2859000"/>
    <n v="2756462.540000000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32 - SANTO DOMINGO"/>
    <n v="1008000"/>
    <n v="323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32 - SANTO DOMINGO"/>
    <n v="25000"/>
    <n v="31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32 - SANTO DOMINGO"/>
    <n v="2220000"/>
    <n v="2207279.6"/>
    <n v="1806868.64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32 - SANTO DOMINGO"/>
    <n v="250000"/>
    <n v="252200"/>
    <n v="167771.700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en blanco)"/>
    <s v="32 - SANTO DOMINGO"/>
    <n v="70000"/>
    <n v="73964.800000000003"/>
    <n v="73466.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32 - SANTO DOMINGO"/>
    <n v="100000"/>
    <n v="100000"/>
    <n v="975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50000"/>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2520000"/>
    <n v="2520000"/>
    <n v="1889436.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32 - SANTO DOMINGO"/>
    <n v="310000"/>
    <n v="316555.59999999998"/>
    <n v="234312.599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32 - SANTO DOMINGO"/>
    <n v="19016667"/>
    <n v="19016667"/>
    <n v="16534036.539999997"/>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633300"/>
    <n v="2633300"/>
    <n v="2307944.1800000006"/>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32 - SANTO DOMINGO"/>
    <n v="902000"/>
    <n v="977000"/>
    <n v="975056.42"/>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32 - SANTO DOMINGO"/>
    <n v="50000"/>
    <n v="27275.7"/>
    <n v="27275.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32 - SANTO DOMINGO"/>
    <n v="263000"/>
    <n v="198724.3"/>
    <n v="196161.7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10000"/>
    <n v="122000"/>
    <n v="5074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32 - SANTO DOMINGO"/>
    <n v="3350000"/>
    <n v="3330394.16"/>
    <n v="3003846.8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32 - SANTO DOMINGO"/>
    <n v="290000"/>
    <n v="153149.88"/>
    <n v="153127.64000000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32 - SANTO DOMINGO"/>
    <n v="110000"/>
    <n v="79868.290000000008"/>
    <n v="79711.16"/>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32 - SANTO DOMINGO"/>
    <n v="410000"/>
    <n v="131833.03"/>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00000"/>
    <n v="213894.96"/>
    <n v="213872.8199999999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70000"/>
    <n v="1825708"/>
    <n v="1807681.609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32 - SANTO DOMINGO"/>
    <n v="280000"/>
    <n v="575151.67999999993"/>
    <n v="552630.98999999987"/>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6081488987"/>
    <n v="6089950858.4700003"/>
    <n v="5575169327.3999996"/>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119263787"/>
    <n v="102437498.59999999"/>
    <n v="88302025.74999998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444485417"/>
    <n v="444485417"/>
    <n v="398175409.06999993"/>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100970547"/>
    <n v="100970547"/>
    <n v="90688921.080000028"/>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en blanco)"/>
    <s v="99 - MULTIPROVINCIAL"/>
    <n v="0"/>
    <n v="120000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en blanco)"/>
    <s v="99 - MULTIPROVINCIAL"/>
    <n v="80000"/>
    <n v="3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24500000"/>
    <n v="24865500"/>
    <n v="20154429.46999999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en blanco)"/>
    <s v="99 - MULTIPROVINCIAL"/>
    <n v="900000"/>
    <n v="11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6000000"/>
    <n v="6000000"/>
    <n v="4791837.1800000006"/>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1300000"/>
    <n v="2323026"/>
    <n v="2030393.119999999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1000000"/>
    <n v="1176595"/>
    <n v="649824"/>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en blanco)"/>
    <s v="99 - MULTIPROVINCIAL"/>
    <n v="1475000"/>
    <n v="247374"/>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10906940"/>
    <n v="171524973.61000001"/>
    <n v="133082026.71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en blanco)"/>
    <s v="99 - MULTIPROVINCIAL"/>
    <n v="3000000"/>
    <n v="36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99663691"/>
    <n v="37859016.580000006"/>
    <n v="9719002.9900000002"/>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3000000"/>
    <n v="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4500000"/>
    <n v="11495000"/>
    <n v="5673248.8900000006"/>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3200000"/>
    <n v="9766000"/>
    <n v="6413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50000"/>
    <n v="8783166.7100000009"/>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170000"/>
    <n v="370000"/>
    <n v="101749.04"/>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261217066"/>
    <n v="252935181.04999998"/>
    <n v="227659004.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3650000"/>
    <n v="1053150"/>
    <n v="54575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43980437"/>
    <n v="48729636.199999996"/>
    <n v="42011971.429999992"/>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4500000"/>
    <n v="26264600"/>
    <n v="11350921.5"/>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9000000"/>
    <n v="2978827.3200000003"/>
    <n v="1527577.3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1675000"/>
    <n v="247151"/>
    <n v="246030"/>
  </r>
  <r>
    <s v="2025"/>
    <x v="0"/>
    <x v="0"/>
    <x v="0"/>
    <x v="0"/>
    <s v="2 - Poder Ejecutivo"/>
    <s v="0203 - MINISTERIO DE DEFENSA"/>
    <s v="0001 - ARMADA DE LA REPUBLICA DOMINICANA"/>
    <s v="1 - SERVICIOS  GENERALES"/>
    <s v="1.3 - Defensa nacional"/>
    <s v="1.3.01 - Defensa militar"/>
    <s v="2.3 - MATERIALES Y SUMINISTROS"/>
    <s v="2.3.4 - PRODUCTOS FARMACÉUTICOS"/>
    <s v="N"/>
    <s v="00 - N/A"/>
    <s v="10 - FONDO GENERAL"/>
    <s v="(en blanco)"/>
    <s v="99 - MULTIPROVINCIAL"/>
    <n v="0"/>
    <n v="100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6800000"/>
    <n v="4035069"/>
    <n v="3976777"/>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en blanco)"/>
    <s v="99 - MULTIPROVINCIAL"/>
    <n v="0"/>
    <n v="5191287.0999999996"/>
    <n v="0"/>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3650000"/>
    <n v="14250275.649999999"/>
    <n v="12121992.270000001"/>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340000"/>
    <n v="2381896.92"/>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365529307"/>
    <n v="367984192.82999998"/>
    <n v="287805412.82999992"/>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10525000"/>
    <n v="3834000"/>
    <n v="15782.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44843127"/>
    <n v="72101421.260000005"/>
    <n v="48228083.399999991"/>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6350000"/>
    <n v="17898982.59"/>
    <n v="8731465.9399999995"/>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330652200"/>
    <n v="336562400"/>
    <n v="307602487.83999997"/>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4381650"/>
    <n v="4926450"/>
    <n v="4471617.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5609200"/>
    <n v="56065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100000"/>
    <n v="224729.44"/>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100000"/>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8985285"/>
    <n v="9565457.2299999986"/>
    <n v="6175638.8799999999"/>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200000"/>
    <n v="5198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880738"/>
    <n v="1501797"/>
    <n v="1213676"/>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6949711"/>
    <n v="5771770.330000001"/>
    <n v="3038893.22"/>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374351856"/>
    <n v="355043297.56"/>
    <n v="286774864.11000001"/>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16320735"/>
    <n v="16320735"/>
    <n v="11473503.75"/>
  </r>
  <r>
    <s v="2025"/>
    <x v="0"/>
    <x v="0"/>
    <x v="0"/>
    <x v="0"/>
    <s v="2 - Poder Ejecutivo"/>
    <s v="0203 - MINISTERIO DE DEFENSA"/>
    <s v="0001 - ARMADA DE LA REPUBLICA DOMINICANA"/>
    <s v="4 - SERVICIOS SOCIALES"/>
    <s v="4.4 - Educación"/>
    <s v="4.4.08 - Enseñanza y capacitación para defensa y seguridad"/>
    <s v="2.3 - MATERIALES Y SUMINISTROS"/>
    <s v="2.3.3 - PAPEL, CARTÓN E IMPRESOS"/>
    <s v="N"/>
    <s v="00 - N/A"/>
    <s v="10 - FONDO GENERAL"/>
    <s v="(en blanco)"/>
    <s v="99 - MULTIPROVINCIAL"/>
    <n v="0"/>
    <n v="35900"/>
    <n v="0"/>
  </r>
  <r>
    <s v="2025"/>
    <x v="0"/>
    <x v="0"/>
    <x v="0"/>
    <x v="0"/>
    <s v="2 - Poder Ejecutivo"/>
    <s v="0203 - MINISTERIO DE DEFENSA"/>
    <s v="0001 - ARMADA DE LA REPUBLICA DOMINICANA"/>
    <s v="4 - SERVICIOS SOCIALES"/>
    <s v="4.4 - Educación"/>
    <s v="4.4.08 - Enseñanza y capacitación para defensa y seguridad"/>
    <s v="2.3 - MATERIALES Y SUMINISTROS"/>
    <s v="2.3.6 - PRODUCTOS DE MINERALES, METÁLICOS Y NO METÁLICOS"/>
    <s v="N"/>
    <s v="00 - N/A"/>
    <s v="10 - FONDO GENERAL"/>
    <s v="(en blanco)"/>
    <s v="99 - MULTIPROVINCIAL"/>
    <n v="0"/>
    <n v="53000"/>
    <n v="0"/>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5574280"/>
    <n v="5485379.9999999981"/>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5268485370"/>
    <n v="5096801686.96"/>
    <n v="4814168274.999999"/>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0291763975"/>
    <n v="10271773324.950001"/>
    <n v="9384737623.4800014"/>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77467533"/>
    <n v="190967533"/>
    <n v="171177287.09999996"/>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667513258"/>
    <n v="654013258"/>
    <n v="563290483.04999983"/>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97282967"/>
    <n v="302372693.40999997"/>
    <n v="273420438.26999998"/>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34349768"/>
    <n v="735203272"/>
    <n v="671180980.32999992"/>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211638994"/>
    <n v="214638932"/>
    <n v="191751096.34000006"/>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200000"/>
    <n v="433000"/>
    <n v="374033.52999999997"/>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36000000"/>
    <n v="45500000"/>
    <n v="40493616"/>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1500000"/>
    <n v="3708622"/>
    <n v="3599349.2800000003"/>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en blanco)"/>
    <s v="99 - MULTIPROVINCIAL"/>
    <n v="0"/>
    <n v="220000"/>
    <n v="167122.99"/>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2577120"/>
    <n v="2765120"/>
    <n v="2507422.12"/>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447254169.71000004"/>
    <n v="378253044.30000007"/>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99 - MULTIPROVINCIAL"/>
    <n v="0"/>
    <n v="363894.54000000004"/>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6018000"/>
    <n v="8016416"/>
    <n v="59000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7406641"/>
    <n v="225380"/>
    <n v="22538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4117749"/>
    <n v="4320000"/>
    <n v="35545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6000000"/>
    <n v="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en blanco)"/>
    <s v="99 - MULTIPROVINCIAL"/>
    <n v="0"/>
    <n v="1146815"/>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323206080"/>
    <n v="323206080"/>
    <n v="29934668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92808160"/>
    <n v="198868260"/>
    <n v="176908162.34999999"/>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en blanco)"/>
    <s v="01 - DISTRITO NACIONAL"/>
    <n v="1500000"/>
    <n v="1739519.58"/>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114905888"/>
    <n v="169340586.38999999"/>
    <n v="141866259.05999997"/>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en blanco)"/>
    <s v="01 - DISTRITO NACIONAL"/>
    <n v="12650000"/>
    <n v="8892390.9199999999"/>
    <n v="6466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3000000"/>
    <n v="9235050.2700000014"/>
    <n v="3221751.64"/>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en blanco)"/>
    <s v="01 - DISTRITO NACIONAL"/>
    <n v="0"/>
    <n v="635345.04"/>
    <n v="635345.04"/>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1500000"/>
    <n v="3321957.37"/>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8850000"/>
    <n v="6607000.0099999998"/>
    <n v="5707902.929999999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en blanco)"/>
    <s v="01 - DISTRITO NACIONAL"/>
    <n v="4404374"/>
    <n v="11870"/>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7581560"/>
    <n v="26940442.480000004"/>
    <n v="19964482.939999998"/>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en blanco)"/>
    <s v="01 - DISTRITO NACIONAL"/>
    <n v="0"/>
    <n v="427853.12"/>
    <n v="427395.12"/>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46959696"/>
    <n v="33861248.75"/>
    <n v="27193922.289999999"/>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132468294"/>
    <n v="133651949.28"/>
    <n v="115340338.4999999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en blanco)"/>
    <s v="01 - DISTRITO NACIONAL"/>
    <n v="2500000"/>
    <n v="1424474"/>
    <n v="1096229.74"/>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3055571"/>
    <n v="88614468.280000016"/>
    <n v="63255491.64000000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en blanco)"/>
    <s v="01 - DISTRITO NACIONAL"/>
    <n v="8600000"/>
    <n v="5403091.7199999997"/>
    <n v="4676375.629999999"/>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8150299865"/>
    <n v="8185597864.9000006"/>
    <n v="7527199313.0899982"/>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447228288"/>
    <n v="409828288"/>
    <n v="371303601.09000003"/>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525331687"/>
    <n v="534531687.27999997"/>
    <n v="485248732.03999996"/>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225015434"/>
    <n v="192733534"/>
    <n v="178408256.97999999"/>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500000"/>
    <n v="739630"/>
    <n v="576877.2300000001"/>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62588907"/>
    <n v="55888907"/>
    <n v="50665481.200000003"/>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en blanco)"/>
    <s v="99 - MULTIPROVINCIAL"/>
    <n v="8000000"/>
    <n v="9315229.8000000007"/>
    <n v="5940597.3199999994"/>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20 - FONDOS CON DESTINO ESPECÍFICO"/>
    <s v="(en blanco)"/>
    <s v="99 - MULTIPROVINCIAL"/>
    <n v="0"/>
    <n v="1800000"/>
    <n v="0"/>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en blanco)"/>
    <s v="99 - MULTIPROVINCIAL"/>
    <n v="1920000"/>
    <n v="43710975.590000004"/>
    <n v="9911627.9800000004"/>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en blanco)"/>
    <s v="99 - MULTIPROVINCIAL"/>
    <n v="0"/>
    <n v="397660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156210742"/>
    <n v="380410182"/>
    <n v="346041475.98000002"/>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161401085"/>
    <n v="245066085"/>
    <n v="113728065.6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4431000"/>
    <n v="3665693.6"/>
    <n v="3103931.6900000004"/>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463688530.25999999"/>
    <n v="78986670.180000007"/>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3546200"/>
    <n v="1618200"/>
    <n v="40200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303292195.86000001"/>
    <n v="97534974.939999998"/>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en blanco)"/>
    <s v="99 - MULTIPROVINCIAL"/>
    <n v="0"/>
    <n v="2120725.25"/>
    <n v="9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45200000"/>
    <n v="247868518.69999999"/>
    <n v="206328254.47"/>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en blanco)"/>
    <s v="99 - MULTIPROVINCIAL"/>
    <n v="0"/>
    <n v="57528.98"/>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10000000"/>
    <n v="25910197.359999999"/>
    <n v="25182799.16"/>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6453009.2800000003"/>
    <n v="6440723.639999999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4400000"/>
    <n v="2129128.06"/>
    <n v="1966494.96"/>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en blanco)"/>
    <s v="99 - MULTIPROVINCIAL"/>
    <n v="0"/>
    <n v="506820.1"/>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30000"/>
    <n v="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4200000"/>
    <n v="1554715.7500000005"/>
    <n v="1116226.55"/>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34966751.850000001"/>
    <n v="34276420.480000004"/>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6551000"/>
    <n v="4992971.4000000004"/>
    <n v="3792761.3599999994"/>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5888807.1600000001"/>
    <n v="4786218.4800000004"/>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40150569"/>
    <n v="240655089.32999998"/>
    <n v="200977710.33999994"/>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51492525.109999999"/>
    <n v="41898788.299999997"/>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18252327"/>
    <n v="26859148.680000003"/>
    <n v="25773130.499999996"/>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918256214"/>
    <n v="959031786.2900002"/>
    <n v="411766108.76000011"/>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456319181"/>
    <n v="1330109472"/>
    <n v="1147099922.1700001"/>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en blanco)"/>
    <s v="99 - MULTIPROVINCIAL"/>
    <n v="7332000"/>
    <n v="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36715695"/>
    <n v="186759957"/>
    <n v="174220939.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4730605"/>
    <n v="16496120"/>
    <n v="14498895.300000006"/>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en blanco)"/>
    <s v="99 - MULTIPROVINCIAL"/>
    <n v="561068"/>
    <n v="0"/>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65496780"/>
    <n v="172213380"/>
    <n v="149620851.01000014"/>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4700000"/>
    <n v="7487107"/>
    <n v="4411931.03"/>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165270800"/>
    <n v="173337800"/>
    <n v="135638276.44"/>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10559220"/>
    <n v="10713220"/>
    <n v="9284561.1999999993"/>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97240803"/>
    <n v="100657740"/>
    <n v="67754812.890000001"/>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en blanco)"/>
    <s v="99 - MULTIPROVINCIAL"/>
    <n v="0"/>
    <n v="41595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837686580"/>
    <n v="302508271"/>
    <n v="240483741.1500000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37249128"/>
    <n v="81169422"/>
    <n v="66324589.409999967"/>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531092"/>
    <n v="327087"/>
    <n v="327086.93"/>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26574596"/>
    <n v="74838666"/>
    <n v="50483113.990000017"/>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20 - FONDOS CON DESTINO ESPECÍFICO"/>
    <s v="(en blanco)"/>
    <s v="99 - MULTIPROVINCIAL"/>
    <n v="0"/>
    <n v="11895"/>
    <n v="11894.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10000000"/>
    <n v="18295012"/>
    <n v="11268730.040000005"/>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en blanco)"/>
    <s v="99 - MULTIPROVINCIAL"/>
    <n v="200000"/>
    <n v="1609100"/>
    <n v="118000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244764551"/>
    <n v="221927467"/>
    <n v="172072928.81999993"/>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en blanco)"/>
    <s v="99 - MULTIPROVINCIAL"/>
    <n v="0"/>
    <n v="30100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35420958"/>
    <n v="130324313"/>
    <n v="90119383.700000003"/>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en blanco)"/>
    <s v="99 - MULTIPROVINCIAL"/>
    <n v="0"/>
    <n v="502107"/>
    <n v="272490.3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25480276"/>
    <n v="17237276"/>
    <n v="11573944.700000001"/>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en blanco)"/>
    <s v="99 - MULTIPROVINCIAL"/>
    <n v="550000"/>
    <n v="1311000"/>
    <n v="737261.26"/>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11167400"/>
    <n v="11400000"/>
    <n v="8194805.1799999997"/>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7700000"/>
    <n v="8685528"/>
    <n v="3889057.86"/>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en blanco)"/>
    <s v="99 - MULTIPROVINCIAL"/>
    <n v="300000"/>
    <n v="4920998"/>
    <n v="4869996.45"/>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39202652"/>
    <n v="55855945"/>
    <n v="26983677.4500000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en blanco)"/>
    <s v="99 - MULTIPROVINCIAL"/>
    <n v="0"/>
    <n v="2971376"/>
    <n v="2847745.56"/>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36996189"/>
    <n v="251424298"/>
    <n v="218625652.87999997"/>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en blanco)"/>
    <s v="99 - MULTIPROVINCIAL"/>
    <n v="400000"/>
    <n v="4176012"/>
    <n v="3141272.9899999998"/>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9790497"/>
    <n v="402303579"/>
    <n v="272368808.55000007"/>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en blanco)"/>
    <s v="99 - MULTIPROVINCIAL"/>
    <n v="1470000"/>
    <n v="6429383"/>
    <n v="3077667.2199999997"/>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37782318"/>
    <n v="37782318"/>
    <n v="31968631.540000003"/>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093297"/>
    <n v="1093297"/>
    <n v="1001957.4800000001"/>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310000"/>
    <n v="1235865.23"/>
    <n v="955899.23"/>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420000"/>
    <n v="395701.2"/>
    <n v="362725.07000000007"/>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654149.09"/>
    <n v="578774.09"/>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0"/>
    <n v="2312524.62"/>
    <n v="1456794.8"/>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7000000"/>
    <n v="5264260.8599999994"/>
    <n v="4096164.9000000004"/>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41200"/>
    <n v="6087108.7800000003"/>
    <n v="5692508.78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80000"/>
    <n v="4273432.0999999996"/>
    <n v="4237226.5999999996"/>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1000000"/>
    <n v="2042940.5"/>
    <n v="1986743"/>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1399974.32"/>
    <n v="1299974.66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450000"/>
    <n v="322589.49"/>
    <n v="322589.4899999999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560000"/>
    <n v="9595084.5"/>
    <n v="9514457.6999999993"/>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6450000"/>
    <n v="10172531.25"/>
    <n v="9206431.3100000005"/>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1682480"/>
    <n v="3334906.7599999993"/>
    <n v="2932884.8599999994"/>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33786297"/>
    <n v="33786297"/>
    <n v="31070921.010000002"/>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3600"/>
    <n v="273600"/>
    <n v="2508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107175"/>
    <n v="1170094.58"/>
    <n v="1040613.1299999999"/>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2273991"/>
    <n v="2211071.42"/>
    <n v="1641751.1400000001"/>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en blanco)"/>
    <s v="99 - MULTIPROVINCIAL"/>
    <n v="500000"/>
    <n v="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en blanco)"/>
    <s v="99 - MULTIPROVINCIAL"/>
    <n v="0"/>
    <n v="944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en blanco)"/>
    <s v="99 - MULTIPROVINCIAL"/>
    <n v="0"/>
    <n v="78352"/>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887792"/>
    <n v="887792"/>
    <n v="887623.5"/>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en blanco)"/>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4106000"/>
    <n v="3918617.9"/>
    <n v="3426567.9"/>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1100804"/>
    <n v="1701095.85"/>
    <n v="904116.71"/>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en blanco)"/>
    <s v="99 - MULTIPROVINCIAL"/>
    <n v="111623"/>
    <n v="17012.300000000007"/>
    <n v="16331.2"/>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400077"/>
    <n v="240207.11000000002"/>
    <n v="194487.60000000003"/>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2381423"/>
    <n v="2297553.2599999998"/>
    <n v="2297553.260000000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735000"/>
    <n v="352392.30000000005"/>
    <n v="317655.14999999997"/>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725000"/>
    <n v="1634547.3399999999"/>
    <n v="1089335.5599999998"/>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23807797"/>
    <n v="23817843.52"/>
    <n v="21782960.90000000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en blanco)"/>
    <s v="99 - MULTIPROVINCIAL"/>
    <n v="0"/>
    <n v="417146.36"/>
    <n v="388917.2"/>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455000"/>
    <n v="3748843.7199999997"/>
    <n v="2470338.2100000004"/>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en blanco)"/>
    <s v="99 - MULTIPROVINCIAL"/>
    <n v="350000"/>
    <n v="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343511275"/>
    <n v="362408144"/>
    <n v="307381501.11999995"/>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6475200"/>
    <n v="7075200"/>
    <n v="62696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5731618"/>
    <n v="16871573"/>
    <n v="15654675.489999998"/>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32801040"/>
    <n v="32901040"/>
    <n v="30150303.289999999"/>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784347"/>
    <n v="348215"/>
    <n v="348214.6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244347"/>
    <n v="0"/>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3783600"/>
    <n v="3869075"/>
    <n v="3532974.36"/>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en blanco)"/>
    <s v="99 - MULTIPROVINCIAL"/>
    <n v="1280"/>
    <n v="11040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1280"/>
    <n v="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2590195"/>
    <n v="6225997"/>
    <n v="1347502.1"/>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144195"/>
    <n v="0"/>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500000"/>
    <n v="19978115"/>
    <n v="9007696.5300000012"/>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1861521"/>
    <n v="19378542"/>
    <n v="13634339.580000002"/>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282778"/>
    <n v="5166582"/>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3134053"/>
    <n v="2592880"/>
    <n v="2258299.3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218933"/>
    <n v="0"/>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436217"/>
    <n v="14929157"/>
    <n v="6788945.1400000006"/>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6220359"/>
    <n v="94935926"/>
    <n v="85555979.94999998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197482"/>
    <n v="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5778000"/>
    <n v="10510372"/>
    <n v="6347611.9000000004"/>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106125"/>
    <n v="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3280270"/>
    <n v="4209041"/>
    <n v="3696788.96"/>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31270"/>
    <n v="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0844068"/>
    <n v="4946980"/>
    <n v="4943793.4800000004"/>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en blanco)"/>
    <s v="99 - MULTIPROVINCIAL"/>
    <n v="0"/>
    <n v="1915194"/>
    <n v="1854978.95"/>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734000"/>
    <n v="1667901"/>
    <n v="1429477.7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110000"/>
    <n v="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9500333"/>
    <n v="2461294"/>
    <n v="1208661.69"/>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152163"/>
    <n v="0"/>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8670136"/>
    <n v="37847254.620000005"/>
    <n v="32465648.259999998"/>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809374"/>
    <n v="0"/>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9565994"/>
    <n v="17172588"/>
    <n v="12200063.949999999"/>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1086934"/>
    <n v="0"/>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3992000"/>
    <n v="23992000"/>
    <n v="20310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3144400"/>
    <n v="23744400"/>
    <n v="22017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961780"/>
    <n v="1961780"/>
    <n v="1673543.9999999998"/>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840000"/>
    <n v="7695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421064"/>
    <n v="0"/>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76000"/>
    <n v="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en blanco)"/>
    <s v="99 - MULTIPROVINCIAL"/>
    <n v="1800000"/>
    <n v="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988000"/>
    <n v="14912526"/>
    <n v="122085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1012154"/>
    <n v="1062274"/>
    <n v="1008288.0800000001"/>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450000"/>
    <n v="154852"/>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en blanco)"/>
    <s v="99 - MULTIPROVINCIAL"/>
    <n v="26000"/>
    <n v="1593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154944"/>
    <n v="885"/>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423025"/>
    <n v="314429"/>
    <n v="251297.4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550000"/>
    <n v="10469906"/>
    <n v="7956424.5200000005"/>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2253000"/>
    <n v="1334734"/>
    <n v="813589.17"/>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882607322"/>
    <n v="882007322"/>
    <n v="812841860.67000008"/>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459360"/>
    <n v="809360"/>
    <n v="59946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en blanco)"/>
    <s v="99 - MULTIPROVINCIAL"/>
    <n v="0"/>
    <n v="1000000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9592105"/>
    <n v="29842105"/>
    <n v="27232547.679999996"/>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88000"/>
    <n v="470700"/>
    <n v="402091.73"/>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en blanco)"/>
    <s v="99 - MULTIPROVINCIAL"/>
    <n v="0"/>
    <n v="154412"/>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en blanco)"/>
    <s v="99 - MULTIPROVINCIAL"/>
    <n v="0"/>
    <n v="469628"/>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en blanco)"/>
    <s v="99 - MULTIPROVINCIAL"/>
    <n v="0"/>
    <n v="2448050"/>
    <n v="1692230.5"/>
  </r>
  <r>
    <s v="2025"/>
    <x v="0"/>
    <x v="0"/>
    <x v="0"/>
    <x v="0"/>
    <s v="2 - Poder Ejecutivo"/>
    <s v="0203 - MINISTERIO DE DEFENSA"/>
    <s v="0002 - HOSPITAL MILITAR FAD DR RAMON DE LARA"/>
    <s v="4 - SERVICIOS SOCIALES"/>
    <s v="4.2 - Salud"/>
    <s v="4.2.02 - Servicios hospitalarios"/>
    <s v="2.2 - CONTRATACIÓN DE SERVICIOS"/>
    <s v="2.2.6 - SEGUROS"/>
    <s v="N"/>
    <s v="00 - N/A"/>
    <s v="20 - FONDOS CON DESTINO ESPECÍFICO"/>
    <s v="(en blanco)"/>
    <s v="99 - MULTIPROVINCIAL"/>
    <n v="0"/>
    <n v="1941402"/>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3285879"/>
    <n v="906144.8"/>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12303937"/>
    <n v="4577798.6100000003"/>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en blanco)"/>
    <s v="99 - MULTIPROVINCIAL"/>
    <n v="0"/>
    <n v="1749520"/>
    <n v="1219626.24"/>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11191200"/>
    <n v="10268138.1"/>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en blanco)"/>
    <s v="99 - MULTIPROVINCIAL"/>
    <n v="0"/>
    <n v="31276"/>
    <n v="13275"/>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en blanco)"/>
    <s v="99 - MULTIPROVINCIAL"/>
    <n v="0"/>
    <n v="386122"/>
    <n v="359651.73"/>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en blanco)"/>
    <s v="99 - MULTIPROVINCIAL"/>
    <n v="0"/>
    <n v="3216604"/>
    <n v="1211279.7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en blanco)"/>
    <s v="99 - MULTIPROVINCIAL"/>
    <n v="0"/>
    <n v="3624438"/>
    <n v="2936182.1999999997"/>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en blanco)"/>
    <s v="99 - MULTIPROVINCIAL"/>
    <n v="0"/>
    <n v="4357886"/>
    <n v="2112280.3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72000000"/>
    <n v="73633573"/>
    <n v="53884668.979999997"/>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en blanco)"/>
    <s v="99 - MULTIPROVINCIAL"/>
    <n v="0"/>
    <n v="3854716"/>
    <n v="2488741.7999999998"/>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en blanco)"/>
    <s v="99 - MULTIPROVINCIAL"/>
    <n v="0"/>
    <n v="44562"/>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en blanco)"/>
    <s v="99 - MULTIPROVINCIAL"/>
    <n v="0"/>
    <n v="88465"/>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en blanco)"/>
    <s v="99 - MULTIPROVINCIAL"/>
    <n v="0"/>
    <n v="624896"/>
    <n v="525416.79999999993"/>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1108708"/>
    <n v="299671.59999999998"/>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41280000"/>
    <n v="42921956"/>
    <n v="35174167.330000006"/>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15651625"/>
    <n v="12671351.24"/>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85903061"/>
    <n v="67567305"/>
    <n v="47428975.28000001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163290984"/>
    <n v="78106721"/>
    <n v="8083791.3600000003"/>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en blanco)"/>
    <s v="99 - MULTIPROVINCIAL"/>
    <n v="15664483"/>
    <n v="16165128"/>
    <n v="13561476.280000003"/>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en blanco)"/>
    <s v="99 - MULTIPROVINCIAL"/>
    <n v="265970"/>
    <n v="240649"/>
    <n v="220592.49"/>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en blanco)"/>
    <s v="99 - MULTIPROVINCIAL"/>
    <n v="300000"/>
    <n v="131000"/>
    <n v="90509.82"/>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en blanco)"/>
    <s v="99 - MULTIPROVINCIAL"/>
    <n v="888000"/>
    <n v="888000"/>
    <n v="80888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en blanco)"/>
    <s v="99 - MULTIPROVINCIAL"/>
    <n v="120000"/>
    <n v="568760"/>
    <n v="421024.54"/>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en blanco)"/>
    <s v="99 - MULTIPROVINCIAL"/>
    <n v="153500"/>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en blanco)"/>
    <s v="99 - MULTIPROVINCIAL"/>
    <n v="7888000"/>
    <n v="7888000"/>
    <n v="7812062.0900000008"/>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en blanco)"/>
    <s v="99 - MULTIPROVINCIAL"/>
    <n v="126505"/>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en blanco)"/>
    <s v="99 - MULTIPROVINCIAL"/>
    <n v="1642962"/>
    <n v="1642962"/>
    <n v="1232172"/>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en blanco)"/>
    <s v="99 - MULTIPROVINCIAL"/>
    <n v="150000"/>
    <n v="5841"/>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en blanco)"/>
    <s v="99 - MULTIPROVINCIAL"/>
    <n v="50000"/>
    <n v="89599.12"/>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en blanco)"/>
    <s v="99 - MULTIPROVINCIAL"/>
    <n v="5196500"/>
    <n v="4935608.84"/>
    <n v="44800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en blanco)"/>
    <s v="99 - MULTIPROVINCIAL"/>
    <n v="500000"/>
    <n v="991956.04"/>
    <n v="622681.78"/>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8781900"/>
    <n v="28781900"/>
    <n v="2426595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95604"/>
    <n v="495604"/>
    <n v="442034.80000000005"/>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471911.5"/>
    <n v="471911.5"/>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350000"/>
    <n v="34775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4500000"/>
    <n v="2760083.8600000003"/>
    <n v="2760083.86"/>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60000"/>
    <n v="305856"/>
    <n v="254880"/>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2063965"/>
    <n v="4849995.58"/>
    <n v="3116838.37"/>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400000"/>
    <n v="2223910.09"/>
    <n v="969133.49"/>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900000"/>
    <n v="1052667"/>
    <n v="1052666.2"/>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290000"/>
    <n v="5154000"/>
    <n v="463790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420000"/>
    <n v="873018.97"/>
    <n v="873018.9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500000"/>
    <n v="247292.62"/>
    <n v="247292.62"/>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200000"/>
    <n v="263372.42000000004"/>
    <n v="263372.42"/>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200000"/>
    <n v="38328.800000000003"/>
    <n v="38328.800000000003"/>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3530228"/>
    <n v="3488675.8999999994"/>
    <n v="279075.89999999997"/>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2220000"/>
    <n v="2261852"/>
    <n v="2111852"/>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470000"/>
    <n v="1906978.26"/>
    <n v="1753988.9599999997"/>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13100721"/>
    <n v="112470721"/>
    <n v="103435048.02"/>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991725"/>
    <n v="1552725"/>
    <n v="1237802.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7185539"/>
    <n v="7254539"/>
    <n v="6616655.5499999961"/>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844800"/>
    <n v="770325"/>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6657"/>
    <n v="543294.4"/>
    <n v="294579.9099999999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8 - OTROS SERVICIOS NO INCLUIDOS EN CONCEPTOS ANTERIORES"/>
    <s v="N"/>
    <s v="00 - N/A"/>
    <s v="10 - FONDO GENERAL"/>
    <s v="(en blanco)"/>
    <s v="99 - MULTIPROVINCIAL"/>
    <n v="0"/>
    <n v="2321753"/>
    <n v="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9 - OTRAS CONTRATACIONES DE SERVICIOS"/>
    <s v="N"/>
    <s v="00 - N/A"/>
    <s v="10 - FONDO GENERAL"/>
    <s v="(en blanco)"/>
    <s v="99 - MULTIPROVINCIAL"/>
    <n v="0"/>
    <n v="400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80000"/>
    <n v="5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3259000"/>
    <n v="7595931.1399999997"/>
    <n v="2829592.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732710"/>
    <n v="1235384.17"/>
    <n v="939889.610000000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5000"/>
    <n v="624500"/>
    <n v="61950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95848"/>
    <n v="1902639.6800000002"/>
    <n v="392831.10999999993"/>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6479720"/>
    <n v="6835484.370000001"/>
    <n v="5715835.9800000014"/>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16218000"/>
    <n v="5574304.7400000002"/>
    <n v="2902523.56"/>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0882583"/>
    <n v="20882583"/>
    <n v="18918099.989999998"/>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270000"/>
    <n v="244816"/>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65300"/>
    <n v="265300"/>
    <n v="232534.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225000"/>
    <n v="1225000"/>
    <n v="980098.5399999998"/>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400000"/>
    <n v="358600"/>
  </r>
  <r>
    <s v="2025"/>
    <x v="0"/>
    <x v="0"/>
    <x v="0"/>
    <x v="0"/>
    <s v="2 - Poder Ejecutivo"/>
    <s v="0203 - MINISTERIO DE DEFENSA"/>
    <s v="0003 - SERVICIOS DE PESCA"/>
    <s v="1 - SERVICIOS  GENERALES"/>
    <s v="1.3 - Defensa nacional"/>
    <s v="1.3.01 - Defensa militar"/>
    <s v="2.2 - CONTRATACIÓN DE SERVICIOS"/>
    <s v="2.2.6 - SEGUROS"/>
    <s v="N"/>
    <s v="00 - N/A"/>
    <s v="10 - FONDO GENERAL"/>
    <s v="(en blanco)"/>
    <s v="99 - MULTIPROVINCIAL"/>
    <n v="0"/>
    <n v="41000"/>
    <n v="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840000"/>
    <n v="600000"/>
    <n v="599882.5"/>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540000"/>
    <n v="496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2100000"/>
    <n v="2196800"/>
    <n v="1822074"/>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950000"/>
    <n v="677531.49"/>
    <n v="677531.43"/>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350000"/>
    <n v="350776.84"/>
    <n v="102776.84"/>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425000"/>
    <n v="394592"/>
    <n v="394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75000"/>
    <n v="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10585000"/>
    <n v="10662970.199999999"/>
    <n v="9367802.9199999981"/>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1536523"/>
    <n v="1697852.4700000002"/>
    <n v="1017404.86"/>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67058873"/>
    <n v="80383184"/>
    <n v="73137241.659999996"/>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654853"/>
    <n v="2302615"/>
    <n v="2032537.7300000002"/>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5040000"/>
    <n v="6326000"/>
    <n v="4887350.6100000003"/>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1586165"/>
    <n v="1507500"/>
    <n v="1287764.3999999999"/>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9119000"/>
    <n v="8346600"/>
  </r>
  <r>
    <s v="2025"/>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en blanco)"/>
    <s v="99 - MULTIPROVINCIAL"/>
    <n v="0"/>
    <n v="7080"/>
    <n v="70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1205000"/>
    <n v="661919.82000000007"/>
    <n v="301347.21999999997"/>
  </r>
  <r>
    <s v="2025"/>
    <x v="0"/>
    <x v="0"/>
    <x v="0"/>
    <x v="0"/>
    <s v="2 - Poder Ejecutivo"/>
    <s v="0203 - MINISTERIO DE DEFENSA"/>
    <s v="0004 - INSTITUTO DE SEGURIDAD SOCIAL DE LAS FUERZAS ARMADAS"/>
    <s v="4 - SERVICIOS SOCIALES"/>
    <s v="4.5 - Protección social"/>
    <s v="4.5.10 - Asistencia social"/>
    <s v="2.3 - MATERIALES Y SUMINISTROS"/>
    <s v="2.3.6 - PRODUCTOS DE MINERALES, METÁLICOS Y NO METÁLICOS"/>
    <s v="N"/>
    <s v="00 - N/A"/>
    <s v="10 - FONDO GENERAL"/>
    <s v="(en blanco)"/>
    <s v="99 - MULTIPROVINCIAL"/>
    <n v="0"/>
    <n v="28851"/>
    <n v="531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538000"/>
    <n v="5748476"/>
    <n v="4825276"/>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2000000"/>
    <n v="2597838.1800000002"/>
    <n v="1399702.0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en blanco)"/>
    <s v="01 - DISTRITO NACIONAL"/>
    <n v="142977600"/>
    <n v="231573600"/>
    <n v="212123174.98000002"/>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en blanco)"/>
    <s v="01 - DISTRITO NACIONAL"/>
    <n v="137211675"/>
    <n v="59215675"/>
    <n v="40535140.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en blanco)"/>
    <s v="01 - DISTRITO NACIONAL"/>
    <n v="994800"/>
    <n v="1094800"/>
    <n v="951961.97000000009"/>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en blanco)"/>
    <s v="01 - DISTRITO NACIONAL"/>
    <n v="25280000"/>
    <n v="1143000"/>
    <n v="674775.32"/>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en blanco)"/>
    <s v="01 - DISTRITO NACIONAL"/>
    <n v="450000"/>
    <n v="1150000"/>
    <n v="1102507.22"/>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en blanco)"/>
    <s v="01 - DISTRITO NACIONAL"/>
    <n v="12000000"/>
    <n v="5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en blanco)"/>
    <s v="01 - DISTRITO NACIONAL"/>
    <n v="300000"/>
    <n v="267000"/>
    <n v="218385.81"/>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en blanco)"/>
    <s v="01 - DISTRITO NACIONAL"/>
    <n v="0"/>
    <n v="290000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en blanco)"/>
    <s v="01 - DISTRITO NACIONAL"/>
    <n v="6620000"/>
    <n v="9270000"/>
    <n v="5162461.83"/>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en blanco)"/>
    <s v="01 - DISTRITO NACIONAL"/>
    <n v="3200000"/>
    <n v="5863000"/>
    <n v="2815620.6"/>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en blanco)"/>
    <s v="01 - DISTRITO NACIONAL"/>
    <n v="0"/>
    <n v="1300000"/>
    <n v="807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en blanco)"/>
    <s v="01 - DISTRITO NACIONAL"/>
    <n v="18500000"/>
    <n v="18288000"/>
    <n v="1651005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en blanco)"/>
    <s v="01 - DISTRITO NACIONAL"/>
    <n v="8953600"/>
    <n v="8103600"/>
    <n v="4805121.8100000005"/>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en blanco)"/>
    <s v="01 - DISTRITO NACIONAL"/>
    <n v="3893465"/>
    <n v="1493465"/>
    <n v="1064040.93"/>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en blanco)"/>
    <s v="01 - DISTRITO NACIONAL"/>
    <n v="500000"/>
    <n v="3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en blanco)"/>
    <s v="01 - DISTRITO NACIONAL"/>
    <n v="1300000"/>
    <n v="2200000"/>
    <n v="1196396.05"/>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en blanco)"/>
    <s v="01 - DISTRITO NACIONAL"/>
    <n v="1764800"/>
    <n v="1114800"/>
    <n v="459204.4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en blanco)"/>
    <s v="01 - DISTRITO NACIONAL"/>
    <n v="19400000"/>
    <n v="19400000"/>
    <n v="9758178.7599999998"/>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en blanco)"/>
    <s v="01 - DISTRITO NACIONAL"/>
    <n v="9120000"/>
    <n v="6689000"/>
    <n v="4057840.26"/>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37293347"/>
    <n v="818211475"/>
    <n v="747988622.38000011"/>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en blanco)"/>
    <s v="99 - MULTIPROVINCIAL"/>
    <n v="16712606"/>
    <n v="0"/>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5213237"/>
    <n v="19813941"/>
    <n v="18162598.490000002"/>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34170212"/>
    <n v="35739703"/>
    <n v="32614304.170000002"/>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en blanco)"/>
    <s v="99 - MULTIPROVINCIAL"/>
    <n v="250000"/>
    <n v="478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en blanco)"/>
    <s v="99 - MULTIPROVINCIAL"/>
    <n v="4972075"/>
    <n v="620894"/>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60000"/>
    <n v="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en blanco)"/>
    <s v="99 - MULTIPROVINCIAL"/>
    <n v="0"/>
    <n v="14948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640000"/>
    <n v="1925000"/>
    <n v="1399008"/>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en blanco)"/>
    <s v="99 - MULTIPROVINCIAL"/>
    <n v="231368"/>
    <n v="876368"/>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100000"/>
    <n v="9465098"/>
    <n v="7872409.879999998"/>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747000"/>
    <n v="2484055"/>
    <n v="2004656.95"/>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7054475"/>
    <n v="4939919.1500000004"/>
    <n v="4843326.67"/>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738800"/>
    <n v="1930764"/>
    <n v="188555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en blanco)"/>
    <s v="99 - MULTIPROVINCIAL"/>
    <n v="2014240"/>
    <n v="2335617.4900000002"/>
    <n v="165696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885816"/>
    <n v="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en blanco)"/>
    <s v="99 - MULTIPROVINCIAL"/>
    <n v="1424676"/>
    <n v="799716"/>
    <n v="799148.37"/>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8218421"/>
    <n v="28003583.5"/>
    <n v="24792852.5"/>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en blanco)"/>
    <s v="99 - MULTIPROVINCIAL"/>
    <n v="600051"/>
    <n v="2748613.5100000002"/>
    <n v="2161708.5099999998"/>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1950000"/>
    <n v="197775.96999999991"/>
    <n v="12939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en blanco)"/>
    <s v="99 - MULTIPROVINCIAL"/>
    <n v="384031"/>
    <n v="780969.87"/>
    <n v="780968.27"/>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3570000"/>
    <n v="3933280.5"/>
    <n v="3246150.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en blanco)"/>
    <s v="99 - MULTIPROVINCIAL"/>
    <n v="4616810"/>
    <n v="4954466"/>
    <n v="4628904"/>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30300000"/>
    <n v="25881737.82"/>
    <n v="25285426.860000003"/>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en blanco)"/>
    <s v="99 - MULTIPROVINCIAL"/>
    <n v="6697880"/>
    <n v="20786162.109999999"/>
    <n v="19733686.589999996"/>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100000"/>
    <n v="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en blanco)"/>
    <s v="99 - MULTIPROVINCIAL"/>
    <n v="54941"/>
    <n v="25261.829999999958"/>
    <n v="25061.830000000005"/>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520000"/>
    <n v="601170.78"/>
    <n v="601165.77"/>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en blanco)"/>
    <s v="99 - MULTIPROVINCIAL"/>
    <n v="397796"/>
    <n v="3409995.74"/>
    <n v="3406409.12"/>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32131541"/>
    <n v="33007984.649999999"/>
    <n v="30436388.550000001"/>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en blanco)"/>
    <s v="99 - MULTIPROVINCIAL"/>
    <n v="3825799"/>
    <n v="9805062.7599999998"/>
    <n v="8905887.3000000007"/>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2231406"/>
    <n v="37699072.760000005"/>
    <n v="35877632.330000006"/>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en blanco)"/>
    <s v="99 - MULTIPROVINCIAL"/>
    <n v="8582396"/>
    <n v="31443178.690000005"/>
    <n v="26641387.24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005787"/>
    <n v="30030161"/>
    <n v="25153118.29000000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1680000"/>
    <n v="152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456112"/>
    <n v="538125"/>
    <n v="480959.51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138432"/>
    <n v="12524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1095120"/>
    <n v="719945.949999999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20 - FONDOS CON DESTINO ESPECÍFICO"/>
    <s v="(en blanco)"/>
    <s v="01 - DISTRITO NACIONAL"/>
    <n v="0"/>
    <n v="126379"/>
    <n v="11906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2096000"/>
    <n v="1949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400000"/>
    <n v="27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01 - DISTRITO NACIONAL"/>
    <n v="0"/>
    <n v="185854"/>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en blanco)"/>
    <s v="01 - DISTRITO NACIONAL"/>
    <n v="0"/>
    <n v="387800"/>
    <n v="224402.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30000"/>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50000"/>
    <n v="992390"/>
    <n v="9171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en blanco)"/>
    <s v="01 - DISTRITO NACIONAL"/>
    <n v="50000"/>
    <n v="404914"/>
    <n v="70913.2799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00000"/>
    <n v="1522200"/>
    <n v="1311999.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en blanco)"/>
    <s v="01 - DISTRITO NACIONAL"/>
    <n v="50000"/>
    <n v="690988"/>
    <n v="36557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032403"/>
    <n v="306351"/>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en blanco)"/>
    <s v="01 - DISTRITO NACIONAL"/>
    <n v="90000"/>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2402388"/>
    <n v="21931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4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490000"/>
    <n v="465274"/>
    <n v="465175.0899999999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20 - FONDOS CON DESTINO ESPECÍFICO"/>
    <s v="(en blanco)"/>
    <s v="01 - DISTRITO NACIONAL"/>
    <n v="0"/>
    <n v="236380"/>
    <n v="23635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750000"/>
    <n v="794132"/>
    <n v="651467.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en blanco)"/>
    <s v="01 - DISTRITO NACIONAL"/>
    <n v="0"/>
    <n v="87202"/>
    <n v="872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160000"/>
    <n v="775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20 - FONDOS CON DESTINO ESPECÍFICO"/>
    <s v="(en blanco)"/>
    <s v="01 - DISTRITO NACIONAL"/>
    <n v="0"/>
    <n v="4602"/>
    <n v="46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50000"/>
    <n v="62296"/>
    <n v="61889.8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75301"/>
    <n v="75216.73999999999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240000"/>
    <n v="3649052"/>
    <n v="33984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en blanco)"/>
    <s v="01 - DISTRITO NACIONAL"/>
    <n v="0"/>
    <n v="64484"/>
    <n v="44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2955874"/>
    <n v="1862273"/>
    <n v="1808648.26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en blanco)"/>
    <s v="01 - DISTRITO NACIONAL"/>
    <n v="0"/>
    <n v="586335"/>
    <n v="438666.17999999993"/>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20214808"/>
    <n v="26974067"/>
    <n v="24812530.899999995"/>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3960000"/>
    <n v="353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441336"/>
    <n v="570604"/>
    <n v="535784.59999999986"/>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344000"/>
    <n v="208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305000"/>
    <n v="1620400"/>
    <n v="1370362.25"/>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1559600"/>
    <n v="1559597.97"/>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2324000"/>
    <n v="1592544"/>
    <n v="1528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en blanco)"/>
    <s v="99 - MULTIPROVINCIAL"/>
    <n v="0"/>
    <n v="410040"/>
    <n v="384516"/>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502949"/>
    <n v="2170127"/>
    <n v="2170126.86"/>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660000"/>
    <n v="2069649"/>
    <n v="1757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3100000"/>
    <n v="1703802.01"/>
    <n v="1578840.01"/>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3784734"/>
    <n v="4800709.08"/>
    <n v="39678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483000"/>
    <n v="1578411.05"/>
    <n v="1578411.0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2495000"/>
    <n v="281222.33999999997"/>
    <n v="281222.33999999997"/>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760269"/>
    <n v="1760268.07"/>
    <n v="1600243.7000000002"/>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90000"/>
    <n v="92378.66"/>
    <n v="92378.66"/>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5000"/>
    <n v="318191.03000000003"/>
    <n v="317326.20999999996"/>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214060"/>
    <n v="3284429.27"/>
    <n v="3023995.26"/>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934000"/>
    <n v="3060656.9699999997"/>
    <n v="3020656.959999999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14261063"/>
    <n v="13145100.53999999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61850"/>
    <n v="34196.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30000"/>
    <n v="330000"/>
    <n v="271378.57999999996"/>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en blanco)"/>
    <s v="01 - DISTRITO NACIONAL"/>
    <n v="2100000"/>
    <n v="649845"/>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en blanco)"/>
    <s v="01 - DISTRITO NACIONAL"/>
    <n v="0"/>
    <n v="44665"/>
    <n v="4120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en blanco)"/>
    <s v="01 - DISTRITO NACIONAL"/>
    <n v="0"/>
    <n v="354810"/>
    <n v="354807.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en blanco)"/>
    <s v="01 - DISTRITO NACIONAL"/>
    <n v="800000"/>
    <n v="253500"/>
    <n v="2528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en blanco)"/>
    <s v="01 - DISTRITO NACIONAL"/>
    <n v="500000"/>
    <n v="5105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2625000"/>
    <n v="2406128.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20 - FONDOS CON DESTINO ESPECÍFICO"/>
    <s v="(en blanco)"/>
    <s v="01 - DISTRITO NACIONAL"/>
    <n v="0"/>
    <n v="18450"/>
    <n v="184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690955"/>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en blanco)"/>
    <s v="01 - DISTRITO NACIONAL"/>
    <n v="100000"/>
    <n v="947595"/>
    <n v="4844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130003"/>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en blanco)"/>
    <s v="01 - DISTRITO NACIONAL"/>
    <n v="300000"/>
    <n v="167040"/>
    <n v="10153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en blanco)"/>
    <s v="01 - DISTRITO NACIONAL"/>
    <n v="0"/>
    <n v="2500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en blanco)"/>
    <s v="01 - DISTRITO NACIONAL"/>
    <n v="0"/>
    <n v="242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2200000"/>
    <n v="20152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618890"/>
    <n v="1556890"/>
    <n v="1040636.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en blanco)"/>
    <s v="01 - DISTRITO NACIONAL"/>
    <n v="0"/>
    <n v="874060"/>
    <n v="871722.6900000000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en blanco)"/>
    <s v="99 - MULTIPROVINCIAL"/>
    <n v="18771636"/>
    <n v="25066283.559999999"/>
    <n v="22864988.84999999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en blanco)"/>
    <s v="99 - MULTIPROVINCIAL"/>
    <n v="511200"/>
    <n v="4200000"/>
    <n v="370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en blanco)"/>
    <s v="99 - MULTIPROVINCIAL"/>
    <n v="204411"/>
    <n v="511771.44"/>
    <n v="465223.1499999998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en blanco)"/>
    <s v="99 - MULTIPROVINCIAL"/>
    <n v="2340000"/>
    <n v="1840000"/>
    <n v="1659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en blanco)"/>
    <s v="99 - MULTIPROVINCIAL"/>
    <n v="900000"/>
    <n v="460885"/>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en blanco)"/>
    <s v="99 - MULTIPROVINCIAL"/>
    <n v="4898800"/>
    <n v="2534885"/>
    <n v="249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en blanco)"/>
    <s v="99 - MULTIPROVINCIAL"/>
    <n v="65000"/>
    <n v="257960"/>
    <n v="2406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625934"/>
    <n v="3833934"/>
    <n v="306275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en blanco)"/>
    <s v="99 - MULTIPROVINCIAL"/>
    <n v="2600000"/>
    <n v="6520552"/>
    <n v="2884999.6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en blanco)"/>
    <s v="99 - MULTIPROVINCIAL"/>
    <n v="150000"/>
    <n v="2822823"/>
    <n v="168385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en blanco)"/>
    <s v="99 - MULTIPROVINCIAL"/>
    <n v="3200006"/>
    <n v="3723922"/>
    <n v="3140306.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en blanco)"/>
    <s v="99 - MULTIPROVINCIAL"/>
    <n v="500000"/>
    <n v="12752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en blanco)"/>
    <s v="99 - MULTIPROVINCIAL"/>
    <n v="535535"/>
    <n v="732354"/>
    <n v="335006.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en blanco)"/>
    <s v="99 - MULTIPROVINCIAL"/>
    <n v="210000"/>
    <n v="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en blanco)"/>
    <s v="99 - MULTIPROVINCIAL"/>
    <n v="499677"/>
    <n v="8890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en blanco)"/>
    <s v="99 - MULTIPROVINCIAL"/>
    <n v="2767123"/>
    <n v="2757123"/>
    <n v="2528070.4"/>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en blanco)"/>
    <s v="99 - MULTIPROVINCIAL"/>
    <n v="10390000"/>
    <n v="2320897"/>
    <n v="1196826.7699999998"/>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8145656"/>
    <n v="27272167"/>
    <n v="229865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en blanco)"/>
    <s v="99 - MULTIPROVINCIAL"/>
    <n v="0"/>
    <n v="3600000"/>
    <n v="25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05566"/>
    <n v="597942"/>
    <n v="523367.95999999996"/>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952800"/>
    <n v="704338"/>
    <n v="703404"/>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389780"/>
    <n v="1843796"/>
    <n v="1344551.6600000001"/>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680000"/>
    <n v="7174707"/>
    <n v="6644561.5500000017"/>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en blanco)"/>
    <s v="99 - MULTIPROVINCIAL"/>
    <n v="0"/>
    <n v="192960"/>
    <n v="17688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690000"/>
    <n v="118936"/>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260000"/>
    <n v="3026000"/>
    <n v="23717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500000"/>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820000"/>
    <n v="3261653"/>
    <n v="2841229.95"/>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395000"/>
    <n v="231082"/>
    <n v="228053.1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350000"/>
    <n v="296241"/>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50000"/>
    <n v="64432"/>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60000"/>
    <n v="151356"/>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375000"/>
    <n v="2183336"/>
    <n v="1961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204857"/>
    <n v="1177889"/>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18869216"/>
    <n v="17369349.99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812"/>
    <n v="136416"/>
    <n v="131596.9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50000"/>
    <n v="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401427"/>
    <n v="401427"/>
    <n v="385422.8199999999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en blanco)"/>
    <s v="99 - MULTIPROVINCIAL"/>
    <n v="0"/>
    <n v="72360"/>
    <n v="6432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578000"/>
    <n v="631969"/>
    <n v="631965.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228573"/>
    <n v="49001"/>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600000"/>
    <n v="305900"/>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6"/>
    <n v="2532242"/>
    <n v="2230262.5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625000"/>
    <n v="680429"/>
    <n v="680428.1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350000"/>
    <n v="316109"/>
    <n v="316107.839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150000"/>
    <n v="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310000"/>
    <n v="383819"/>
    <n v="383817.4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235000"/>
    <n v="3057849"/>
    <n v="2807847.7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307107"/>
    <n v="1586928"/>
    <n v="1586840.39"/>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11884250"/>
    <n v="219059866.44"/>
    <n v="201131135.03"/>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73196220"/>
    <n v="71962001.280000001"/>
    <n v="65833493.059999995"/>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365434"/>
    <n v="1424036.28"/>
    <n v="1299149.0900000001"/>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10600000"/>
    <n v="8694505"/>
    <n v="7425401.5999999996"/>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150000"/>
    <n v="141747.5"/>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3627100"/>
    <n v="3325791"/>
  </r>
  <r>
    <s v="2025"/>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en blanco)"/>
    <s v="99 - MULTIPROVINCIAL"/>
    <n v="0"/>
    <n v="109578"/>
    <n v="1094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1500000"/>
    <n v="1313198.3999999999"/>
    <n v="1203765.2"/>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500000"/>
    <n v="3046213.12"/>
    <n v="3046213.1100000003"/>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7050600"/>
    <n v="8026716.7999999989"/>
    <n v="6886919.1999999993"/>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5900000"/>
    <n v="3925009.26"/>
    <n v="3362867.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300000"/>
    <n v="51349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56500000"/>
    <n v="57107258"/>
    <n v="51857157.42000000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14400000"/>
    <n v="26898249.199999999"/>
    <n v="19911249.199999999"/>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036082"/>
    <n v="2459634.89"/>
    <n v="1762389"/>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1000000"/>
    <n v="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5400000"/>
    <n v="2438080.87"/>
    <n v="161241.57"/>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5300000"/>
    <n v="4020911.8"/>
    <n v="1706917.2400000002"/>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50100000"/>
    <n v="47365500.829999998"/>
    <n v="43581832.810000002"/>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17600000"/>
    <n v="20619661.450000003"/>
    <n v="13613291.330000002"/>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2277627"/>
    <n v="42554681.25"/>
    <n v="37113363.810000002"/>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2522198"/>
    <n v="2588124.1"/>
    <n v="2372685.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3354000"/>
    <n v="2923184.08"/>
    <n v="2588184.08"/>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en blanco)"/>
    <s v="99 - MULTIPROVINCIAL"/>
    <n v="0"/>
    <n v="16200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714903"/>
    <n v="2435945"/>
    <n v="2226188.8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en blanco)"/>
    <s v="99 - MULTIPROVINCIAL"/>
    <n v="8000000"/>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1901120"/>
    <n v="1976465"/>
    <n v="1213072.390000000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648990"/>
    <n v="37807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4999600"/>
    <n v="6111295"/>
    <n v="469646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2242020"/>
    <n v="2080395.5699999998"/>
    <n v="1423819.9100000001"/>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77364800"/>
    <n v="93144577"/>
    <n v="85798783.310000002"/>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75200"/>
    <n v="4675200"/>
    <n v="4237260.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24428"/>
    <n v="135202"/>
    <n v="123106.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2940000"/>
    <n v="2940000"/>
    <n v="1971718.5699999998"/>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en blanco)"/>
    <s v="99 - MULTIPROVINCIAL"/>
    <n v="0"/>
    <n v="90430"/>
    <n v="8920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3600000"/>
    <n v="329510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540000"/>
    <n v="540000"/>
    <n v="406712.72000000003"/>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550000"/>
    <n v="712660"/>
    <n v="681255.68"/>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9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819646"/>
    <n v="4752566"/>
    <n v="3642912.33"/>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en blanco)"/>
    <s v="99 - MULTIPROVINCIAL"/>
    <n v="0"/>
    <n v="17929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en blanco)"/>
    <s v="99 - MULTIPROVINCIAL"/>
    <n v="0"/>
    <n v="1520739"/>
    <n v="1510580.5"/>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en blanco)"/>
    <s v="99 - MULTIPROVINCIAL"/>
    <n v="0"/>
    <n v="10620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en blanco)"/>
    <s v="99 - MULTIPROVINCIAL"/>
    <n v="0"/>
    <n v="769974"/>
    <n v="624619.2699999999"/>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9600000"/>
    <n v="878304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en blanco)"/>
    <s v="99 - MULTIPROVINCIAL"/>
    <n v="0"/>
    <n v="355167"/>
    <n v="341548.93"/>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1000000"/>
    <n v="527"/>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en blanco)"/>
    <s v="99 - MULTIPROVINCIAL"/>
    <n v="4100000"/>
    <n v="1352000"/>
    <n v="1350631.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180000"/>
    <n v="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en blanco)"/>
    <s v="99 - MULTIPROVINCIAL"/>
    <n v="8500000"/>
    <n v="928498"/>
    <n v="596195"/>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en blanco)"/>
    <s v="99 - MULTIPROVINCIAL"/>
    <n v="0"/>
    <n v="9285"/>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en blanco)"/>
    <s v="99 - MULTIPROVINCIAL"/>
    <n v="0"/>
    <n v="1770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en blanco)"/>
    <s v="99 - MULTIPROVINCIAL"/>
    <n v="0"/>
    <n v="200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en blanco)"/>
    <s v="99 - MULTIPROVINCIAL"/>
    <n v="0"/>
    <n v="36367"/>
    <n v="36311.68"/>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en blanco)"/>
    <s v="99 - MULTIPROVINCIAL"/>
    <n v="0"/>
    <n v="36960"/>
    <n v="27259.9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10380000"/>
    <n v="10845564"/>
    <n v="9783056.7900000028"/>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en blanco)"/>
    <s v="99 - MULTIPROVINCIAL"/>
    <n v="0"/>
    <n v="604104"/>
    <n v="502073.25000000006"/>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366074"/>
    <n v="410973"/>
    <n v="325442.57"/>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en blanco)"/>
    <s v="99 - MULTIPROVINCIAL"/>
    <n v="4000000"/>
    <n v="3032879"/>
    <n v="2671850.98"/>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30083748"/>
    <n v="32337597"/>
    <n v="29463766.84"/>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94199"/>
    <n v="332373"/>
    <n v="284512"/>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525878"/>
    <n v="1532878"/>
    <n v="1304346.3799999999"/>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250000"/>
    <n v="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2067767"/>
    <n v="2067767"/>
    <n v="1744195.5399999996"/>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en blanco)"/>
    <s v="99 - MULTIPROVINCIAL"/>
    <n v="0"/>
    <n v="269340"/>
    <n v="2350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80000"/>
    <n v="532640"/>
    <n v="480721.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1950517"/>
    <n v="4697017"/>
    <n v="4696999.21"/>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en blanco)"/>
    <s v="99 - MULTIPROVINCIAL"/>
    <n v="500000"/>
    <n v="298585.51"/>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576000"/>
    <n v="6879314"/>
    <n v="6419732.6299999999"/>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6027182"/>
    <n v="2007178.4900000002"/>
    <n v="1004400.92"/>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380443"/>
    <n v="578435"/>
    <n v="562253.03000000014"/>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1200000"/>
    <n v="1100000"/>
  </r>
  <r>
    <s v="2025"/>
    <x v="0"/>
    <x v="0"/>
    <x v="0"/>
    <x v="0"/>
    <s v="2 - Poder Ejecutivo"/>
    <s v="0203 - MINISTERIO DE DEFENSA"/>
    <s v="0017 - SERVICIO MILITAR VOLUNTARIO"/>
    <s v="1 - SERVICIOS  GENERALES"/>
    <s v="1.3 - Defensa nacional"/>
    <s v="1.3.01 - Defensa militar"/>
    <s v="2.3 - MATERIALES Y SUMINISTROS"/>
    <s v="2.3.5 - CUERO, CAUCHO Y PLÁSTICO"/>
    <s v="N"/>
    <s v="00 - N/A"/>
    <s v="10 - FONDO GENERAL"/>
    <s v="(en blanco)"/>
    <s v="99 - MULTIPROVINCIAL"/>
    <n v="0"/>
    <n v="0"/>
    <n v="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33370"/>
    <n v="33019.850000000006"/>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4407725"/>
    <n v="4107458.7800000003"/>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900000"/>
    <n v="1642857"/>
    <n v="1642778.19"/>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39052450"/>
    <n v="39365666"/>
    <n v="332754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en blanco)"/>
    <s v="99 - MULTIPROVINCIAL"/>
    <n v="360000"/>
    <n v="1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441000"/>
    <n v="482417"/>
    <n v="422227.26"/>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2890000"/>
    <n v="3140370"/>
    <n v="2605375.4499999993"/>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en blanco)"/>
    <s v="99 - MULTIPROVINCIAL"/>
    <n v="0"/>
    <n v="270000"/>
    <n v="265854"/>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1296000"/>
    <n v="4234200"/>
    <n v="38859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en blanco)"/>
    <s v="99 - MULTIPROVINCIAL"/>
    <n v="2000000"/>
    <n v="1440000"/>
    <n v="0"/>
  </r>
  <r>
    <s v="2025"/>
    <x v="0"/>
    <x v="0"/>
    <x v="0"/>
    <x v="0"/>
    <s v="2 - Poder Ejecutivo"/>
    <s v="0203 - MINISTERIO DE DEFENSA"/>
    <s v="0019 - SUPERINTENDENCIA DE VIGILANCIA Y SEGURIDAD PRIVADA"/>
    <s v="1 - SERVICIOS  GENERALES"/>
    <s v="1.3 - Defensa nacional"/>
    <s v="1.3.01 - Defensa militar"/>
    <s v="2.2 - CONTRATACIÓN DE SERVICIOS"/>
    <s v="2.2.4 - TRANSPORTE Y ALMACENAJE"/>
    <s v="N"/>
    <s v="00 - N/A"/>
    <s v="10 - FONDO GENERAL"/>
    <s v="(en blanco)"/>
    <s v="99 - MULTIPROVINCIAL"/>
    <n v="0"/>
    <n v="353260"/>
    <n v="353150.03"/>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4416000"/>
    <n v="4258200"/>
    <n v="379652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450000"/>
    <n v="603560"/>
    <n v="59066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850000"/>
    <n v="1140003"/>
    <n v="538366.15000000014"/>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400000"/>
    <n v="960000"/>
    <n v="524309.4"/>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729230"/>
    <n v="835230"/>
    <n v="735528.6"/>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6180000"/>
    <n v="3912000"/>
    <n v="3572914.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en blanco)"/>
    <s v="99 - MULTIPROVINCIAL"/>
    <n v="3000000"/>
    <n v="1067000"/>
    <n v="506192.75"/>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200000"/>
    <n v="11800"/>
    <n v="11280.8"/>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en blanco)"/>
    <s v="99 - MULTIPROVINCIAL"/>
    <n v="1110000"/>
    <n v="1410000"/>
    <n v="7788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950000"/>
    <n v="3500"/>
    <n v="295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en blanco)"/>
    <s v="99 - MULTIPROVINCIAL"/>
    <n v="450000"/>
    <n v="1168000"/>
    <n v="235393.01"/>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en blanco)"/>
    <s v="99 - MULTIPROVINCIAL"/>
    <n v="0"/>
    <n v="344000"/>
    <n v="343785"/>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400000"/>
    <n v="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en blanco)"/>
    <s v="99 - MULTIPROVINCIAL"/>
    <n v="350000"/>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en blanco)"/>
    <s v="99 - MULTIPROVINCIAL"/>
    <n v="0"/>
    <n v="12000"/>
    <n v="11652.5"/>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en blanco)"/>
    <s v="99 - MULTIPROVINCIAL"/>
    <n v="550000"/>
    <n v="289000"/>
    <n v="50257.380000000005"/>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5822000"/>
    <n v="4872000"/>
    <n v="4466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en blanco)"/>
    <s v="99 - MULTIPROVINCIAL"/>
    <n v="500000"/>
    <n v="940000"/>
    <n v="923030.22000000009"/>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2350000"/>
    <n v="824700"/>
    <n v="488777.94"/>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en blanco)"/>
    <s v="99 - MULTIPROVINCIAL"/>
    <n v="1640000"/>
    <n v="2106000"/>
    <n v="1611938.03"/>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279570150"/>
    <n v="283704267.03999996"/>
    <n v="261491432"/>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2400000"/>
    <n v="2400000"/>
    <n v="21663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5773769"/>
    <n v="4892883.96"/>
    <n v="4449107.4600000009"/>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9600000"/>
    <n v="6915765.3600000003"/>
    <n v="6290227.7800000012"/>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562300"/>
    <n v="62540"/>
    <n v="6254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en blanco)"/>
    <s v="99 - MULTIPROVINCIAL"/>
    <n v="1200000"/>
    <n v="1800000"/>
    <n v="14944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640000"/>
    <n v="472218.02"/>
    <n v="399347.4"/>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500000"/>
    <n v="2319192"/>
    <n v="2066115.94"/>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1054300"/>
    <n v="5465524.6500000004"/>
    <n v="3682722.72"/>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703064"/>
    <n v="866693.69"/>
    <n v="735999.86"/>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700000"/>
    <n v="1111666.8"/>
    <n v="1111666.2"/>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43322760"/>
    <n v="45648629.82"/>
    <n v="41948449.82"/>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2741997"/>
    <n v="8117128.21"/>
    <n v="6761344.48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780000"/>
    <n v="708418"/>
    <n v="665347.5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250000"/>
    <n v="241577"/>
    <n v="40066.11"/>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505000"/>
    <n v="252175.31999999998"/>
    <n v="252175.31999999998"/>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675739"/>
    <n v="1425739"/>
    <n v="919026.91000000015"/>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4050000"/>
    <n v="12986155.16"/>
    <n v="11580612.619999999"/>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345000"/>
    <n v="3268327.8099999996"/>
    <n v="3125397.56"/>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9845000"/>
    <n v="44845000"/>
    <n v="3753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1102044052"/>
    <n v="991884223"/>
    <n v="736664631"/>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52559446"/>
    <n v="64942125"/>
    <n v="57173928.7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60627424"/>
    <n v="58404574"/>
    <n v="22461760.2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30500000"/>
    <n v="29500000"/>
    <n v="21166122.80000000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5000000"/>
    <n v="10251624.59"/>
    <n v="7707103.930000000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16000000"/>
    <n v="8666000"/>
    <n v="650600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8500000"/>
    <n v="6779919.8100000005"/>
    <n v="5177502.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10 - FONDO GENERAL"/>
    <s v="(en blanco)"/>
    <s v="99 - MULTIPROVINCIAL"/>
    <n v="0"/>
    <n v="3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21400000"/>
    <n v="17043015"/>
    <n v="9145998.950000001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en blanco)"/>
    <s v="99 - MULTIPROVINCIAL"/>
    <n v="0"/>
    <n v="15292080"/>
    <n v="923057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6000000"/>
    <n v="6000000"/>
    <n v="2933270.2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2700000"/>
    <n v="12062729.779999999"/>
    <n v="6662645.839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7120000"/>
    <n v="10880682.48"/>
    <n v="9935963.67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10 - FONDO GENERAL"/>
    <s v="(en blanco)"/>
    <s v="99 - MULTIPROVINCIAL"/>
    <n v="0"/>
    <n v="5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10200000"/>
    <n v="835000"/>
    <n v="835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03200000"/>
    <n v="92110380"/>
    <n v="82402050.56000000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60200000"/>
    <n v="88721394.930000007"/>
    <n v="61419086.00999999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14502167"/>
    <n v="8306527.3200000003"/>
    <n v="5654227.980000000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8000000"/>
    <n v="9266091.129999999"/>
    <n v="5433257.629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10250000"/>
    <n v="4513109.0100000007"/>
    <n v="4425425.740000001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7430000"/>
    <n v="6198019.54"/>
    <n v="5728474.150000000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97500000"/>
    <n v="56156867.979999989"/>
    <n v="40699471.22000000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173565614"/>
    <n v="131549381.43000001"/>
    <n v="108815841.94999997"/>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9685000"/>
    <n v="9685000"/>
    <n v="8925416.6600000001"/>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17400000"/>
    <n v="15897855.199999999"/>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846012"/>
    <n v="1178991"/>
    <n v="995193.12"/>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2400000"/>
    <n v="2400000"/>
    <n v="2187609"/>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3600000"/>
    <n v="33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975111"/>
    <n v="642132"/>
    <n v="637676.7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en blanco)"/>
    <s v="99 - MULTIPROVINCIAL"/>
    <n v="96120865"/>
    <n v="96482720"/>
    <n v="83710283.299999997"/>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en blanco)"/>
    <s v="99 - MULTIPROVINCIAL"/>
    <n v="0"/>
    <n v="70000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en blanco)"/>
    <s v="99 - MULTIPROVINCIAL"/>
    <n v="4461855"/>
    <n v="3400000"/>
    <n v="2304695.0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en blanco)"/>
    <s v="99 - MULTIPROVINCIAL"/>
    <n v="540000"/>
    <n v="420000"/>
    <n v="403450.0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en blanco)"/>
    <s v="99 - MULTIPROVINCIAL"/>
    <n v="420000"/>
    <n v="10501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en blanco)"/>
    <s v="99 - MULTIPROVINCIAL"/>
    <n v="200000"/>
    <n v="200000"/>
    <n v="1385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en blanco)"/>
    <s v="99 - MULTIPROVINCIAL"/>
    <n v="300000"/>
    <n v="418700"/>
    <n v="398421.83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en blanco)"/>
    <s v="99 - MULTIPROVINCIAL"/>
    <n v="964752"/>
    <n v="1285994"/>
    <n v="1106153.2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en blanco)"/>
    <s v="99 - MULTIPROVINCIAL"/>
    <n v="0"/>
    <n v="5519931"/>
    <n v="5100331.0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en blanco)"/>
    <s v="99 - MULTIPROVINCIAL"/>
    <n v="0"/>
    <n v="615060"/>
    <n v="58792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en blanco)"/>
    <s v="99 - MULTIPROVINCIAL"/>
    <n v="0"/>
    <n v="32762"/>
    <n v="265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en blanco)"/>
    <s v="99 - MULTIPROVINCIAL"/>
    <n v="225000"/>
    <n v="413690"/>
    <n v="413281.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5760787.4199999999"/>
    <n v="4755549.7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en blanco)"/>
    <s v="99 - MULTIPROVINCIAL"/>
    <n v="3100000"/>
    <n v="2905844"/>
    <n v="2689851.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en blanco)"/>
    <s v="99 - MULTIPROVINCIAL"/>
    <n v="0"/>
    <n v="8319984"/>
    <n v="4935675.680000000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en blanco)"/>
    <s v="99 - MULTIPROVINCIAL"/>
    <n v="850396"/>
    <n v="637797"/>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en blanco)"/>
    <s v="99 - MULTIPROVINCIAL"/>
    <n v="0"/>
    <n v="587877"/>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en blanco)"/>
    <s v="99 - MULTIPROVINCIAL"/>
    <n v="4800000"/>
    <n v="7321000"/>
    <n v="663088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en blanco)"/>
    <s v="99 - MULTIPROVINCIAL"/>
    <n v="0"/>
    <n v="1292874.58"/>
    <n v="980449.3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en blanco)"/>
    <s v="99 - MULTIPROVINCIAL"/>
    <n v="715000"/>
    <n v="473229"/>
    <n v="473228.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en blanco)"/>
    <s v="99 - MULTIPROVINCIAL"/>
    <n v="1000000"/>
    <n v="548080"/>
    <n v="383665.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en blanco)"/>
    <s v="99 - MULTIPROVINCIAL"/>
    <n v="3972657"/>
    <n v="2029165"/>
    <n v="523224.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en blanco)"/>
    <s v="99 - MULTIPROVINCIAL"/>
    <n v="0"/>
    <n v="1700407"/>
    <n v="1571892.5899999999"/>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en blanco)"/>
    <s v="99 - MULTIPROVINCIAL"/>
    <n v="0"/>
    <n v="164422"/>
    <n v="163829.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en blanco)"/>
    <s v="99 - MULTIPROVINCIAL"/>
    <n v="162949"/>
    <n v="97940"/>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en blanco)"/>
    <s v="99 - MULTIPROVINCIAL"/>
    <n v="0"/>
    <n v="120396"/>
    <n v="120059.93000000001"/>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en blanco)"/>
    <s v="99 - MULTIPROVINCIAL"/>
    <n v="6231552"/>
    <n v="6166870"/>
    <n v="516636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en blanco)"/>
    <s v="99 - MULTIPROVINCIAL"/>
    <n v="0"/>
    <n v="260578"/>
    <n v="244321.3600000000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en blanco)"/>
    <s v="99 - MULTIPROVINCIAL"/>
    <n v="500000"/>
    <n v="420715"/>
    <n v="379087.3799999999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en blanco)"/>
    <s v="99 - MULTIPROVINCIAL"/>
    <n v="0"/>
    <n v="1817392"/>
    <n v="1648480.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116901000"/>
    <n v="107356371.3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3000000"/>
    <n v="272595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2478000"/>
    <n v="179644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3980000"/>
    <n v="6101100"/>
    <n v="5068546.770000000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374410"/>
    <n v="12331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5200000"/>
    <n v="474596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282700"/>
    <n v="2802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380204"/>
    <n v="245495.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2146990"/>
    <n v="206446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2973991"/>
    <n v="1501776.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351705"/>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2583885"/>
    <n v="792885"/>
    <n v="75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11770223"/>
    <n v="1075966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3551429"/>
    <n v="3419773.339999999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305920"/>
    <n v="273403.5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1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571260"/>
    <n v="351677.329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770038"/>
    <n v="755978.3500000000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913563"/>
    <n v="13290490"/>
    <n v="12215551.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4862416"/>
    <n v="3773491.42"/>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en blanco)"/>
    <s v="99 - MULTIPROVINCIAL"/>
    <n v="41580500"/>
    <n v="44103584"/>
    <n v="36719769.629999995"/>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en blanco)"/>
    <s v="99 - MULTIPROVINCIAL"/>
    <n v="1871000"/>
    <n v="2837135"/>
    <n v="2556134.29"/>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en blanco)"/>
    <s v="99 - MULTIPROVINCIAL"/>
    <n v="1917778"/>
    <n v="1917778"/>
    <n v="1702676.7"/>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en blanco)"/>
    <s v="99 - MULTIPROVINCIAL"/>
    <n v="100674"/>
    <n v="133296"/>
    <n v="121103.50000000001"/>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en blanco)"/>
    <s v="99 - MULTIPROVINCIAL"/>
    <n v="0"/>
    <n v="1280341"/>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en blanco)"/>
    <s v="99 - MULTIPROVINCIAL"/>
    <n v="8000000"/>
    <n v="4941038"/>
    <n v="1767484.24"/>
  </r>
  <r>
    <s v="2025"/>
    <x v="0"/>
    <x v="0"/>
    <x v="0"/>
    <x v="0"/>
    <s v="2 - Poder Ejecutivo"/>
    <s v="0203 - MINISTERIO DE DEFENSA"/>
    <s v="0031 - DIRECCIÓN GENERAL DE LA INDUSTRIA MILITAR DE LAS FUERZAS ARMADAS"/>
    <s v="1 - SERVICIOS  GENERALES"/>
    <s v="1.3 - Defensa nacional"/>
    <s v="1.3.01 - Defensa militar"/>
    <s v="2.2 - CONTRATACIÓN DE SERVICIOS"/>
    <s v="2.2.4 - TRANSPORTE Y ALMACENAJE"/>
    <s v="N"/>
    <s v="00 - N/A"/>
    <s v="20 - FONDOS CON DESTINO ESPECÍFICO"/>
    <s v="(en blanco)"/>
    <s v="99 - MULTIPROVINCIAL"/>
    <n v="0"/>
    <n v="123000"/>
    <n v="12300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en blanco)"/>
    <s v="99 - MULTIPROVINCIAL"/>
    <n v="1512000"/>
    <n v="1857580"/>
    <n v="456349.05000000005"/>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en blanco)"/>
    <s v="99 - MULTIPROVINCIAL"/>
    <n v="0"/>
    <n v="477590"/>
    <n v="1775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en blanco)"/>
    <s v="99 - MULTIPROVINCIAL"/>
    <n v="0"/>
    <n v="1603980"/>
    <n v="91857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en blanco)"/>
    <s v="99 - MULTIPROVINCIAL"/>
    <n v="0"/>
    <n v="2328124"/>
    <n v="2328123.5699999998"/>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en blanco)"/>
    <s v="99 - MULTIPROVINCIAL"/>
    <n v="0"/>
    <n v="2025000"/>
    <n v="14704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3716600"/>
    <n v="1354381.8599999999"/>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en blanco)"/>
    <s v="99 - MULTIPROVINCIAL"/>
    <n v="0"/>
    <n v="1260400"/>
    <n v="10204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en blanco)"/>
    <s v="99 - MULTIPROVINCIAL"/>
    <n v="8000000"/>
    <n v="10322617"/>
    <n v="7852032.0699999994"/>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en blanco)"/>
    <s v="99 - MULTIPROVINCIAL"/>
    <n v="0"/>
    <n v="746142"/>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en blanco)"/>
    <s v="99 - MULTIPROVINCIAL"/>
    <n v="8000000"/>
    <n v="10500000"/>
    <n v="7515407.0300000003"/>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en blanco)"/>
    <s v="99 - MULTIPROVINCIAL"/>
    <n v="5165640"/>
    <n v="5465640"/>
    <n v="4726440"/>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en blanco)"/>
    <s v="99 - MULTIPROVINCIAL"/>
    <n v="0"/>
    <n v="2100000"/>
    <n v="142169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en blanco)"/>
    <s v="99 - MULTIPROVINCIAL"/>
    <n v="2300000"/>
    <n v="100933729"/>
    <n v="22258184.240000002"/>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en blanco)"/>
    <s v="99 - MULTIPROVINCIAL"/>
    <n v="223546875"/>
    <n v="87993326"/>
    <n v="59711594.140000001"/>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en blanco)"/>
    <s v="99 - MULTIPROVINCIAL"/>
    <n v="600000"/>
    <n v="475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en blanco)"/>
    <s v="99 - MULTIPROVINCIAL"/>
    <n v="0"/>
    <n v="385000"/>
    <n v="91118.79"/>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en blanco)"/>
    <s v="99 - MULTIPROVINCIAL"/>
    <n v="0"/>
    <n v="61903"/>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en blanco)"/>
    <s v="99 - MULTIPROVINCIAL"/>
    <n v="0"/>
    <n v="650000"/>
    <n v="675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en blanco)"/>
    <s v="99 - MULTIPROVINCIAL"/>
    <n v="0"/>
    <n v="65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en blanco)"/>
    <s v="99 - MULTIPROVINCIAL"/>
    <n v="0"/>
    <n v="3105041"/>
    <n v="2541249.62"/>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en blanco)"/>
    <s v="99 - MULTIPROVINCIAL"/>
    <n v="0"/>
    <n v="635191"/>
    <n v="614125.9499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en blanco)"/>
    <s v="99 - MULTIPROVINCIAL"/>
    <n v="0"/>
    <n v="3623018"/>
    <n v="1523935.4"/>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en blanco)"/>
    <s v="99 - MULTIPROVINCIAL"/>
    <n v="1722000"/>
    <n v="1907575"/>
    <n v="1738098.97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en blanco)"/>
    <s v="99 - MULTIPROVINCIAL"/>
    <n v="0"/>
    <n v="2394967"/>
    <n v="1086593.5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en blanco)"/>
    <s v="99 - MULTIPROVINCIAL"/>
    <n v="1188362"/>
    <n v="4276716"/>
    <n v="3855333.200000000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en blanco)"/>
    <s v="99 - MULTIPROVINCIAL"/>
    <n v="27453125"/>
    <n v="34733922"/>
    <n v="24239201.680000003"/>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en blanco)"/>
    <s v="99 - MULTIPROVINCIAL"/>
    <n v="377459518"/>
    <n v="414783600"/>
    <n v="384897316.69"/>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en blanco)"/>
    <s v="99 - MULTIPROVINCIAL"/>
    <n v="256722881"/>
    <n v="356031099.95999998"/>
    <n v="324448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en blanco)"/>
    <s v="99 - MULTIPROVINCIAL"/>
    <n v="3083143"/>
    <n v="3115755.36"/>
    <n v="2832212.1799999997"/>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en blanco)"/>
    <s v="99 - MULTIPROVINCIAL"/>
    <n v="13613004"/>
    <n v="14670720.310000002"/>
    <n v="13145415.030000001"/>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en blanco)"/>
    <s v="99 - MULTIPROVINCIAL"/>
    <n v="744402"/>
    <n v="169796.09999999998"/>
    <n v="169796.1"/>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en blanco)"/>
    <s v="99 - MULTIPROVINCIAL"/>
    <n v="10802806"/>
    <n v="30412000"/>
    <n v="245421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en blanco)"/>
    <s v="99 - MULTIPROVINCIAL"/>
    <n v="2149234"/>
    <n v="2477352"/>
    <n v="1743273"/>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en blanco)"/>
    <s v="99 - MULTIPROVINCIAL"/>
    <n v="6007278"/>
    <n v="8438597.0800000001"/>
    <n v="8438544.0800000001"/>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en blanco)"/>
    <s v="99 - MULTIPROVINCIAL"/>
    <n v="10867602"/>
    <n v="6001506.6399999997"/>
    <n v="5303831.6499999994"/>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en blanco)"/>
    <s v="99 - MULTIPROVINCIAL"/>
    <n v="10981798"/>
    <n v="7740594"/>
    <n v="4360509.4400000004"/>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en blanco)"/>
    <s v="99 - MULTIPROVINCIAL"/>
    <n v="3762527"/>
    <n v="0"/>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en blanco)"/>
    <s v="99 - MULTIPROVINCIAL"/>
    <n v="19184291"/>
    <n v="18454000"/>
    <n v="16950724.66"/>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en blanco)"/>
    <s v="99 - MULTIPROVINCIAL"/>
    <n v="5424764"/>
    <n v="1268157.7999999998"/>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en blanco)"/>
    <s v="99 - MULTIPROVINCIAL"/>
    <n v="1740716"/>
    <n v="914736"/>
    <n v="914736"/>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en blanco)"/>
    <s v="99 - MULTIPROVINCIAL"/>
    <n v="1109099"/>
    <n v="375225.76"/>
    <n v="168418.6"/>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en blanco)"/>
    <s v="99 - MULTIPROVINCIAL"/>
    <n v="6018360"/>
    <n v="1595362.8200000003"/>
    <n v="1294746.02"/>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en blanco)"/>
    <s v="99 - MULTIPROVINCIAL"/>
    <n v="4600593"/>
    <n v="389276.1000000000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en blanco)"/>
    <s v="99 - MULTIPROVINCIAL"/>
    <n v="51009486"/>
    <n v="65418055.320000008"/>
    <n v="56001664.960000001"/>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en blanco)"/>
    <s v="99 - MULTIPROVINCIAL"/>
    <n v="37775215"/>
    <n v="15613020.039999995"/>
    <n v="6333231.730000000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2535000"/>
    <n v="2575000"/>
    <n v="214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361555"/>
    <n v="397655"/>
    <n v="320858.0400000000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300000"/>
    <n v="15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795890495"/>
    <n v="802811806.93000007"/>
    <n v="661570266.13"/>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246155284"/>
    <n v="245607583.22"/>
    <n v="240713195.4200000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1008000"/>
    <n v="71925.399999999994"/>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124497000"/>
    <n v="114497000"/>
    <n v="158800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3693364"/>
    <n v="99598234.720000014"/>
    <n v="89396658.39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9536420"/>
    <n v="79536420"/>
    <n v="62593512.61000002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62324798"/>
    <n v="82324798"/>
    <n v="11946831.56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61110000"/>
    <n v="107839000"/>
    <n v="84725009.72999995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60000000"/>
    <n v="136515000"/>
    <n v="90519296.07000006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145771151"/>
    <n v="167666466"/>
    <n v="100750584.15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34175000"/>
    <n v="36375000"/>
    <n v="35570360.14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520124"/>
    <n v="46150124"/>
    <n v="17776767.14999999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993305986"/>
    <n v="1048720127.5"/>
    <n v="589937443.4700000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91122813"/>
    <n v="82922813"/>
    <n v="42033260.33999999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1000"/>
    <n v="11239506.9"/>
    <n v="6465106.229999999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424558"/>
    <n v="31763325"/>
    <n v="16783208.62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2541957"/>
    <n v="11893417"/>
    <n v="8817256.329999998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1144060"/>
    <n v="11335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207941"/>
    <n v="907941"/>
    <n v="281428.3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361937"/>
    <n v="6292185"/>
    <n v="1017854.960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98698289"/>
    <n v="106213025"/>
    <n v="98830734.35000000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31549700"/>
    <n v="69674356"/>
    <n v="34914589.910000011"/>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1499529.01"/>
    <n v="1422926.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148108238"/>
    <n v="2096419050"/>
    <n v="1756992844.8299992"/>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374086325"/>
    <n v="1553826963.0599999"/>
    <n v="1417684205.640000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63346727"/>
    <n v="84953425.940000013"/>
    <n v="83952505.44999998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99004405"/>
    <n v="285143605.12"/>
    <n v="257230136.5799996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1036327436"/>
    <n v="1007255427.64"/>
    <n v="927543544.0300002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en blanco)"/>
    <s v="99 - MULTIPROVINCIAL"/>
    <n v="0"/>
    <n v="49000000"/>
    <n v="45301286.30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805400207"/>
    <n v="1793139315.3600001"/>
    <n v="1625571849.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544378403"/>
    <n v="537990503"/>
    <n v="450791715.36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35218395"/>
    <n v="22641395"/>
    <n v="16521362.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en blanco)"/>
    <s v="99 - MULTIPROVINCIAL"/>
    <n v="5000000"/>
    <n v="14500000"/>
    <n v="1898976.4"/>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en blanco)"/>
    <s v="99 - MULTIPROVINCIAL"/>
    <n v="0"/>
    <n v="106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1355802547"/>
    <n v="1478071347"/>
    <n v="1332201266.87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en blanco)"/>
    <s v="99 - MULTIPROVINCIAL"/>
    <n v="0"/>
    <n v="62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en blanco)"/>
    <s v="99 - MULTIPROVINCIAL"/>
    <n v="629520"/>
    <n v="5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543309282"/>
    <n v="539747527"/>
    <n v="494528932.2999998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33200000"/>
    <n v="32732000"/>
    <n v="24755213.8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59924635"/>
    <n v="122872489.5"/>
    <n v="118261177.7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44082218"/>
    <n v="28590981"/>
    <n v="1542648.1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en blanco)"/>
    <s v="99 - MULTIPROVINCIAL"/>
    <n v="0"/>
    <n v="468000"/>
    <n v="174070.5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en blanco)"/>
    <s v="99 - MULTIPROVINCIAL"/>
    <n v="10000000"/>
    <n v="10000000"/>
    <n v="9999999.029999999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61446342"/>
    <n v="73720838.5"/>
    <n v="67117159.48999996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2568720"/>
    <n v="2275304.900000000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22954349"/>
    <n v="45059349"/>
    <n v="35697499.19999998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65810000"/>
    <n v="65810000"/>
    <n v="15691291.14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867280000"/>
    <n v="595619404"/>
    <n v="471063433.31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25800000"/>
    <n v="41291237"/>
    <n v="9328211.810000000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40200000"/>
    <n v="39474290"/>
    <n v="11947015.94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en blanco)"/>
    <s v="99 - MULTIPROVINCIAL"/>
    <n v="0"/>
    <n v="1800000"/>
    <n v="292125.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200000"/>
    <n v="2526980"/>
    <n v="1837183.3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en blanco)"/>
    <s v="99 - MULTIPROVINCIAL"/>
    <n v="0"/>
    <n v="65614802"/>
    <n v="36112070.35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0450000"/>
    <n v="150682993"/>
    <n v="17511152.58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en blanco)"/>
    <s v="99 - MULTIPROVINCIAL"/>
    <n v="0"/>
    <n v="8030801"/>
    <n v="7048632.09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34000000"/>
    <n v="34000000"/>
    <n v="22083035.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0"/>
    <n v="1150000"/>
    <n v="1009490.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3050000"/>
    <n v="35150000"/>
    <n v="16054552.58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11957695"/>
    <n v="33527492"/>
    <n v="18137266.06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43060000"/>
    <n v="40978730"/>
    <n v="17689497.40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10 - FONDO GENERAL"/>
    <s v="(en blanco)"/>
    <s v="99 - MULTIPROVINCIAL"/>
    <n v="0"/>
    <n v="185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80200000"/>
    <n v="92330000"/>
    <n v="59085651.739999995"/>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2300020"/>
    <n v="10500020"/>
    <n v="2169896.46"/>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11020000"/>
    <n v="11320000"/>
    <n v="599638.2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10000"/>
    <n v="173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6320000"/>
    <n v="6320000"/>
    <n v="1714059.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1100000"/>
    <n v="95058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565000"/>
    <n v="2665000"/>
    <n v="593731.2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540000"/>
    <n v="590500"/>
    <n v="33223.049999999996"/>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12000000"/>
    <n v="1099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655000"/>
    <n v="2805000"/>
    <n v="717090.3599999998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en blanco)"/>
    <s v="99 - MULTIPROVINCIAL"/>
    <n v="0"/>
    <n v="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47975036"/>
    <n v="46574536"/>
    <n v="27633235.839999989"/>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99976667"/>
    <n v="99976667"/>
    <n v="79542837.800000012"/>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6290700"/>
    <n v="16290700"/>
    <n v="14595168.859999999"/>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450000"/>
    <n v="288222.64000000007"/>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en blanco)"/>
    <s v="01 - DISTRITO NACIONAL"/>
    <n v="600000"/>
    <n v="600000"/>
    <n v="57000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13694361"/>
    <n v="13694361"/>
    <n v="11894515.579999998"/>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6690000"/>
    <n v="6690000"/>
    <n v="5386772.0100000007"/>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1200760"/>
    <n v="1038760"/>
    <n v="739733.12"/>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400000"/>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23071"/>
    <n v="225071"/>
    <n v="20723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2844777"/>
    <n v="2720777"/>
    <n v="1915962.1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306640"/>
    <n v="3849640"/>
    <n v="2631276.04"/>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9060000"/>
    <n v="7351000"/>
    <n v="4991849.87"/>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1629477"/>
    <n v="2229477"/>
    <n v="906437.64"/>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621000"/>
    <n v="621000"/>
    <n v="308994.13000000006"/>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50000"/>
    <n v="1241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975000"/>
    <n v="911817.4"/>
    <n v="749595.72"/>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20000"/>
    <n v="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10477"/>
    <n v="37882.06"/>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71506"/>
    <n v="105988.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931000"/>
    <n v="8841000"/>
    <n v="6432844.9000000004"/>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2895154"/>
    <n v="2582348.94"/>
    <n v="1525634.2399999998"/>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30782400"/>
    <n v="30782400"/>
    <n v="24528666.670000002"/>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6384800"/>
    <n v="6384800"/>
    <n v="4771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en blanco)"/>
    <s v="99 - MULTIPROVINCIAL"/>
    <n v="410000"/>
    <n v="410000"/>
    <n v="390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203048"/>
    <n v="4203048"/>
    <n v="3663747.389999999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200000"/>
    <n v="1200000"/>
    <n v="1157618.5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110000"/>
    <n v="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1800000"/>
    <n v="16493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en blanco)"/>
    <s v="99 - MULTIPROVINCIAL"/>
    <n v="0"/>
    <n v="1250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300000"/>
    <n v="1100000"/>
    <n v="767444.4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265000"/>
    <n v="684000"/>
    <n v="447320.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255000"/>
    <n v="5000"/>
    <n v="26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300000"/>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70000"/>
    <n v="510000"/>
    <n v="461229.0500000000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410000"/>
    <n v="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400000"/>
    <n v="96500"/>
    <n v="64746.79"/>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75000"/>
    <n v="86000"/>
    <n v="15708.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en blanco)"/>
    <s v="99 - MULTIPROVINCIAL"/>
    <n v="0"/>
    <n v="2000"/>
    <n v="62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806000"/>
    <n v="4806000"/>
    <n v="4316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046211"/>
    <n v="925211"/>
    <n v="315066.9499999999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1507400"/>
    <n v="21507400"/>
    <n v="16525563.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345600"/>
    <n v="3345600"/>
    <n v="2586333.3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240000"/>
    <n v="240000"/>
    <n v="200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19469"/>
    <n v="2819469"/>
    <n v="2279197.1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317519"/>
    <n v="1317519"/>
    <n v="979352.5999999998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100000"/>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500000"/>
    <n v="1500000"/>
    <n v="221193.7299999999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905000"/>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50000"/>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386000"/>
    <n v="386000"/>
    <n v="122848.1199999999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990000"/>
    <n v="990000"/>
    <n v="96211.8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75000"/>
    <n v="2475000"/>
    <n v="1472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1400000"/>
    <n v="186493.5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25000"/>
    <n v="225000"/>
    <n v="72310.42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300000"/>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325000"/>
    <n v="325000"/>
    <n v="101969.0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75000"/>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50000"/>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9000"/>
    <n v="3499000"/>
    <n v="16174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475000"/>
    <n v="1475000"/>
    <n v="273118.5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99 - MULTIPROVINCIAL"/>
    <n v="866096153"/>
    <n v="1011676342.66"/>
    <n v="815411420.3399999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99 - MULTIPROVINCIAL"/>
    <n v="340587515"/>
    <n v="391305788.9799999"/>
    <n v="183302953.5799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58000000"/>
    <n v="58000000"/>
    <n v="52945521.8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0000000"/>
    <n v="34500000"/>
    <n v="29564229.219999999"/>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330216"/>
    <n v="132483119.36000001"/>
    <n v="118603814.41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99 - MULTIPROVINCIAL"/>
    <n v="55400000"/>
    <n v="88337865.599999994"/>
    <n v="79666506.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07000"/>
    <n v="3307000"/>
    <n v="968615.8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173000"/>
    <n v="15273000"/>
    <n v="856625.8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99 - MULTIPROVINCIAL"/>
    <n v="2500000"/>
    <n v="2500000"/>
    <n v="1428385.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10000000"/>
    <n v="8764200.169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0"/>
    <n v="4000000"/>
    <n v="4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4750000"/>
    <n v="14750000"/>
    <n v="446973.3100000000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99 - MULTIPROVINCIAL"/>
    <n v="353264544"/>
    <n v="208226735"/>
    <n v="191055552.63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60370177"/>
    <n v="236270177"/>
    <n v="181565818.16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99 - MULTIPROVINCIAL"/>
    <n v="45000000"/>
    <n v="45769910.420000002"/>
    <n v="18803782.71000000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5000000"/>
    <n v="25000000"/>
    <n v="13573111.9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060505"/>
    <n v="297445100"/>
    <n v="84283996.59999997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7907715"/>
    <n v="46977495"/>
    <n v="14091487.21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607243"/>
    <n v="238185612.40000001"/>
    <n v="227505872.69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9108106"/>
    <n v="62035326"/>
    <n v="21100396.25000000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22300082.740000002"/>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934000"/>
    <n v="39924000"/>
    <n v="35035643.85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95000"/>
    <n v="495000"/>
    <n v="15499.8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063620"/>
    <n v="2089620"/>
    <n v="104346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2660024"/>
    <n v="2663024"/>
    <n v="1632342.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99 - MULTIPROVINCIAL"/>
    <n v="699900"/>
    <n v="600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334200"/>
    <n v="10524200"/>
    <n v="2038534.67999999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99 - MULTIPROVINCIAL"/>
    <n v="1409363"/>
    <n v="2532544"/>
    <n v="260484.7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694800"/>
    <n v="3444800"/>
    <n v="1447138.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99 - MULTIPROVINCIAL"/>
    <n v="211190"/>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25650"/>
    <n v="455650"/>
    <n v="375673.94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99 - MULTIPROVINCIAL"/>
    <n v="626990"/>
    <n v="69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1870"/>
    <n v="771870"/>
    <n v="722899.7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40254"/>
    <n v="1040254"/>
    <n v="339496.51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126169"/>
    <n v="1076169"/>
    <n v="205175.3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707828"/>
    <n v="30311028.039999999"/>
    <n v="21563776.65000000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7553437"/>
    <n v="17958437"/>
    <n v="16334408.79000000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631399"/>
    <n v="6528999"/>
    <n v="3877881.5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4086950"/>
    <n v="17391950"/>
    <n v="7299636.6000000015"/>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en blanco)"/>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en blanco)"/>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en blanco)"/>
    <s v="99 - MULTIPROVINCIAL"/>
    <n v="0"/>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83346070"/>
    <n v="182524919.42000002"/>
    <n v="165684690.4100000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69207803"/>
    <n v="68281493"/>
    <n v="33390274.93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200000"/>
    <n v="4021150.58"/>
    <n v="3045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354680"/>
    <n v="25280990"/>
    <n v="22945568.62000000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926310"/>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8800000"/>
    <n v="8800000"/>
    <n v="6972301.570000002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3500000"/>
    <n v="3500000"/>
    <n v="1867945.559999999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en blanco)"/>
    <s v="99 - MULTIPROVINCIAL"/>
    <n v="0"/>
    <n v="5540000"/>
    <n v="490715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80000"/>
    <n v="580000"/>
    <n v="95271.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en blanco)"/>
    <s v="99 - MULTIPROVINCIAL"/>
    <n v="2720000"/>
    <n v="3565000"/>
    <n v="2471344.1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520000"/>
    <n v="1520000"/>
    <n v="1270835.87000000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en blanco)"/>
    <s v="99 - MULTIPROVINCIAL"/>
    <n v="0"/>
    <n v="14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80000"/>
    <n v="2275000"/>
    <n v="1539936.839999999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0"/>
    <n v="3700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en blanco)"/>
    <s v="99 - MULTIPROVINCIAL"/>
    <n v="0"/>
    <n v="90000"/>
    <n v="26406.5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600000"/>
    <n v="1600000"/>
    <n v="1043570.0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1000000"/>
    <n v="736551.7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1300000"/>
    <n v="1300000"/>
    <n v="39192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23000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00000"/>
    <n v="1160000"/>
    <n v="816160.779999999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5000"/>
    <n v="475000"/>
    <n v="2517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en blanco)"/>
    <s v="99 - MULTIPROVINCIAL"/>
    <n v="645611"/>
    <n v="5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13481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6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en blanco)"/>
    <s v="99 - MULTIPROVINCIAL"/>
    <n v="2475602"/>
    <n v="1373602"/>
    <n v="935607.1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0"/>
    <n v="730000"/>
    <n v="72593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90450"/>
    <n v="345450"/>
    <n v="332565.3"/>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62310"/>
    <n v="177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452318"/>
    <n v="6322318"/>
    <n v="4750272.349999999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02000"/>
    <n v="101173.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89883"/>
    <n v="3954383"/>
    <n v="3215139.10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36451238"/>
    <n v="563648546"/>
    <n v="470382382.36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054173.96"/>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348862009"/>
    <n v="311292761"/>
    <n v="184864399.04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26000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11134940"/>
    <n v="1113494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55919"/>
    <n v="76227512"/>
    <n v="69514705.3599999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98808.06"/>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19888000"/>
    <n v="19888000"/>
    <n v="17959315.8500000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00000"/>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2398125"/>
    <n v="3253125"/>
    <n v="1288675.13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10000000"/>
    <n v="769059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00000"/>
    <n v="125000"/>
    <n v="156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00000"/>
    <n v="671600"/>
    <n v="37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58772.54"/>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9840000"/>
    <n v="15899208.09"/>
    <n v="14472679.66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5000000"/>
    <n v="502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279050.00000000093"/>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607000"/>
    <n v="4779622.91"/>
    <n v="4227538.650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10000"/>
    <n v="1288439.27"/>
    <n v="105243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150000"/>
    <n v="3005512.17"/>
    <n v="937991.3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748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178884"/>
    <n v="2700000"/>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7000"/>
    <n v="1157000"/>
    <n v="1111358.6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80000"/>
    <n v="1184000"/>
    <n v="1085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187500"/>
    <n v="1777500"/>
    <n v="1569372.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8800"/>
    <n v="685645.59"/>
    <n v="685645.4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876500"/>
    <n v="2897300"/>
    <n v="1166369.2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5310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15000"/>
    <n v="3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600000"/>
    <n v="69590.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5916"/>
    <n v="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820000"/>
    <n v="796165"/>
    <n v="125334.359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36300"/>
    <n v="16099200"/>
    <n v="12077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52950"/>
    <n v="706785"/>
    <n v="274692.4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2900"/>
    <n v="2045376.98"/>
    <n v="1519537.58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8667820"/>
    <n v="10450197.09"/>
    <n v="2886197.2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320140.45"/>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292110421"/>
    <n v="301085831.09999996"/>
    <n v="268138427.95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09005475"/>
    <n v="106614378.34000002"/>
    <n v="50057145.00000001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2000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7805569"/>
    <n v="6655043.459999999"/>
    <n v="6324660.03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0111997"/>
    <n v="40542103.059999995"/>
    <n v="36075577.75999993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4890059"/>
    <n v="14861689.039999999"/>
    <n v="12585561.92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52650"/>
    <n v="808496.74000000011"/>
    <n v="19381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551759.99"/>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1899128"/>
    <n v="2976987.62"/>
    <n v="215225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77000"/>
    <n v="649627.69999999995"/>
    <n v="617947.0800000000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26415341"/>
    <n v="6997477.6199999973"/>
    <n v="4495326.0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9997000"/>
    <n v="11263020"/>
    <n v="10770660.35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45354"/>
    <n v="4844352.42"/>
    <n v="1793049.57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47964"/>
    <n v="13810788.880000005"/>
    <n v="9930604.509999997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381926"/>
    <n v="1375750.5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575232"/>
    <n v="19005111.5"/>
    <n v="14315071.08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2440896.8899999997"/>
    <n v="718505.5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55389"/>
    <n v="980993.82"/>
    <n v="627448.6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1393255"/>
    <n v="1682563.8600000003"/>
    <n v="1497461.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2100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3879447"/>
    <n v="699219.84"/>
    <n v="441597.3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89950"/>
    <n v="110443.32"/>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40828"/>
    <n v="47271.21"/>
    <n v="26302.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660"/>
    <n v="26529.119999999999"/>
    <n v="5102.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492526"/>
    <n v="9878941.5700000003"/>
    <n v="8752229.310000002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16371"/>
    <n v="5840836.8200000003"/>
    <n v="2915824.49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89440"/>
    <n v="87980.800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13632.28"/>
    <n v="872.56"/>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90931"/>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90931"/>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4794188"/>
    <n v="3505000"/>
    <n v="3095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5709658"/>
    <n v="1083968.2999999998"/>
    <n v="387555.55000000005"/>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en blanco)"/>
    <s v="99 - MULTIPROVINCIAL"/>
    <n v="266250"/>
    <n v="266250"/>
    <n v="99032.68"/>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88454"/>
    <n v="519437.74"/>
    <n v="427161.05000000005"/>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0"/>
    <n v="4720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en blanco)"/>
    <s v="99 - MULTIPROVINCIAL"/>
    <n v="0"/>
    <n v="1287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en blanco)"/>
    <s v="99 - MULTIPROVINCIAL"/>
    <n v="75000"/>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00000"/>
    <n v="125076.46"/>
    <n v="125076.46"/>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en blanco)"/>
    <s v="99 - MULTIPROVINCIAL"/>
    <n v="0"/>
    <n v="1832000"/>
    <n v="120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49546"/>
    <n v="305785"/>
    <n v="66965"/>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en blanco)"/>
    <s v="99 - MULTIPROVINCIAL"/>
    <n v="0"/>
    <n v="270000"/>
    <n v="146792"/>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en blanco)"/>
    <s v="99 - MULTIPROVINCIAL"/>
    <n v="151016"/>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99 - MULTIPROVINCIAL"/>
    <n v="65407500"/>
    <n v="78385750.010000005"/>
    <n v="57969569.58000000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99 - MULTIPROVINCIAL"/>
    <n v="28573500"/>
    <n v="32262950.02"/>
    <n v="1579041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200000"/>
    <n v="2200000"/>
    <n v="1718348.7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758034"/>
    <n v="10362407.850000001"/>
    <n v="8629103.0200000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99 - MULTIPROVINCIAL"/>
    <n v="150000"/>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99 - MULTIPROVINCIAL"/>
    <n v="1750000"/>
    <n v="1750000"/>
    <n v="390852.8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50000"/>
    <n v="1250000"/>
    <n v="120008.79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99 - MULTIPROVINCIAL"/>
    <n v="653500"/>
    <n v="2703500"/>
    <n v="2598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99 - MULTIPROVINCIAL"/>
    <n v="2300000"/>
    <n v="1300000"/>
    <n v="988680.7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499000"/>
    <n v="346500.60000000009"/>
    <n v="242499.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707556.619999999"/>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0"/>
    <n v="3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718246"/>
    <n v="2368246"/>
    <n v="1174077.2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99 - MULTIPROVINCIAL"/>
    <n v="337500"/>
    <n v="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0"/>
    <n v="2101000"/>
    <n v="1503337.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479740"/>
    <n v="4193740"/>
    <n v="280221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820230"/>
    <n v="1870230"/>
    <n v="870816.66"/>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en blanco)"/>
    <s v="99 - MULTIPROVINCIAL"/>
    <n v="159933440"/>
    <n v="8273907.5"/>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en blanco)"/>
    <s v="99 - MULTIPROVINCIAL"/>
    <n v="63486120"/>
    <n v="75900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en blanco)"/>
    <s v="99 - MULTIPROVINCIAL"/>
    <n v="4500000"/>
    <n v="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en blanco)"/>
    <s v="99 - MULTIPROVINCIAL"/>
    <n v="16210362"/>
    <n v="1262693.1900000004"/>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en blanco)"/>
    <s v="99 - MULTIPROVINCIAL"/>
    <n v="997686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en blanco)"/>
    <s v="99 - MULTIPROVINCIAL"/>
    <n v="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en blanco)"/>
    <s v="99 - MULTIPROVINCIAL"/>
    <n v="1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en blanco)"/>
    <s v="99 - MULTIPROVINCIAL"/>
    <n v="807737"/>
    <n v="37826.579999999958"/>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271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4000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en blanco)"/>
    <s v="99 - MULTIPROVINCIAL"/>
    <n v="16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en blanco)"/>
    <s v="99 - MULTIPROVINCIAL"/>
    <n v="276493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en blanco)"/>
    <s v="99 - MULTIPROVINCIAL"/>
    <n v="4777000"/>
    <n v="1566899.96"/>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en blanco)"/>
    <s v="99 - MULTIPROVINCIAL"/>
    <n v="45000"/>
    <n v="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en blanco)"/>
    <s v="99 - MULTIPROVINCIAL"/>
    <n v="800000"/>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720000"/>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en blanco)"/>
    <s v="99 - MULTIPROVINCIAL"/>
    <n v="2300000"/>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2500000"/>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en blanco)"/>
    <s v="99 - MULTIPROVINCIAL"/>
    <n v="3230000"/>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en blanco)"/>
    <s v="99 - MULTIPROVINCIAL"/>
    <n v="1500000"/>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en blanco)"/>
    <s v="99 - MULTIPROVINCIAL"/>
    <n v="500000"/>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704929"/>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en blanco)"/>
    <s v="99 - MULTIPROVINCIAL"/>
    <n v="4853500"/>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218991948"/>
    <n v="201705612.26999998"/>
    <n v="181656879.35999995"/>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84836546"/>
    <n v="76943311"/>
    <n v="33596687.389999993"/>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92000"/>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5800000"/>
    <n v="566430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0896855"/>
    <n v="31038725.729999997"/>
    <n v="24878655.78000000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11996301"/>
    <n v="17989761.439999998"/>
    <n v="13771955.4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48000"/>
    <n v="2915500"/>
    <n v="1628451.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99 - MULTIPROVINCIAL"/>
    <n v="450000"/>
    <n v="450000"/>
    <n v="67031.4800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9400"/>
    <n v="1549641"/>
    <n v="1180225.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8394050"/>
    <n v="8594050"/>
    <n v="3159991.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99 - MULTIPROVINCIAL"/>
    <n v="16798652"/>
    <n v="17376352"/>
    <n v="14855456.8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40480"/>
    <n v="4292280"/>
    <n v="3229227.770000000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170187"/>
    <n v="10818261.560000002"/>
    <n v="3670729.140000000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2389"/>
    <n v="9850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1160000"/>
    <n v="23544500"/>
    <n v="16762476.3500000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999"/>
    <n v="1542999"/>
    <n v="972571.6799999999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256400"/>
    <n v="535937"/>
    <n v="51155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1860000"/>
    <n v="62471034"/>
    <n v="53271398.619999997"/>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145000"/>
    <n v="133203.799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200"/>
    <n v="873200"/>
    <n v="742980.6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6460"/>
    <n v="65460"/>
    <n v="23444.26000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389990"/>
    <n v="8649990"/>
    <n v="6427651.6899999995"/>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82883"/>
    <n v="10518649"/>
    <n v="7005682.469999998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320389600"/>
    <n v="322714419"/>
    <n v="295695494.6600000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26101147"/>
    <n v="120109208"/>
    <n v="56816472.23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5152500"/>
    <n v="51525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4474496"/>
    <n v="44689116"/>
    <n v="40743917.37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2007322"/>
    <n v="12007322"/>
    <n v="8550790.52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24007"/>
    <n v="1419852"/>
    <n v="593046.6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523695"/>
    <n v="999741"/>
    <n v="991884.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158038"/>
    <n v="15793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873507"/>
    <n v="6291855"/>
    <n v="3068334.6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5284516"/>
    <n v="5385265"/>
    <n v="4929056.470000000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477137"/>
    <n v="4663271"/>
    <n v="2832999.38000000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661689"/>
    <n v="2661049"/>
    <n v="2418784.5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846187"/>
    <n v="17719015"/>
    <n v="10803162.49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19614"/>
    <n v="1353438"/>
    <n v="1048457.74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2316451"/>
    <n v="2978397.5"/>
    <n v="747698.4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158645"/>
    <n v="1150433"/>
    <n v="1035364.66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69101"/>
    <n v="256301"/>
    <n v="18156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580000"/>
    <n v="533577"/>
    <n v="130707.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2509"/>
    <n v="75258"/>
    <n v="36409.0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692984"/>
    <n v="10670978"/>
    <n v="7830344.299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50628"/>
    <n v="4130536"/>
    <n v="2855351.6099999994"/>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99 - MULTIPROVINCIAL"/>
    <n v="375678646"/>
    <n v="372859659"/>
    <n v="30966288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99 - MULTIPROVINCIAL"/>
    <n v="162486844"/>
    <n v="163054880"/>
    <n v="72500906.219999999"/>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8300000"/>
    <n v="7895000"/>
    <n v="5249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534510"/>
    <n v="51190461"/>
    <n v="45725311.54000001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99 - MULTIPROVINCIAL"/>
    <n v="12750000"/>
    <n v="12750000"/>
    <n v="9642804.45000000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00"/>
    <n v="685000"/>
    <n v="276676.8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1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99 - MULTIPROVINCIAL"/>
    <n v="350000"/>
    <n v="1048346"/>
    <n v="900146.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
    <n v="500000"/>
    <n v="40453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99 - MULTIPROVINCIAL"/>
    <n v="7071000"/>
    <n v="6321000"/>
    <n v="3198885.710000000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99 - MULTIPROVINCIAL"/>
    <n v="19000000"/>
    <n v="12402732"/>
    <n v="10892434.1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20000"/>
    <n v="3992847"/>
    <n v="2359273.8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474000"/>
    <n v="16673232"/>
    <n v="8067387.089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250000"/>
    <n v="25878000"/>
    <n v="13171726.40000000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16780"/>
    <n v="1540521"/>
    <n v="863150.3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99 - MULTIPROVINCIAL"/>
    <n v="650000"/>
    <n v="1368000"/>
    <n v="861335.4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99 - MULTIPROVINCIAL"/>
    <n v="1232000"/>
    <n v="1605539"/>
    <n v="1207226.399999999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99 - MULTIPROVINCIAL"/>
    <n v="139868"/>
    <n v="212868"/>
    <n v="176154.4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400000"/>
    <n v="201610.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235600"/>
    <n v="87241.0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110000"/>
    <n v="11532000"/>
    <n v="3714674.4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9826"/>
    <n v="10064359"/>
    <n v="2109610.920000000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5160032.7"/>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99 - MULTIPROVINCIAL"/>
    <n v="49945000"/>
    <n v="51815000"/>
    <n v="41349629.400000006"/>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99 - MULTIPROVINCIAL"/>
    <n v="22398500"/>
    <n v="24648500"/>
    <n v="12457687.49"/>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
    <n v="1000000"/>
    <n v="439759.3"/>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7728227"/>
    <n v="6109632.730000001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99 - MULTIPROVINCIAL"/>
    <n v="2988000"/>
    <n v="2609000"/>
    <n v="33892.88000000000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99 - MULTIPROVINCIAL"/>
    <n v="1400000"/>
    <n v="3081179"/>
    <n v="2045877.049999999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04000"/>
    <n v="1504000"/>
    <n v="448745.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99 - MULTIPROVINCIAL"/>
    <n v="5151200"/>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99 - MULTIPROVINCIAL"/>
    <n v="1000000"/>
    <n v="1000000"/>
    <n v="223702.83"/>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7916014"/>
    <n v="19113835"/>
    <n v="1542275.93"/>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707556.619999999"/>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58500"/>
    <n v="460548"/>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350100"/>
    <n v="4150100"/>
    <n v="1065432.2200000002"/>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5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99 - MULTIPROVINCIAL"/>
    <n v="972850"/>
    <n v="2572850"/>
    <n v="1264589.4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400000"/>
    <n v="21721.439999999999"/>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600"/>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12590"/>
    <n v="4512590"/>
    <n v="25402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984707"/>
    <n v="3884707"/>
    <n v="1574036.27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353760325"/>
    <n v="345701419.77999991"/>
    <n v="291082500.26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5037317"/>
    <n v="148065340.27999997"/>
    <n v="76840462.7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8100000"/>
    <n v="8060803.62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658223"/>
    <n v="47929285.329999998"/>
    <n v="43834490.99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958749"/>
    <n v="13578749"/>
    <n v="12359221.18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60000"/>
    <n v="435000"/>
    <n v="386820.07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99 - MULTIPROVINCIAL"/>
    <n v="1230000"/>
    <n v="1970766"/>
    <n v="1828526.2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6862"/>
    <n v="234540.06"/>
    <n v="159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37582593"/>
    <n v="38714914.939999998"/>
    <n v="34679946.57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99 - MULTIPROVINCIAL"/>
    <n v="7590000"/>
    <n v="8694173.9399999995"/>
    <n v="7682263.12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748000"/>
    <n v="8757000"/>
    <n v="2603983.55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63810"/>
    <n v="5916089.6299999999"/>
    <n v="4927156.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20000"/>
    <n v="13515000"/>
    <n v="13372515.59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1938486.5"/>
    <n v="1525814.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0"/>
    <n v="25000"/>
    <n v="17794.400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6200"/>
    <n v="1475014.3599999999"/>
    <n v="1311409.44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8300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145400"/>
    <n v="139537.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32900"/>
    <n v="86711.23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700000"/>
    <n v="9863802.0500000007"/>
    <n v="9125117.0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3745300.12"/>
    <n v="1768120.3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16550503"/>
    <n v="1365947"/>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315681"/>
    <n v="20685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2135290"/>
    <n v="1498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4529750"/>
    <n v="1943325"/>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256200"/>
    <n v="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en blanco)"/>
    <s v="99 - MULTIPROVINCIAL"/>
    <n v="2325000"/>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5000"/>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3600500"/>
    <n v="14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90000"/>
    <n v="11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555907"/>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204000"/>
    <n v="809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740756157"/>
    <n v="893293485"/>
    <n v="753008592.56000018"/>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16074878"/>
    <n v="140313087"/>
    <n v="128098748.83000001"/>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209710994"/>
    <n v="44330354.900000006"/>
    <n v="27832960.02"/>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4266000"/>
    <n v="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9271500"/>
    <n v="20750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3978550"/>
    <n v="3914324"/>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11000"/>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3349720"/>
    <n v="5544223"/>
    <n v="182310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43276500"/>
    <n v="3434741.3400000036"/>
    <n v="208544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2337500"/>
    <n v="727175"/>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51844686"/>
    <n v="7539968.0299999975"/>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en blanco)"/>
    <s v="99 - MULTIPROVINCIAL"/>
    <n v="0"/>
    <n v="1524305"/>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en blanco)"/>
    <s v="99 - MULTIPROVINCIAL"/>
    <n v="3300"/>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581995"/>
    <n v="6402980.8400000036"/>
    <n v="522906.67"/>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65702961"/>
    <n v="13613028.289999977"/>
    <n v="691018.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85721589331"/>
    <n v="89535042242.349991"/>
    <n v="76977826387.110001"/>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3533809832"/>
    <n v="14376373324.799999"/>
    <n v="13116837687.629992"/>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967762206"/>
    <n v="543014011.03000009"/>
    <n v="350405655.16000003"/>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225522610"/>
    <n v="8868264.0199999809"/>
    <n v="46512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211066338"/>
    <n v="5839559.5300000012"/>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275290000"/>
    <n v="11717599.199999988"/>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en blanco)"/>
    <s v="99 - MULTIPROVINCIAL"/>
    <n v="0"/>
    <n v="46905000"/>
    <n v="4690500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8700000"/>
    <n v="75301848"/>
    <n v="66198916.180000007"/>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en blanco)"/>
    <s v="99 - MULTIPROVINCIAL"/>
    <n v="97587800"/>
    <n v="6852145.620000001"/>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en blanco)"/>
    <s v="99 - MULTIPROVINCIAL"/>
    <n v="0"/>
    <n v="1162450"/>
    <n v="59590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50322895"/>
    <n v="134160157.78"/>
    <n v="920.4"/>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42516200"/>
    <n v="1369932.9000000004"/>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2419800"/>
    <n v="1820745"/>
    <n v="1277778"/>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447204600"/>
    <n v="36965804.110000014"/>
    <n v="13946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24515617577"/>
    <n v="23660589992.48"/>
    <n v="20272787372.609997"/>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868902695"/>
    <n v="4067532307"/>
    <n v="3462650868.5699978"/>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17172500"/>
    <n v="387416009"/>
    <n v="29011640"/>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46192000"/>
    <n v="1842000"/>
    <n v="68950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30409700"/>
    <n v="667435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311733927"/>
    <n v="4220296.8299999833"/>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en blanco)"/>
    <s v="99 - MULTIPROVINCIAL"/>
    <n v="0"/>
    <n v="46905000"/>
    <n v="4690500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79416000"/>
    <n v="180167565.60000002"/>
    <n v="141526273.88"/>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540081100"/>
    <n v="5001840.5"/>
    <n v="75284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27482640"/>
    <n v="13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138516960"/>
    <n v="3151989.9300000072"/>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675"/>
    <n v="18820600"/>
    <n v="10628186.189999999"/>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en blanco)"/>
    <s v="99 - MULTIPROVINCIAL"/>
    <n v="509070"/>
    <n v="1080883.0499999998"/>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500043289"/>
    <n v="45739870.25"/>
    <n v="2887585.55"/>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601024590"/>
    <n v="2224530047.3800001"/>
    <n v="1576956458.4999998"/>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407686113"/>
    <n v="336232177"/>
    <n v="266026138.41000009"/>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24737089"/>
    <n v="50970126.619999997"/>
    <n v="8606818.3000000007"/>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25987250"/>
    <n v="351800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37223640"/>
    <n v="916900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29956000"/>
    <n v="30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330720000"/>
    <n v="46849212"/>
    <n v="39184538"/>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127281000"/>
    <n v="7421416"/>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94399250"/>
    <n v="4314046.5"/>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270820424"/>
    <n v="639699"/>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5667259"/>
    <n v="5667259"/>
    <n v="4216909.68"/>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36058786"/>
    <n v="14275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8586441831"/>
    <n v="9743803515.0200005"/>
    <n v="8133223195.2299976"/>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1352440171"/>
    <n v="1552155198"/>
    <n v="1389220865.3600006"/>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3302692"/>
    <n v="6051500"/>
    <n v="236250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1647400"/>
    <n v="1481850"/>
    <n v="43907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23482000"/>
    <n v="24445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33987700"/>
    <n v="68344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6850000"/>
    <n v="48764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291730000"/>
    <n v="31459910"/>
    <n v="17322714.989999998"/>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29133000"/>
    <n v="7680797"/>
    <n v="1740641.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en blanco)"/>
    <s v="99 - MULTIPROVINCIAL"/>
    <n v="10500"/>
    <n v="6149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1209000"/>
    <n v="892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6755414"/>
    <n v="723737"/>
    <n v="0"/>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en blanco)"/>
    <s v="99 - MULTIPROVINCIAL"/>
    <n v="0"/>
    <n v="11682"/>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40000"/>
    <n v="0"/>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44301680"/>
    <n v="3337942"/>
    <n v="0"/>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360167005"/>
    <n v="374897638"/>
    <n v="315664288.95999998"/>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56066609"/>
    <n v="58312896"/>
    <n v="53209710.730000012"/>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21957272"/>
    <n v="1934967"/>
    <n v="551369.63"/>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4509750"/>
    <n v="6938250"/>
    <n v="4338213.9799999986"/>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4358140"/>
    <n v="2803497.55"/>
    <n v="2361337.5500000003"/>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42600000"/>
    <n v="35809000"/>
    <n v="28451309.57"/>
  </r>
  <r>
    <s v="2025"/>
    <x v="0"/>
    <x v="0"/>
    <x v="0"/>
    <x v="0"/>
    <s v="2 - Poder Ejecutivo"/>
    <s v="0206 - MINISTERIO DE EDUCACIÓN"/>
    <s v="0001 - MINISTERIO DE EDUCACION"/>
    <s v="4 - SERVICIOS SOCIALES"/>
    <s v="4.4 - Educación"/>
    <s v="4.4.07 - Educación vocacional"/>
    <s v="2.2 - CONTRATACIÓN DE SERVICIOS"/>
    <s v="2.2.6 - SEGUROS"/>
    <s v="N"/>
    <s v="00 - N/A"/>
    <s v="10 - FONDO GENERAL"/>
    <s v="(en blanco)"/>
    <s v="99 - MULTIPROVINCIAL"/>
    <n v="0"/>
    <n v="56840"/>
    <n v="56840"/>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42860750"/>
    <n v="28394466"/>
    <n v="18904758"/>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27963000"/>
    <n v="13999845"/>
    <n v="4123699.99"/>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850000"/>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24405720"/>
    <n v="5476162"/>
    <n v="2321753.8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8133960"/>
    <n v="6498316.7199999988"/>
    <n v="206199.8"/>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en blanco)"/>
    <s v="99 - MULTIPROVINCIAL"/>
    <n v="0"/>
    <n v="73096"/>
    <n v="2832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3598270"/>
    <n v="3616540"/>
    <n v="69031.179999999993"/>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6212269"/>
    <n v="5212269"/>
    <n v="1298967.6000000001"/>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47171074"/>
    <n v="20105182"/>
    <n v="3379186.79"/>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en blanco)"/>
    <s v="99 - MULTIPROVINCIAL"/>
    <n v="7792000"/>
    <n v="1568579.2"/>
    <n v="119605"/>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en blanco)"/>
    <s v="99 - MULTIPROVINCIAL"/>
    <n v="8720000"/>
    <n v="719171.25"/>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en blanco)"/>
    <s v="99 - MULTIPROVINCIAL"/>
    <n v="1690400"/>
    <n v="14376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en blanco)"/>
    <s v="99 - MULTIPROVINCIAL"/>
    <n v="1248000"/>
    <n v="2003763"/>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en blanco)"/>
    <s v="99 - MULTIPROVINCIAL"/>
    <n v="145300000"/>
    <n v="14530000"/>
    <n v="0"/>
  </r>
  <r>
    <s v="2025"/>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en blanco)"/>
    <s v="99 - MULTIPROVINCIAL"/>
    <n v="0"/>
    <n v="70446"/>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en blanco)"/>
    <s v="99 - MULTIPROVINCIAL"/>
    <n v="568000"/>
    <n v="2915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en blanco)"/>
    <s v="99 - MULTIPROVINCIAL"/>
    <n v="0"/>
    <n v="61920"/>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en blanco)"/>
    <s v="99 - MULTIPROVINCIAL"/>
    <n v="0"/>
    <n v="229248"/>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en blanco)"/>
    <s v="99 - MULTIPROVINCIAL"/>
    <n v="1296590"/>
    <n v="8637590"/>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en blanco)"/>
    <s v="99 - MULTIPROVINCIAL"/>
    <n v="1701000"/>
    <n v="10042636"/>
    <n v="9249202.179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1295324484"/>
    <n v="17588759164.619999"/>
    <n v="14631281105.230011"/>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54572238"/>
    <n v="3887834968.2000003"/>
    <n v="3468201365.5999999"/>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1680000"/>
    <n v="504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2545282000"/>
    <n v="2605159366.21"/>
    <n v="2329011405.3400016"/>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5487600000"/>
    <n v="6605417973.3000002"/>
    <n v="6209284521.7599955"/>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395242738"/>
    <n v="888067894.11999989"/>
    <n v="407728743.65999997"/>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592652407"/>
    <n v="151902995.02000004"/>
    <n v="121207421.79999998"/>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69099201"/>
    <n v="1722495552.8"/>
    <n v="1326891281.3700001"/>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2146592835"/>
    <n v="2453373106.8299994"/>
    <n v="1689443595.1300004"/>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290000000"/>
    <n v="1159158464.8299999"/>
    <n v="1140712069.8900001"/>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5761025"/>
    <n v="233231044.31999999"/>
    <n v="27514213.940000005"/>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36214052"/>
    <n v="1487236552.25"/>
    <n v="1033165590.1800001"/>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4420893659"/>
    <n v="1971186044.3099999"/>
    <n v="258754486.41999996"/>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5318877"/>
    <n v="8058881"/>
    <n v="2713477.67"/>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08708126"/>
    <n v="62786312.070000008"/>
    <n v="22846656.620000001"/>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93613088"/>
    <n v="29725380.140000001"/>
    <n v="12197789.82"/>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9000"/>
    <n v="7801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53604500"/>
    <n v="8424034.9200000018"/>
    <n v="5092624.25"/>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11177013"/>
    <n v="16779763.82"/>
    <n v="2685752.64"/>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0165132"/>
    <n v="228698377.68000001"/>
    <n v="182182930.89000005"/>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67622809"/>
    <n v="253346301.98999995"/>
    <n v="110408242.77"/>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33449562"/>
    <n v="25970650"/>
    <n v="22040403.120000001"/>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5026460"/>
    <n v="3987539"/>
    <n v="3609200.4099999983"/>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en blanco)"/>
    <s v="99 - MULTIPROVINCIAL"/>
    <n v="6730000"/>
    <n v="1230000"/>
    <n v="4484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3970000"/>
    <n v="2470000"/>
    <n v="1787562.63"/>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en blanco)"/>
    <s v="99 - MULTIPROVINCIAL"/>
    <n v="9763030"/>
    <n v="4518000"/>
    <n v="13695"/>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en blanco)"/>
    <s v="99 - MULTIPROVINCIAL"/>
    <n v="8647800"/>
    <n v="186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730000"/>
    <n v="3030000"/>
    <n v="18054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en blanco)"/>
    <s v="99 - MULTIPROVINCIAL"/>
    <n v="18529000"/>
    <n v="4889000"/>
    <n v="194594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4413750"/>
    <n v="9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1007000"/>
    <n v="5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en blanco)"/>
    <s v="99 - MULTIPROVINCIAL"/>
    <n v="35000"/>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1474500"/>
    <n v="1474500"/>
    <n v="147450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1182500"/>
    <n v="8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4000000"/>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4000000"/>
    <n v="4000000"/>
    <n v="324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860000"/>
    <n v="3860000"/>
    <n v="2115152.3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4000000"/>
    <n v="4000000"/>
    <n v="1214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9000000"/>
    <n v="9000000"/>
    <n v="26911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400000"/>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20945000"/>
    <n v="29957728"/>
    <n v="1602345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4500000"/>
    <n v="4500000"/>
    <n v="2593943.299999999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05000000"/>
    <n v="71587272"/>
    <n v="104368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3550000"/>
    <n v="57950000"/>
    <n v="3988305.21"/>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3300000"/>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1000000"/>
    <n v="700000"/>
    <n v="9165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3080000"/>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2500000"/>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en blanco)"/>
    <s v="99 - MULTIPROVINCIAL"/>
    <n v="0"/>
    <n v="3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1500000"/>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11700000"/>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450000"/>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82500000"/>
    <n v="81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42750"/>
    <n v="1042750"/>
    <n v="580980.38"/>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2276200"/>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en blanco)"/>
    <s v="99 - MULTIPROVINCIAL"/>
    <n v="600000"/>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en blanco)"/>
    <s v="99 - MULTIPROVINCIAL"/>
    <n v="9038000"/>
    <n v="2038000"/>
    <n v="1888296.49"/>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67645431"/>
    <n v="31198431"/>
    <n v="29479523.039999999"/>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en blanco)"/>
    <s v="99 - MULTIPROVINCIAL"/>
    <n v="6639250"/>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en blanco)"/>
    <s v="99 - MULTIPROVINCIAL"/>
    <n v="500000"/>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8700000"/>
    <n v="8700000"/>
    <n v="3952986.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378825605"/>
    <n v="415628318.03000003"/>
    <n v="364935116.40000015"/>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64124393"/>
    <n v="63874793"/>
    <n v="33099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71628565.629999995"/>
    <n v="52323657.22999996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7015000"/>
    <n v="4973393.610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4800000"/>
    <n v="57073743.799999997"/>
    <n v="44725195.34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1347900"/>
    <n v="12165900"/>
    <n v="951763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1540000"/>
    <n v="7111000"/>
    <n v="5810921.170000000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2107069"/>
    <n v="89227325.200000003"/>
    <n v="73504271.34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5451069"/>
    <n v="7905069"/>
    <n v="6972826.870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6114616"/>
    <n v="88109377"/>
    <n v="81663319.18000000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0648216"/>
    <n v="70503793.900000006"/>
    <n v="68343271.65999998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17600000"/>
    <n v="134980336.45999998"/>
    <n v="94893065.51999999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160000"/>
    <n v="8062500"/>
    <n v="6197306.18999999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1000000"/>
    <n v="175725264"/>
    <n v="169165689.27999997"/>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0"/>
    <n v="2650000"/>
    <n v="1925615.8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0"/>
    <n v="100000"/>
    <n v="6677.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300000"/>
    <n v="305800"/>
    <n v="46853.79999999999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6550700"/>
    <n v="6250269.200000001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9299997"/>
    <n v="33446497"/>
    <n v="31516671.60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1391306"/>
    <n v="92211997.980000004"/>
    <n v="69952921.39999999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49816079"/>
    <n v="149816079"/>
    <n v="111787486.66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en blanco)"/>
    <s v="99 - MULTIPROVINCIAL"/>
    <n v="0"/>
    <n v="103812783.18000001"/>
    <n v="78909380.46999998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33756711"/>
    <n v="33756711"/>
    <n v="18776307.90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en blanco)"/>
    <s v="99 - MULTIPROVINCIAL"/>
    <n v="0"/>
    <n v="34615052.859999999"/>
    <n v="22817539.69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21095341"/>
    <n v="21095341"/>
    <n v="17038004.09000000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en blanco)"/>
    <s v="99 - MULTIPROVINCIAL"/>
    <n v="0"/>
    <n v="14402462.280000001"/>
    <n v="11919334.1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9182374"/>
    <n v="9182374"/>
    <n v="7249231.830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en blanco)"/>
    <s v="99 - MULTIPROVINCIAL"/>
    <n v="0"/>
    <n v="1336000"/>
    <n v="859169.4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4135646"/>
    <n v="614107.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en blanco)"/>
    <s v="99 - MULTIPROVINCIAL"/>
    <n v="0"/>
    <n v="5754"/>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en blanco)"/>
    <s v="99 - MULTIPROVINCIAL"/>
    <n v="0"/>
    <n v="616000"/>
    <n v="289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en blanco)"/>
    <s v="99 - MULTIPROVINCIAL"/>
    <n v="0"/>
    <n v="281400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en blanco)"/>
    <s v="99 - MULTIPROVINCIAL"/>
    <n v="0"/>
    <n v="19223255.669999994"/>
    <n v="7532197.87000000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828782566"/>
    <n v="828782566"/>
    <n v="657749687.0099998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en blanco)"/>
    <s v="99 - MULTIPROVINCIAL"/>
    <n v="0"/>
    <n v="10163755.329999998"/>
    <n v="6297948.51999999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en blanco)"/>
    <s v="99 - MULTIPROVINCIAL"/>
    <n v="0"/>
    <n v="12854059.300000001"/>
    <n v="2540668.0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0"/>
    <n v="162880306.24000001"/>
    <n v="137353727.4899999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en blanco)"/>
    <s v="99 - MULTIPROVINCIAL"/>
    <n v="0"/>
    <n v="11922404.24"/>
    <n v="5697786.7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18000"/>
    <n v="660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0"/>
    <n v="2626120.2999999998"/>
    <n v="457237.5200000000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87500"/>
    <n v="12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en blanco)"/>
    <s v="99 - MULTIPROVINCIAL"/>
    <n v="0"/>
    <n v="2029520"/>
    <n v="1673347.3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65000"/>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en blanco)"/>
    <s v="99 - MULTIPROVINCIAL"/>
    <n v="0"/>
    <n v="2221421.15"/>
    <n v="1523584.4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1800000"/>
    <n v="895661"/>
    <n v="482713.54"/>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20 - FONDOS CON DESTINO ESPECÍFICO"/>
    <s v="(en blanco)"/>
    <s v="99 - MULTIPROVINCIAL"/>
    <n v="0"/>
    <n v="30000"/>
    <n v="17075.3"/>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en blanco)"/>
    <s v="99 - MULTIPROVINCIAL"/>
    <n v="0"/>
    <n v="185200"/>
    <n v="102729.5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0"/>
    <n v="187000"/>
    <n v="15129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0"/>
    <n v="32435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9781350"/>
    <n v="687961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en blanco)"/>
    <s v="99 - MULTIPROVINCIAL"/>
    <n v="0"/>
    <n v="570400"/>
    <n v="129300.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274500"/>
    <n v="5198930.5"/>
    <n v="1973443.68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en blanco)"/>
    <s v="99 - MULTIPROVINCIAL"/>
    <n v="0"/>
    <n v="12492947.480000002"/>
    <n v="5557436.199999999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44529846"/>
    <n v="186495573.56999999"/>
    <n v="152779782.5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28981920"/>
    <n v="34808320"/>
    <n v="21392859.05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19282178"/>
    <n v="25754643.210000001"/>
    <n v="22859195.65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4514399"/>
    <n v="4472279"/>
    <n v="3884563.7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12002330"/>
    <n v="11182940.42"/>
    <n v="6321507.050000002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5910910"/>
    <n v="4972470"/>
    <n v="4475461.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4765478"/>
    <n v="2515120"/>
    <n v="38694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9148500"/>
    <n v="6664887.6699999999"/>
    <n v="2645678.4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2148400"/>
    <n v="2199562.79"/>
    <n v="2199541.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4115000"/>
    <n v="18336700"/>
    <n v="567977.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7902588"/>
    <n v="42807459.719999999"/>
    <n v="22234385.04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9130781"/>
    <n v="20806341.850000001"/>
    <n v="8031794.780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428335"/>
    <n v="629397.80000000005"/>
    <n v="508357.540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1187398"/>
    <n v="1453398"/>
    <n v="807038.5200000002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916605"/>
    <n v="925405"/>
    <n v="318034.339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en blanco)"/>
    <s v="99 - MULTIPROVINCIAL"/>
    <n v="65000"/>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54000"/>
    <n v="229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535840"/>
    <n v="288902"/>
    <n v="158631.4500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7900260"/>
    <n v="7526668.3300000001"/>
    <n v="3592668.26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5774810"/>
    <n v="5751110.5999999996"/>
    <n v="3862182.3300000005"/>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40000"/>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661660"/>
    <n v="5161660"/>
    <n v="240000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57500"/>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en blanco)"/>
    <s v="99 - MULTIPROVINCIAL"/>
    <n v="120000"/>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en blanco)"/>
    <s v="99 - MULTIPROVINCIAL"/>
    <n v="43500"/>
    <n v="43500"/>
    <n v="0"/>
  </r>
  <r>
    <s v="2025"/>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en blanco)"/>
    <s v="99 - MULTIPROVINCIAL"/>
    <n v="0"/>
    <n v="102261300"/>
    <n v="95946847"/>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328903046"/>
    <n v="325761014.39999998"/>
    <n v="234078827.8100000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69596000"/>
    <n v="72196000"/>
    <n v="45522671.9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en blanco)"/>
    <s v="99 - MULTIPROVINCIAL"/>
    <n v="0"/>
    <n v="542031.6"/>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en blanco)"/>
    <s v="99 - MULTIPROVINCIAL"/>
    <n v="17520000"/>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45787810"/>
    <n v="45787810"/>
    <n v="35089334.48999999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7360000"/>
    <n v="9840000"/>
    <n v="8282323.579999999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20762600"/>
    <n v="20762600"/>
    <n v="3444333.440000000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23366210"/>
    <n v="23516210"/>
    <n v="5280769.979999999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10890000"/>
    <n v="10791000"/>
    <n v="674560.7599999998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20971000"/>
    <n v="12195969.83"/>
    <n v="371632.6999999999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59350000"/>
    <n v="59350000"/>
    <n v="43387385.15000000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1847400"/>
    <n v="16799302"/>
    <n v="10993848.5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9247955"/>
    <n v="889947584.3499999"/>
    <n v="351713967.6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29174000"/>
    <n v="29660796"/>
    <n v="17361187.940000001"/>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1709815"/>
    <n v="1709815"/>
    <n v="1113581.2"/>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3548400"/>
    <n v="4448400"/>
    <n v="399391.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1589765"/>
    <n v="1589765"/>
    <n v="773218.27"/>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275616"/>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730000"/>
    <n v="730000"/>
    <n v="230341.5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238353"/>
    <n v="243353"/>
    <n v="57314.0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5146244"/>
    <n v="15430244"/>
    <n v="8903581.060000000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2973731"/>
    <n v="15259731"/>
    <n v="6284337.959999999"/>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en blanco)"/>
    <s v="99 - MULTIPROVINCIAL"/>
    <n v="26000"/>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320000"/>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en blanco)"/>
    <s v="99 - MULTIPROVINCIAL"/>
    <n v="340000"/>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en blanco)"/>
    <s v="99 - MULTIPROVINCIAL"/>
    <n v="137386"/>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35310"/>
    <n v="35310"/>
    <n v="12624.5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en blanco)"/>
    <s v="99 - MULTIPROVINCIAL"/>
    <n v="20000"/>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4515000"/>
    <n v="4191942.81"/>
    <n v="591942.81000000006"/>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03700"/>
    <n v="426757.19"/>
    <n v="355507.1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en blanco)"/>
    <s v="99 - MULTIPROVINCIAL"/>
    <n v="76050"/>
    <n v="169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en blanco)"/>
    <s v="99 - MULTIPROVINCIAL"/>
    <n v="1300000"/>
    <n v="12063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en blanco)"/>
    <s v="99 - MULTIPROVINCIAL"/>
    <n v="1125"/>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106700"/>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en blanco)"/>
    <s v="99 - MULTIPROVINCIAL"/>
    <n v="1884600"/>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267732398"/>
    <n v="1286776461.2100003"/>
    <n v="1106083361.2700005"/>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66288151"/>
    <n v="249466947.05000001"/>
    <n v="194132811.53999993"/>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200000"/>
    <n v="7671"/>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300300"/>
    <n v="400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87871398"/>
    <n v="186101167.74000001"/>
    <n v="171348278.34000006"/>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34621905"/>
    <n v="34621905"/>
    <n v="29348365.990000002"/>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49656212"/>
    <n v="14550223.469999999"/>
    <n v="5763910.5799999973"/>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20 - FONDOS CON DESTINO ESPECÍFICO"/>
    <s v="(en blanco)"/>
    <s v="99 - MULTIPROVINCIAL"/>
    <n v="0"/>
    <n v="5900"/>
    <n v="5900"/>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2857130"/>
    <n v="6017864"/>
    <n v="5058307.0999999996"/>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10796596"/>
    <n v="10783986.530000001"/>
    <n v="6150411.0199999996"/>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72222024"/>
    <n v="107892779.95999999"/>
    <n v="62869420.890000015"/>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30360000"/>
    <n v="30276440"/>
    <n v="28105267.399999999"/>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35811800"/>
    <n v="34611800"/>
    <n v="19306751.570000004"/>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08536792"/>
    <n v="256977563.23000002"/>
    <n v="196174647.21999997"/>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424527"/>
    <n v="4564527"/>
    <n v="164485.10999999999"/>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45255008"/>
    <n v="37964048.880000003"/>
    <n v="22263196.939999994"/>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en blanco)"/>
    <s v="99 - MULTIPROVINCIAL"/>
    <n v="10304795"/>
    <n v="10158895"/>
    <n v="3355815.0300000003"/>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37943618"/>
    <n v="130480479.39"/>
    <n v="53826865.039999969"/>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18597836"/>
    <n v="12046622.289999999"/>
    <n v="4382796.9699999988"/>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51490461"/>
    <n v="21007161.870000001"/>
    <n v="15473893.350000003"/>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79594"/>
    <n v="695153.98"/>
    <n v="163222.58000000002"/>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2509893"/>
    <n v="2063093"/>
    <n v="1190134.79"/>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2904817"/>
    <n v="2790544"/>
    <n v="258366.62999999995"/>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4235384"/>
    <n v="33491271.070000004"/>
    <n v="23477050.869999997"/>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69073599"/>
    <n v="52132740.990000002"/>
    <n v="20680133.119999994"/>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en blanco)"/>
    <s v="99 - MULTIPROVINCIAL"/>
    <n v="70000"/>
    <n v="101422.41"/>
    <n v="6726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677500"/>
    <n v="677500"/>
    <n v="67750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en blanco)"/>
    <s v="99 - MULTIPROVINCIAL"/>
    <n v="295600"/>
    <n v="264177.59000000003"/>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en blanco)"/>
    <s v="99 - MULTIPROVINCIAL"/>
    <n v="20000"/>
    <n v="20000"/>
    <n v="7965"/>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en blanco)"/>
    <s v="99 - MULTIPROVINCIAL"/>
    <n v="100000"/>
    <n v="685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en blanco)"/>
    <s v="99 - MULTIPROVINCIAL"/>
    <n v="0"/>
    <n v="31500"/>
    <n v="24367"/>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en blanco)"/>
    <s v="99 - MULTIPROVINCIAL"/>
    <n v="33777348"/>
    <n v="41837235.970000006"/>
    <n v="1182900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en blanco)"/>
    <s v="99 - MULTIPROVINCIAL"/>
    <n v="0"/>
    <n v="2297477.7999999998"/>
    <n v="1814568.5999999999"/>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en blanco)"/>
    <s v="99 - MULTIPROVINCIAL"/>
    <n v="0"/>
    <n v="15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en blanco)"/>
    <s v="99 - MULTIPROVINCIAL"/>
    <n v="247000"/>
    <n v="61789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en blanco)"/>
    <s v="99 - MULTIPROVINCIAL"/>
    <n v="0"/>
    <n v="25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en blanco)"/>
    <s v="99 - MULTIPROVINCIAL"/>
    <n v="120000"/>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317776"/>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en blanco)"/>
    <s v="99 - MULTIPROVINCIAL"/>
    <n v="2966000"/>
    <n v="2817000"/>
    <n v="175229.76"/>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en blanco)"/>
    <s v="99 - MULTIPROVINCIAL"/>
    <n v="9600"/>
    <n v="288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en blanco)"/>
    <s v="99 - MULTIPROVINCIAL"/>
    <n v="93750"/>
    <n v="29748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en blanco)"/>
    <s v="99 - MULTIPROVINCIAL"/>
    <n v="22306609"/>
    <n v="108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en blanco)"/>
    <s v="99 - MULTIPROVINCIAL"/>
    <n v="4679"/>
    <n v="84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en blanco)"/>
    <s v="99 - MULTIPROVINCIAL"/>
    <n v="0"/>
    <n v="358601.62000000011"/>
    <n v="13098"/>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en blanco)"/>
    <s v="99 - MULTIPROVINCIAL"/>
    <n v="753597"/>
    <n v="2512934"/>
    <n v="29028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en blanco)"/>
    <s v="99 - MULTIPROVINCIAL"/>
    <n v="8849932"/>
    <n v="160629482.79000002"/>
    <n v="110997.8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333831266"/>
    <n v="1333831266"/>
    <n v="853548746.8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318000000"/>
    <n v="318000000"/>
    <n v="163509678.96000001"/>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1200000"/>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en blanco)"/>
    <s v="99 - MULTIPROVINCIAL"/>
    <n v="142400000"/>
    <n v="142400000"/>
    <n v="36413825.969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158723650"/>
    <n v="158723650"/>
    <n v="127477355.68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69508967"/>
    <n v="70108967"/>
    <n v="44456749.50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82442890"/>
    <n v="96167543.439999998"/>
    <n v="25667738.88000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112535818"/>
    <n v="112711918"/>
    <n v="35622530.26000000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42818165"/>
    <n v="48805793.299999997"/>
    <n v="250384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162102601"/>
    <n v="228450078.30000001"/>
    <n v="9986932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42867300"/>
    <n v="43854486.719999999"/>
    <n v="19517908.87000000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52640576"/>
    <n v="71798253.239999995"/>
    <n v="22476856.59000000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1863326"/>
    <n v="119495506.27000003"/>
    <n v="36942068.19999998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2474702084"/>
    <n v="29237048333.310001"/>
    <n v="28873064996.62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60 - CREDITO EXTERNO"/>
    <s v="(en blanco)"/>
    <s v="99 - MULTIPROVINCIAL"/>
    <n v="0"/>
    <n v="4000000000"/>
    <n v="3921712411.479999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2790100"/>
    <n v="5347278.4800000004"/>
    <n v="248783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5166996353"/>
    <n v="1891556833.4400005"/>
    <n v="1785627440.83999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51541254"/>
    <n v="52580082.399999999"/>
    <n v="21159058.71000000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56125850"/>
    <n v="44287106.049999997"/>
    <n v="11496667.6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2843160"/>
    <n v="5248616.8899999997"/>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9347123"/>
    <n v="9582746.6399999987"/>
    <n v="4667207.06000000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1180858"/>
    <n v="85558667.549999997"/>
    <n v="23426509.00000000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791210022"/>
    <n v="1368767495.6300001"/>
    <n v="817883599.6300001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en blanco)"/>
    <s v="99 - MULTIPROVINCIAL"/>
    <n v="53895855"/>
    <n v="60133021.200000003"/>
    <n v="52482005.71000000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en blanco)"/>
    <s v="99 - MULTIPROVINCIAL"/>
    <n v="8253208"/>
    <n v="8903208"/>
    <n v="8582162.3000000007"/>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en blanco)"/>
    <s v="99 - MULTIPROVINCIAL"/>
    <n v="7621013"/>
    <n v="9001049.370000001"/>
    <n v="8019721.6300000018"/>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en blanco)"/>
    <s v="99 - MULTIPROVINCIAL"/>
    <n v="332463394"/>
    <n v="371107990.89999992"/>
    <n v="289660715.82999998"/>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en blanco)"/>
    <s v="99 - MULTIPROVINCIAL"/>
    <n v="59903868"/>
    <n v="64584868"/>
    <n v="54151290.099999994"/>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en blanco)"/>
    <s v="99 - MULTIPROVINCIAL"/>
    <n v="360000"/>
    <n v="360000"/>
    <n v="49579.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46733612"/>
    <n v="48401672.379999995"/>
    <n v="43415763.77999998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en blanco)"/>
    <s v="99 - MULTIPROVINCIAL"/>
    <n v="29632000"/>
    <n v="30389763.399999999"/>
    <n v="28598539.92999999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3080285"/>
    <n v="748085"/>
    <n v="712896.1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en blanco)"/>
    <s v="99 - MULTIPROVINCIAL"/>
    <n v="600000"/>
    <n v="866440"/>
    <n v="786731.2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en blanco)"/>
    <s v="99 - MULTIPROVINCIAL"/>
    <n v="300000"/>
    <n v="393250"/>
    <n v="357661.5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en blanco)"/>
    <s v="99 - MULTIPROVINCIAL"/>
    <n v="0"/>
    <n v="334136.68"/>
    <n v="326736.589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en blanco)"/>
    <s v="99 - MULTIPROVINCIAL"/>
    <n v="7000000"/>
    <n v="186000"/>
    <n v="185928.1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en blanco)"/>
    <s v="99 - MULTIPROVINCIAL"/>
    <n v="0"/>
    <n v="3633046.26"/>
    <n v="3631731.070000000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en blanco)"/>
    <s v="99 - MULTIPROVINCIAL"/>
    <n v="2100000"/>
    <n v="7100000"/>
    <n v="6380287.37999999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4750000"/>
    <n v="39444924.450000003"/>
    <n v="37739634.77000001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8400000"/>
    <n v="2737060.6799999997"/>
    <n v="2647186.3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8312491.0499999998"/>
    <n v="8230378.92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7850000"/>
    <n v="958890.20000000019"/>
    <n v="693462.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en blanco)"/>
    <s v="99 - MULTIPROVINCIAL"/>
    <n v="0"/>
    <n v="1269646"/>
    <n v="1227774.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5500000"/>
    <n v="2921728"/>
    <n v="2523814.219999999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en blanco)"/>
    <s v="99 - MULTIPROVINCIAL"/>
    <n v="2750000"/>
    <n v="1001480.1900000001"/>
    <n v="805371.1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en blanco)"/>
    <s v="99 - MULTIPROVINCIAL"/>
    <n v="50000"/>
    <n v="3518642.5599999996"/>
    <n v="3498539.65000000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20 - FONDOS CON DESTINO ESPECÍFICO"/>
    <s v="(en blanco)"/>
    <s v="99 - MULTIPROVINCIAL"/>
    <n v="0"/>
    <n v="245000"/>
    <n v="24500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en blanco)"/>
    <s v="99 - MULTIPROVINCIAL"/>
    <n v="350000"/>
    <n v="474748.4"/>
    <n v="245044.9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en blanco)"/>
    <s v="99 - MULTIPROVINCIAL"/>
    <n v="50000"/>
    <n v="301704"/>
    <n v="23737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850000"/>
    <n v="1745830.8400000003"/>
    <n v="138956.2499999999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0"/>
    <n v="974680.01"/>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4794000"/>
    <n v="12809000"/>
    <n v="11213189.05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en blanco)"/>
    <s v="99 - MULTIPROVINCIAL"/>
    <n v="18950000"/>
    <n v="12557216.41"/>
    <n v="11651509.86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en blanco)"/>
    <s v="99 - MULTIPROVINCIAL"/>
    <n v="0"/>
    <n v="23100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en blanco)"/>
    <s v="99 - MULTIPROVINCIAL"/>
    <n v="67727091"/>
    <n v="81276521.549999997"/>
    <n v="71170363.299999982"/>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en blanco)"/>
    <s v="99 - MULTIPROVINCIAL"/>
    <n v="10874324"/>
    <n v="11224324"/>
    <n v="9733138.3000000007"/>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en blanco)"/>
    <s v="99 - MULTIPROVINCIAL"/>
    <n v="10041350"/>
    <n v="11843967.999999998"/>
    <n v="10848319.79000000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en blanco)"/>
    <s v="99 - MULTIPROVINCIAL"/>
    <n v="774567624"/>
    <n v="610265860.64999998"/>
    <n v="377186622.3600000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en blanco)"/>
    <s v="99 - MULTIPROVINCIAL"/>
    <n v="63146373"/>
    <n v="73146373"/>
    <n v="36382724.61999999"/>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en blanco)"/>
    <s v="99 - MULTIPROVINCIAL"/>
    <n v="1205000"/>
    <n v="8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en blanco)"/>
    <s v="99 - MULTIPROVINCIAL"/>
    <n v="113631373"/>
    <n v="63231020.329999998"/>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en blanco)"/>
    <s v="99 - MULTIPROVINCIAL"/>
    <n v="103271405"/>
    <n v="65014334.5"/>
    <n v="55223633.920000002"/>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en blanco)"/>
    <s v="99 - MULTIPROVINCIAL"/>
    <n v="107206408"/>
    <n v="7173449.5"/>
    <n v="685096.23"/>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en blanco)"/>
    <s v="99 - MULTIPROVINCIAL"/>
    <n v="0"/>
    <n v="13997500"/>
    <n v="180492.79999999999"/>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en blanco)"/>
    <s v="99 - MULTIPROVINCIAL"/>
    <n v="0"/>
    <n v="1925200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en blanco)"/>
    <s v="99 - MULTIPROVINCIAL"/>
    <n v="10246880"/>
    <n v="98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en blanco)"/>
    <s v="99 - MULTIPROVINCIAL"/>
    <n v="7672080"/>
    <n v="2960324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en blanco)"/>
    <s v="99 - MULTIPROVINCIAL"/>
    <n v="14351616"/>
    <n v="1787545.5999999996"/>
    <n v="740177.14"/>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1443682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11419557.899999999"/>
    <n v="428930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en blanco)"/>
    <s v="99 - MULTIPROVINCIAL"/>
    <n v="0"/>
    <n v="3171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en blanco)"/>
    <s v="99 - MULTIPROVINCIAL"/>
    <n v="804908"/>
    <n v="427725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en blanco)"/>
    <s v="99 - MULTIPROVINCIAL"/>
    <n v="0"/>
    <n v="636312.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en blanco)"/>
    <s v="99 - MULTIPROVINCIAL"/>
    <n v="0"/>
    <n v="18177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en blanco)"/>
    <s v="99 - MULTIPROVINCIAL"/>
    <n v="0"/>
    <n v="296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en blanco)"/>
    <s v="99 - MULTIPROVINCIAL"/>
    <n v="0"/>
    <n v="132084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en blanco)"/>
    <s v="99 - MULTIPROVINCIAL"/>
    <n v="0"/>
    <n v="29272084.799999997"/>
    <n v="1273688.9000000001"/>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3848956"/>
    <n v="86812391"/>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en blanco)"/>
    <s v="99 - MULTIPROVINCIAL"/>
    <n v="0"/>
    <n v="13786210"/>
    <n v="43386.83"/>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822500"/>
    <n v="1447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600000"/>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4450000"/>
    <n v="5059862.5"/>
    <n v="83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948797.15999999992"/>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857800"/>
    <n v="404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186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661875"/>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3 - PAPEL, CARTÓN E IMPRESOS"/>
    <s v="N"/>
    <s v="00 - N/A"/>
    <s v="70 - DONACION EXTERNA"/>
    <s v="(en blanco)"/>
    <s v="99 - MULTIPROVINCIAL"/>
    <n v="0"/>
    <n v="5100"/>
    <n v="5099.96"/>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31074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340000"/>
    <n v="69861.6499999999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en blanco)"/>
    <s v="99 - MULTIPROVINCIAL"/>
    <n v="270000"/>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en blanco)"/>
    <s v="99 - MULTIPROVINCIAL"/>
    <n v="19412"/>
    <n v="9312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0204500"/>
    <n v="9835461"/>
    <n v="29890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9117200"/>
    <n v="5321123"/>
    <n v="2089863.3"/>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1141000"/>
    <n v="330173483.75"/>
    <n v="179266157.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3536000"/>
    <n v="21702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6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61568887"/>
    <n v="141827202.63"/>
    <n v="92879468.649999991"/>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15308757"/>
    <n v="3565029"/>
    <n v="13540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26000000"/>
    <n v="26000000"/>
    <n v="24802798.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5386000"/>
    <n v="9089002"/>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1383987"/>
    <n v="1324881"/>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870551582"/>
    <n v="483221042.94000006"/>
    <n v="464763079.69"/>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1566357"/>
    <n v="15389484.73"/>
    <n v="13449717.140000001"/>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3602198"/>
    <n v="125823153.95"/>
    <n v="122749510.18000001"/>
  </r>
  <r>
    <s v="2025"/>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5 - ALQUILERES Y RENTAS"/>
    <s v="N"/>
    <s v="00 - N/A"/>
    <s v="10 - FONDO GENERAL"/>
    <s v="(en blanco)"/>
    <s v="99 - MULTIPROVINCIAL"/>
    <n v="0"/>
    <n v="402600"/>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2000000"/>
    <n v="2030000"/>
    <n v="66255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4361720745"/>
    <n v="4506306718.9299994"/>
    <n v="4070157645.7099996"/>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70 - DONACION EXTERNA"/>
    <s v="(en blanco)"/>
    <s v="99 - MULTIPROVINCIAL"/>
    <n v="0"/>
    <n v="1311314.55"/>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68063936"/>
    <n v="704590292.29999995"/>
    <n v="648575317.9000001"/>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en blanco)"/>
    <s v="99 - MULTIPROVINCIAL"/>
    <n v="246724486"/>
    <n v="256945979.33000001"/>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608808469"/>
    <n v="636274973.94000006"/>
    <n v="572987614.08999991"/>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70 - DONACION EXTERNA"/>
    <s v="(en blanco)"/>
    <s v="99 - MULTIPROVINCIAL"/>
    <n v="0"/>
    <n v="161903.3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315373239"/>
    <n v="307662819.62"/>
    <n v="216711813.7799997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167900118"/>
    <n v="283244211.99000001"/>
    <n v="124270692.6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89868063"/>
    <n v="100963665.72999999"/>
    <n v="39321599.60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70 - DONACION EXTERNA"/>
    <s v="(en blanco)"/>
    <s v="99 - MULTIPROVINCIAL"/>
    <n v="0"/>
    <n v="956198.66"/>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56227770"/>
    <n v="60376872"/>
    <n v="36148695.21999999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en blanco)"/>
    <s v="99 - MULTIPROVINCIAL"/>
    <n v="0"/>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70 - DONACION EXTERNA"/>
    <s v="(en blanco)"/>
    <s v="99 - MULTIPROVINCIAL"/>
    <n v="0"/>
    <n v="4728.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120231635"/>
    <n v="101893912.52"/>
    <n v="46772734.09999994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en blanco)"/>
    <s v="99 - MULTIPROVINCIAL"/>
    <n v="0"/>
    <n v="1700000"/>
    <n v="42480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70 - DONACION EXTERNA"/>
    <s v="(en blanco)"/>
    <s v="99 - MULTIPROVINCIAL"/>
    <n v="0"/>
    <n v="100350.01999999999"/>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50800000"/>
    <n v="78439311.720000014"/>
    <n v="78251464.98000000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20 - FONDOS CON DESTINO ESPECÍFICO"/>
    <s v="(en blanco)"/>
    <s v="99 - MULTIPROVINCIAL"/>
    <n v="0"/>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5954100"/>
    <n v="58190377.68"/>
    <n v="34747915.14999999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0"/>
    <n v="623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50 - CRÉDITO INTERNO"/>
    <s v="(en blanco)"/>
    <s v="99 - MULTIPROVINCIAL"/>
    <n v="0"/>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248572873"/>
    <n v="266794313.61999997"/>
    <n v="147261131.9400000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84218437"/>
    <n v="25178867.62999999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en blanco)"/>
    <s v="99 - MULTIPROVINCIAL"/>
    <n v="0"/>
    <n v="392955.41"/>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137432831"/>
    <n v="94778305.309999987"/>
    <n v="49972381.55999998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en blanco)"/>
    <s v="99 - MULTIPROVINCIAL"/>
    <n v="0"/>
    <n v="61240019.369999997"/>
    <n v="28911321.55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en blanco)"/>
    <s v="99 - MULTIPROVINCIAL"/>
    <n v="0"/>
    <n v="12197013.08"/>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6211140"/>
    <n v="46645501.300000004"/>
    <n v="19093291.659999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en blanco)"/>
    <s v="99 - MULTIPROVINCIAL"/>
    <n v="0"/>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70 - DONACION EXTERNA"/>
    <s v="(en blanco)"/>
    <s v="99 - MULTIPROVINCIAL"/>
    <n v="0"/>
    <n v="63485.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42923132"/>
    <n v="48313120.390000008"/>
    <n v="21482775.11999999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50 - CRÉDITO INTERNO"/>
    <s v="(en blanco)"/>
    <s v="99 - MULTIPROVINCIAL"/>
    <n v="0"/>
    <n v="35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8713187"/>
    <n v="8593010.3699999992"/>
    <n v="5916908.809999997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42167468"/>
    <n v="1028946251.6000001"/>
    <n v="433825469.9800000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en blanco)"/>
    <s v="99 - MULTIPROVINCIAL"/>
    <n v="0"/>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1718472"/>
    <n v="12053525.810000001"/>
    <n v="6704632.159999998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en blanco)"/>
    <s v="99 - MULTIPROVINCIAL"/>
    <n v="0"/>
    <n v="469715"/>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en blanco)"/>
    <s v="99 - MULTIPROVINCIAL"/>
    <n v="0"/>
    <n v="71252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660821"/>
    <n v="5145018.47"/>
    <n v="2538738.0599999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261945019"/>
    <n v="409171229.20000005"/>
    <n v="274738160.4999998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0"/>
    <n v="68121096"/>
    <n v="635256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en blanco)"/>
    <s v="99 - MULTIPROVINCIAL"/>
    <n v="0"/>
    <n v="488953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70 - DONACION EXTERNA"/>
    <s v="(en blanco)"/>
    <s v="99 - MULTIPROVINCIAL"/>
    <n v="0"/>
    <n v="97.2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53280248"/>
    <n v="181669485.65999997"/>
    <n v="81325623.59000000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en blanco)"/>
    <s v="99 - MULTIPROVINCIAL"/>
    <n v="83284367"/>
    <n v="33651471"/>
    <n v="1394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en blanco)"/>
    <s v="99 - MULTIPROVINCIAL"/>
    <n v="0"/>
    <n v="235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70 - DONACION EXTERNA"/>
    <s v="(en blanco)"/>
    <s v="99 - MULTIPROVINCIAL"/>
    <n v="0"/>
    <n v="1803000"/>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12815170"/>
    <n v="112815170"/>
    <n v="101919165.66"/>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18828000"/>
    <n v="18828000"/>
    <n v="17560294.57"/>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15352297"/>
    <n v="15352297"/>
    <n v="14005906.98"/>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8403000"/>
    <n v="8403000"/>
    <n v="5655192.0299999993"/>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1400000"/>
    <n v="1000000"/>
    <n v="153671.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en blanco)"/>
    <s v="99 - MULTIPROVINCIAL"/>
    <n v="3850000"/>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2400000"/>
    <n v="2400000"/>
    <n v="2279183.6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900000"/>
    <n v="3345500"/>
    <n v="886226.94000000006"/>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8066000"/>
    <n v="3149000"/>
    <n v="1222949.2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en blanco)"/>
    <s v="99 - MULTIPROVINCIAL"/>
    <n v="1220000"/>
    <n v="1920000"/>
    <n v="668069.1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200000"/>
    <n v="250000"/>
    <n v="16821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en blanco)"/>
    <s v="99 - MULTIPROVINCIAL"/>
    <n v="250000"/>
    <n v="8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450000"/>
    <n v="450000"/>
    <n v="262874.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en blanco)"/>
    <s v="99 - MULTIPROVINCIAL"/>
    <n v="70000"/>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en blanco)"/>
    <s v="99 - MULTIPROVINCIAL"/>
    <n v="400000"/>
    <n v="400000"/>
    <n v="2807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10000000"/>
    <n v="10000000"/>
    <n v="50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450000"/>
    <n v="2000000"/>
    <n v="1307572.5900000001"/>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986023255"/>
    <n v="997655037.23000002"/>
    <n v="808435734.81000018"/>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61509730"/>
    <n v="167846524"/>
    <n v="92004951.359999999"/>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132436246"/>
    <n v="137467669.77000001"/>
    <n v="120636298.4500000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98684255"/>
    <n v="99884255"/>
    <n v="82670757.88999998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9711579"/>
    <n v="3754028.9000000004"/>
    <n v="1834290.1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11300000"/>
    <n v="11300000"/>
    <n v="943237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2495000"/>
    <n v="2745000"/>
    <n v="22503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83055378"/>
    <n v="169223931.16"/>
    <n v="125226990.1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42889374"/>
    <n v="47048432.5"/>
    <n v="44296534.85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0000330"/>
    <n v="24717169.34"/>
    <n v="6992846.300000000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67830281"/>
    <n v="55961703.680000007"/>
    <n v="44074371.37000000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62273258"/>
    <n v="85080138.319999993"/>
    <n v="66600362.38999999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3619203"/>
    <n v="4919203"/>
    <n v="4007711.8000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34883"/>
    <n v="1752777"/>
    <n v="1659469.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12359074"/>
    <n v="11628938.989999998"/>
    <n v="9157024.6699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10765640776"/>
    <n v="10838173620.130003"/>
    <n v="8156708351.639998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338681390"/>
    <n v="338681390"/>
    <n v="173217742.600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8409616"/>
    <n v="6747431.1299999999"/>
    <n v="6689967.20000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345915"/>
    <n v="946956.37000000011"/>
    <n v="587883.3300000000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381755237"/>
    <n v="424664792.04000002"/>
    <n v="208712476.4099999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905554590"/>
    <n v="1909647120.8799999"/>
    <n v="1081283743.7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en blanco)"/>
    <s v="99 - MULTIPROVINCIAL"/>
    <n v="233742204"/>
    <n v="244294367.99000001"/>
    <n v="220292410.9299998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en blanco)"/>
    <s v="99 - MULTIPROVINCIAL"/>
    <n v="0"/>
    <n v="20000000"/>
    <n v="343223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en blanco)"/>
    <s v="99 - MULTIPROVINCIAL"/>
    <n v="41952127"/>
    <n v="41862784.340000011"/>
    <n v="21858328.83000001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en blanco)"/>
    <s v="99 - MULTIPROVINCIAL"/>
    <n v="32861014"/>
    <n v="34348192.670000002"/>
    <n v="30686487.99999999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en blanco)"/>
    <s v="99 - MULTIPROVINCIAL"/>
    <n v="980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en blanco)"/>
    <s v="99 - MULTIPROVINCIAL"/>
    <n v="31300000"/>
    <n v="20300000"/>
    <n v="9432343.269999999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en blanco)"/>
    <s v="99 - MULTIPROVINCIAL"/>
    <n v="19500000"/>
    <n v="190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en blanco)"/>
    <s v="99 - MULTIPROVINCIAL"/>
    <n v="215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en blanco)"/>
    <s v="99 - MULTIPROVINCIAL"/>
    <n v="12298840"/>
    <n v="12300000"/>
    <n v="4970146.4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en blanco)"/>
    <s v="99 - MULTIPROVINCIAL"/>
    <n v="1900000"/>
    <n v="1958840"/>
    <n v="830092.4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en blanco)"/>
    <s v="99 - MULTIPROVINCIAL"/>
    <n v="64800000"/>
    <n v="653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en blanco)"/>
    <s v="99 - MULTIPROVINCIAL"/>
    <n v="1960000"/>
    <n v="3200000"/>
    <n v="200070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77900000"/>
    <n v="72900000"/>
    <n v="1512587.6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300000"/>
    <n v="31800000"/>
    <n v="5918284.21999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en blanco)"/>
    <s v="99 - MULTIPROVINCIAL"/>
    <n v="9000000"/>
    <n v="8000000"/>
    <n v="2495934.819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en blanco)"/>
    <s v="99 - MULTIPROVINCIAL"/>
    <n v="0"/>
    <n v="20000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en blanco)"/>
    <s v="99 - MULTIPROVINCIAL"/>
    <n v="4850000"/>
    <n v="73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en blanco)"/>
    <s v="99 - MULTIPROVINCIAL"/>
    <n v="4000000"/>
    <n v="4090050"/>
    <n v="463338.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en blanco)"/>
    <s v="99 - MULTIPROVINCIAL"/>
    <n v="0"/>
    <n v="29168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en blanco)"/>
    <s v="99 - MULTIPROVINCIAL"/>
    <n v="2650000"/>
    <n v="167035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890000"/>
    <n v="92965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69500000"/>
    <n v="28350000"/>
    <n v="5638694.58999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en blanco)"/>
    <s v="99 - MULTIPROVINCIAL"/>
    <n v="19750000"/>
    <n v="22558270"/>
    <n v="6627345.5500000007"/>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00000"/>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15000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50000"/>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00000"/>
    <n v="185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50000"/>
    <n v="245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00000"/>
    <n v="50000"/>
    <n v="1086.5999999999999"/>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00000"/>
    <n v="370000"/>
    <n v="8630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en blanco)"/>
    <s v="99 - MULTIPROVINCIAL"/>
    <n v="800000"/>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en blanco)"/>
    <s v="99 - MULTIPROVINCIAL"/>
    <n v="1100000"/>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en blanco)"/>
    <s v="99 - MULTIPROVINCIAL"/>
    <n v="900000"/>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en blanco)"/>
    <s v="99 - MULTIPROVINCIAL"/>
    <n v="1200000"/>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8350000"/>
    <n v="66777700"/>
    <n v="51350028.03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400000"/>
    <n v="10933814"/>
    <n v="7849470.8599999985"/>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2500000"/>
    <n v="14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4300000"/>
    <n v="85491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en blanco)"/>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10000000"/>
    <n v="10000000"/>
    <n v="9283967.080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1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0500000"/>
    <n v="144061688"/>
    <n v="142542688.36999997"/>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75832.510000000009"/>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4000000"/>
    <n v="1817200.5899999999"/>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900000"/>
    <n v="44840"/>
    <n v="4484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en blanco)"/>
    <s v="99 - MULTIPROVINCIAL"/>
    <n v="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484968"/>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2246632"/>
    <n v="22785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6200000"/>
    <n v="60689169.700000003"/>
    <n v="22036452.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63875000"/>
    <n v="65871875"/>
    <n v="41229999.19000000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9025000"/>
    <n v="8095041.5600000005"/>
    <n v="6291529.230000000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1000000"/>
    <n v="572822.80000000005"/>
    <n v="120926.39999999999"/>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14600000"/>
    <n v="14200000"/>
    <n v="2567867.7599999998"/>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500000"/>
    <n v="3000000"/>
    <n v="661202.57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730666"/>
    <n v="3562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N"/>
    <s v="00 - N/A"/>
    <s v="10 - FONDO GENERAL"/>
    <s v="(en blanco)"/>
    <s v="99 - MULTIPROVINCIAL"/>
    <n v="0"/>
    <n v="82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350000"/>
    <n v="5300000"/>
    <n v="2738996.1799999997"/>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4835537.2"/>
    <n v="4425983.0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2100000"/>
    <n v="420824.34000000008"/>
    <n v="362493.3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3700000"/>
    <n v="8990232.7800000012"/>
    <n v="8671574.560000000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en blanco)"/>
    <s v="99 - MULTIPROVINCIAL"/>
    <n v="0"/>
    <n v="1"/>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300000"/>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en blanco)"/>
    <s v="99 - MULTIPROVINCIAL"/>
    <n v="0"/>
    <n v="238646"/>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10600000"/>
    <n v="4786334.55"/>
    <n v="3162536.1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90250000"/>
    <n v="789945207.44000006"/>
    <n v="578662516.8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97200000"/>
    <n v="197200000"/>
    <n v="173267601.96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en blanco)"/>
    <s v="99 - MULTIPROVINCIAL"/>
    <n v="10200000"/>
    <n v="58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105010000"/>
    <n v="102906362"/>
    <n v="86309729.14999994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16200000"/>
    <n v="223890000"/>
    <n v="217653985.02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3300000"/>
    <n v="30004144.120000001"/>
    <n v="18864192.41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12900000"/>
    <n v="9358319"/>
    <n v="508582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2750000"/>
    <n v="2059206.46"/>
    <n v="1722155.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2423583"/>
    <n v="35106829.039999992"/>
    <n v="26317883.21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10573638.529999999"/>
    <n v="8208403.26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8000000"/>
    <n v="19360692"/>
    <n v="18555525.03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9953391"/>
    <n v="15100917.640000001"/>
    <n v="10746193.4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4000000"/>
    <n v="3957371.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45225000"/>
    <n v="24737566.760000005"/>
    <n v="12606517.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en blanco)"/>
    <s v="99 - MULTIPROVINCIAL"/>
    <n v="0"/>
    <n v="3525869.79"/>
    <n v="2719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52300000"/>
    <n v="52619703"/>
    <n v="47509866.25000000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4500000"/>
    <n v="6428127.3300000001"/>
    <n v="5060651.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6150000"/>
    <n v="7063425.5"/>
    <n v="3494095.7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28898566"/>
    <n v="8182844"/>
    <n v="43878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8200000"/>
    <n v="1154174.6600000001"/>
    <n v="397683.6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500000"/>
    <n v="117705"/>
    <n v="867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7600000"/>
    <n v="1887414.7000000002"/>
    <n v="159386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550000"/>
    <n v="4115448.1799999997"/>
    <n v="3650659.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1500000"/>
    <n v="15111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9300000"/>
    <n v="41788230.049999997"/>
    <n v="30114014.26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7000000"/>
    <n v="24871417"/>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1350000"/>
    <n v="18979179.999999996"/>
    <n v="14617141.30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35126417"/>
    <n v="38454253.980000004"/>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3500000"/>
    <n v="1067210"/>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200000"/>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2000000"/>
    <n v="185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25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1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500000"/>
    <n v="2700000"/>
    <n v="2688200.06"/>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500000"/>
    <n v="98010.710000000021"/>
    <n v="88844.0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1500000"/>
    <n v="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1000000"/>
    <n v="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2500000"/>
    <n v="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9427043"/>
    <n v="67727043"/>
    <n v="53134507.32"/>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6320000"/>
    <n v="5423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721818"/>
    <n v="9711818"/>
    <n v="8051779.3699999992"/>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6277928"/>
    <n v="11568788"/>
    <n v="8923283.470000000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en blanco)"/>
    <s v="99 - MULTIPROVINCIAL"/>
    <n v="47797500"/>
    <n v="61486438.329999998"/>
    <n v="50621326.4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en blanco)"/>
    <s v="99 - MULTIPROVINCIAL"/>
    <n v="9405000"/>
    <n v="420962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en blanco)"/>
    <s v="99 - MULTIPROVINCIAL"/>
    <n v="4800000"/>
    <n v="0.2299999999813735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en blanco)"/>
    <s v="99 - MULTIPROVINCIAL"/>
    <n v="546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6943801"/>
    <n v="8710237.4399999995"/>
    <n v="7592940.440000000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en blanco)"/>
    <s v="99 - MULTIPROVINCIAL"/>
    <n v="0"/>
    <n v="1212842"/>
    <n v="996826.9200000001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en blanco)"/>
    <s v="99 - MULTIPROVINCIAL"/>
    <n v="3000000"/>
    <n v="700000"/>
    <n v="10118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en blanco)"/>
    <s v="99 - MULTIPROVINCIAL"/>
    <n v="1200000"/>
    <n v="600000"/>
    <n v="43483.7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en blanco)"/>
    <s v="99 - MULTIPROVINCIAL"/>
    <n v="0"/>
    <n v="1052022"/>
    <n v="68489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20000"/>
    <n v="675000"/>
    <n v="281577.7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7707699"/>
    <n v="1294281.33"/>
    <n v="150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0"/>
    <n v="85000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0"/>
    <n v="415014.06"/>
    <n v="358511.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en blanco)"/>
    <s v="99 - MULTIPROVINCIAL"/>
    <n v="0"/>
    <n v="368137"/>
    <n v="26213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en blanco)"/>
    <s v="99 - MULTIPROVINCIAL"/>
    <n v="0"/>
    <n v="410157.1"/>
    <n v="382984.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0"/>
    <n v="4937"/>
    <n v="3462.1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700000"/>
    <n v="1051260"/>
    <n v="1051223.9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en blanco)"/>
    <s v="99 - MULTIPROVINCIAL"/>
    <n v="240000"/>
    <n v="2013408.5"/>
    <n v="1817559.9199999997"/>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072000"/>
    <n v="3672000"/>
    <n v="3587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69709"/>
    <n v="558834.12"/>
    <n v="547504.58000000007"/>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en blanco)"/>
    <s v="99 - MULTIPROVINCIAL"/>
    <n v="369875"/>
    <n v="434875"/>
    <n v="285815"/>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50000"/>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00000"/>
    <n v="65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704887428"/>
    <n v="753220751.28999996"/>
    <n v="603042108.30999982"/>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99 - MULTIPROVINCIAL"/>
    <n v="20707770"/>
    <n v="19898926.999999996"/>
    <n v="17723302.380000003"/>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37128370"/>
    <n v="140548370"/>
    <n v="135635718.25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99 - MULTIPROVINCIAL"/>
    <n v="12231"/>
    <n v="821074"/>
    <n v="568938"/>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6200000"/>
    <n v="39301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en blanco)"/>
    <s v="99 - MULTIPROVINCIAL"/>
    <n v="35226755"/>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98988524"/>
    <n v="108034007.58999997"/>
    <n v="91693826.280000016"/>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99 - MULTIPROVINCIAL"/>
    <n v="37750000"/>
    <n v="37750000"/>
    <n v="32121371.239999991"/>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18916839"/>
    <n v="17932641.140000001"/>
    <n v="5178707.0599999996"/>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7410986"/>
    <n v="7685986"/>
    <n v="3263536.0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en blanco)"/>
    <s v="99 - MULTIPROVINCIAL"/>
    <n v="0"/>
    <n v="27450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24480124"/>
    <n v="24666096"/>
    <n v="20005365.769999996"/>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en blanco)"/>
    <s v="99 - MULTIPROVINCIAL"/>
    <n v="0"/>
    <n v="155000"/>
    <n v="15304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en blanco)"/>
    <s v="99 - MULTIPROVINCIAL"/>
    <n v="0"/>
    <n v="660343.5"/>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5500000"/>
    <n v="6563878"/>
    <n v="5324082.84"/>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99 - MULTIPROVINCIAL"/>
    <n v="0"/>
    <n v="42936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25200000"/>
    <n v="30755000"/>
    <n v="17461162.460000001"/>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en blanco)"/>
    <s v="99 - MULTIPROVINCIAL"/>
    <n v="0"/>
    <n v="517770"/>
    <n v="412400.01"/>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4800000"/>
    <n v="480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en blanco)"/>
    <s v="99 - MULTIPROVINCIAL"/>
    <n v="15600000"/>
    <n v="15122870"/>
    <n v="13130162.100000001"/>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4019999"/>
    <n v="22320096.459999993"/>
    <n v="5438083.129999999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51153859"/>
    <n v="22628224"/>
    <n v="6931814.439999999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en blanco)"/>
    <s v="99 - MULTIPROVINCIAL"/>
    <n v="0"/>
    <n v="2026085.4"/>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40018669"/>
    <n v="152173010.37"/>
    <n v="138139397.93000001"/>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12427431"/>
    <n v="8400097.6699999999"/>
    <n v="5795915.5099999988"/>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12042679"/>
    <n v="5979188.1999999993"/>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3577356"/>
    <n v="18392808.599999998"/>
    <n v="1848569.12"/>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9233738"/>
    <n v="25085298.329999994"/>
    <n v="9884801.620000001"/>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262142"/>
    <n v="2225288.7000000002"/>
    <n v="628811"/>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833335"/>
    <n v="928948"/>
    <n v="469004.28"/>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en blanco)"/>
    <s v="99 - MULTIPROVINCIAL"/>
    <n v="0"/>
    <n v="8110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1480000"/>
    <n v="1328605.8900000001"/>
    <n v="298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99 - MULTIPROVINCIAL"/>
    <n v="900185"/>
    <n v="6894220.1900000004"/>
    <n v="1240787.96"/>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en blanco)"/>
    <s v="99 - MULTIPROVINCIAL"/>
    <n v="0"/>
    <n v="3649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98700"/>
    <n v="930862.35000000009"/>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99 - MULTIPROVINCIAL"/>
    <n v="209337"/>
    <n v="915948.55"/>
    <n v="7484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en blanco)"/>
    <s v="99 - MULTIPROVINCIAL"/>
    <n v="0"/>
    <n v="6400.01"/>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en blanco)"/>
    <s v="99 - MULTIPROVINCIAL"/>
    <n v="0"/>
    <n v="9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870000"/>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99 - MULTIPROVINCIAL"/>
    <n v="2108948"/>
    <n v="3094734.24"/>
    <n v="26359"/>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en blanco)"/>
    <s v="99 - MULTIPROVINCIAL"/>
    <n v="0"/>
    <n v="92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315000"/>
    <n v="138534.99999999997"/>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356000"/>
    <n v="523997"/>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en blanco)"/>
    <s v="99 - MULTIPROVINCIAL"/>
    <n v="0"/>
    <n v="372919.81"/>
    <n v="2439.0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248132"/>
    <n v="41118303.340000004"/>
    <n v="1925096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82250"/>
    <n v="1328824.96"/>
    <n v="172794.9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en blanco)"/>
    <s v="99 - MULTIPROVINCIAL"/>
    <n v="0"/>
    <n v="525030"/>
    <n v="135405"/>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5125445"/>
    <n v="4947165.830000001"/>
    <n v="1171503.4300000002"/>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99 - MULTIPROVINCIAL"/>
    <n v="7911576"/>
    <n v="14684683.060000001"/>
    <n v="3384558.28"/>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en blanco)"/>
    <s v="99 - MULTIPROVINCIAL"/>
    <n v="0"/>
    <n v="762581.17999999993"/>
    <n v="12861.5"/>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22 - SAN JUAN"/>
    <n v="0"/>
    <n v="16075709"/>
    <n v="11847708.359999999"/>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66700000"/>
    <n v="425250000"/>
    <n v="245751500"/>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en blanco)"/>
    <s v="22 - SAN JUAN"/>
    <n v="0"/>
    <n v="2168089.15"/>
    <n v="1639853.58"/>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en blanco)"/>
    <s v="99 - MULTIPROVINCIAL"/>
    <n v="0"/>
    <n v="15000000"/>
    <n v="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95407533"/>
    <n v="358407533"/>
    <n v="337054921.67000002"/>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3859014"/>
    <n v="4859014"/>
    <n v="3012312.8999999994"/>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70 - DONACION EXTERNA"/>
    <s v="(en blanco)"/>
    <s v="99 - MULTIPROVINCIAL"/>
    <n v="0"/>
    <n v="237995.8"/>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24209014"/>
    <n v="24209014"/>
    <n v="2097455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70 - DONACION EXTERNA"/>
    <s v="(en blanco)"/>
    <s v="99 - MULTIPROVINCIAL"/>
    <n v="0"/>
    <n v="2550141.48"/>
    <n v="41625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65793"/>
    <n v="65793"/>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70 - DONACION EXTERNA"/>
    <s v="(en blanco)"/>
    <s v="99 - MULTIPROVINCIAL"/>
    <n v="0"/>
    <n v="289238.8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66360488"/>
    <n v="88960488"/>
    <n v="52504830.639999986"/>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50 - CRÉDITO INTERNO"/>
    <s v="(en blanco)"/>
    <s v="99 - MULTIPROVINCIAL"/>
    <n v="0"/>
    <n v="150000000"/>
    <n v="0"/>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56000000"/>
    <n v="46000000"/>
    <n v="44408595.899999999"/>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8272611"/>
    <n v="130822611"/>
    <n v="104249499.01000001"/>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0594480"/>
    <n v="57794480"/>
    <n v="53537931.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9257037"/>
    <n v="2127954.4399999995"/>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46514000"/>
    <n v="68764000"/>
    <n v="62059677.309999995"/>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70 - DONACION EXTERNA"/>
    <s v="(en blanco)"/>
    <s v="99 - MULTIPROVINCIAL"/>
    <n v="0"/>
    <n v="176796.88"/>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2700000"/>
    <n v="1584702"/>
    <n v="523014.40000000002"/>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70 - DONACION EXTERNA"/>
    <s v="(en blanco)"/>
    <s v="99 - MULTIPROVINCIAL"/>
    <n v="0"/>
    <n v="1189759.3600000001"/>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2230000"/>
    <n v="1765000"/>
    <n v="351240.92000000004"/>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1030000"/>
    <n v="1030000"/>
    <n v="592236"/>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70 - DONACION EXTERNA"/>
    <s v="(en blanco)"/>
    <s v="99 - MULTIPROVINCIAL"/>
    <n v="0"/>
    <n v="169997"/>
    <n v="0"/>
  </r>
  <r>
    <s v="2025"/>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en blanco)"/>
    <s v="99 - MULTIPROVINCIAL"/>
    <n v="0"/>
    <n v="20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3350000"/>
    <n v="16572172"/>
    <n v="11858634.809999999"/>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70 - DONACION EXTERNA"/>
    <s v="(en blanco)"/>
    <s v="99 - MULTIPROVINCIAL"/>
    <n v="0"/>
    <n v="271995.2"/>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7332080"/>
    <n v="6284908"/>
    <n v="731818.11"/>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70 - DONACION EXTERNA"/>
    <s v="(en blanco)"/>
    <s v="99 - MULTIPROVINCIAL"/>
    <n v="0"/>
    <n v="1529973"/>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82116990"/>
    <n v="275316990"/>
    <n v="151472056.27000004"/>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50 - CRÉDITO INTERNO"/>
    <s v="(en blanco)"/>
    <s v="99 - MULTIPROVINCIAL"/>
    <n v="0"/>
    <n v="56947975"/>
    <n v="0"/>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22 - SAN JUAN"/>
    <n v="0"/>
    <n v="40920967.849999994"/>
    <n v="39412483"/>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6145000"/>
    <n v="16085000"/>
    <n v="11218660.040000001"/>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70 - DONACION EXTERNA"/>
    <s v="(en blanco)"/>
    <s v="99 - MULTIPROVINCIAL"/>
    <n v="0"/>
    <n v="373191.01"/>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67847839"/>
    <n v="3149076806"/>
    <n v="2860303993.67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546867391"/>
    <n v="465331229"/>
    <n v="454141287.40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99 - MULTIPROVINCIAL"/>
    <n v="75000000"/>
    <n v="94559"/>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43078936"/>
    <n v="443078936"/>
    <n v="400979127.510000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11251146"/>
    <n v="11251146"/>
    <n v="5854130.2000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6665680"/>
    <n v="6665680"/>
    <n v="4213523.5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63484207"/>
    <n v="237126859.62"/>
    <n v="204563919.55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20700000"/>
    <n v="21156423"/>
    <n v="12178796.0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208000807"/>
    <n v="150000000"/>
    <n v="137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6050000"/>
    <n v="75652000"/>
    <n v="46085470.16999999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15600000"/>
    <n v="95958000"/>
    <n v="81232514.78999999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9800000"/>
    <n v="28050675"/>
    <n v="15736963.6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11300000"/>
    <n v="31892000"/>
    <n v="15547589.04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735000"/>
    <n v="19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760000"/>
    <n v="22664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8000000"/>
    <n v="1560000"/>
    <n v="598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967394"/>
    <n v="1967394"/>
    <n v="1720001.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50000"/>
    <n v="475000"/>
    <n v="167576.5099999999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101697000"/>
    <n v="247126000"/>
    <n v="218676890.15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440040686"/>
    <n v="18409378"/>
    <n v="10954323.020000001"/>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en blanco)"/>
    <s v="99 - MULTIPROVINCIAL"/>
    <n v="200000"/>
    <n v="122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en blanco)"/>
    <s v="99 - MULTIPROVINCIAL"/>
    <n v="500000"/>
    <n v="500000"/>
    <n v="29875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en blanco)"/>
    <s v="99 - MULTIPROVINCIAL"/>
    <n v="40000"/>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en blanco)"/>
    <s v="99 - MULTIPROVINCIAL"/>
    <n v="500000"/>
    <n v="29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en blanco)"/>
    <s v="99 - MULTIPROVINCIAL"/>
    <n v="200000"/>
    <n v="33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en blanco)"/>
    <s v="99 - MULTIPROVINCIAL"/>
    <n v="350000"/>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en blanco)"/>
    <s v="99 - MULTIPROVINCIAL"/>
    <n v="0"/>
    <n v="158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en blanco)"/>
    <s v="99 - MULTIPROVINCIAL"/>
    <n v="30000"/>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en blanco)"/>
    <s v="99 - MULTIPROVINCIAL"/>
    <n v="25000"/>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15000000"/>
    <n v="14928313.66"/>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1800000"/>
    <n v="1800000"/>
    <n v="14589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1400000"/>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3700000"/>
    <n v="3700000"/>
    <n v="172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8700000"/>
    <n v="8700000"/>
    <n v="8650679.4700000007"/>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500000"/>
    <n v="1200000"/>
    <n v="1098408.54"/>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en blanco)"/>
    <s v="99 - MULTIPROVINCIAL"/>
    <n v="1000000"/>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en blanco)"/>
    <s v="99 - MULTIPROVINCIAL"/>
    <n v="3050000"/>
    <n v="2550000"/>
    <n v="42085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1710000"/>
    <n v="1710000"/>
    <n v="1426595.28"/>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900000"/>
    <n v="1900000"/>
    <n v="1033166.7000000001"/>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4525800"/>
    <n v="4525800"/>
    <n v="199665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150000"/>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en blanco)"/>
    <s v="99 - MULTIPROVINCIAL"/>
    <n v="904250"/>
    <n v="20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3500000"/>
    <n v="175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350000"/>
    <n v="900000"/>
    <n v="24227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en blanco)"/>
    <s v="99 - MULTIPROVINCIAL"/>
    <n v="425000"/>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2300000"/>
    <n v="2220000"/>
    <n v="458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en blanco)"/>
    <s v="99 - MULTIPROVINCIAL"/>
    <n v="175000"/>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en blanco)"/>
    <s v="99 - MULTIPROVINCIAL"/>
    <n v="2000000"/>
    <n v="8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2192950"/>
    <n v="2192950"/>
    <n v="1112882.6000000001"/>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en blanco)"/>
    <s v="99 - MULTIPROVINCIAL"/>
    <n v="650000"/>
    <n v="830000"/>
    <n v="111223.26"/>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en blanco)"/>
    <s v="99 - MULTIPROVINCIAL"/>
    <n v="0"/>
    <n v="200000"/>
    <n v="196349.5"/>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en blanco)"/>
    <s v="99 - MULTIPROVINCIAL"/>
    <n v="0"/>
    <n v="100000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409212868"/>
    <n v="464178340"/>
    <n v="413894425.4500002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en blanco)"/>
    <s v="99 - MULTIPROVINCIAL"/>
    <n v="0"/>
    <n v="51546756"/>
    <n v="45610841.68"/>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65813759"/>
    <n v="56926642"/>
    <n v="41853136.210000001"/>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200000"/>
    <n v="200000"/>
    <n v="67672.03"/>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57530866"/>
    <n v="64415322"/>
    <n v="57817022.020000011"/>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en blanco)"/>
    <s v="99 - MULTIPROVINCIAL"/>
    <n v="0"/>
    <n v="6953244"/>
    <n v="6434224.0100000016"/>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21655395"/>
    <n v="15361730"/>
    <n v="11824850.459999997"/>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650000"/>
    <n v="1188508"/>
    <n v="1110470.8999999999"/>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2450000"/>
    <n v="6857098"/>
    <n v="4888554.1999999993"/>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en blanco)"/>
    <s v="99 - MULTIPROVINCIAL"/>
    <n v="0"/>
    <n v="1500000"/>
    <n v="0"/>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en blanco)"/>
    <s v="99 - MULTIPROVINCIAL"/>
    <n v="0"/>
    <n v="16500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2608000"/>
    <n v="3277032"/>
    <n v="2790085.99"/>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8540000"/>
    <n v="13129073"/>
    <n v="13102891.620000001"/>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6300000"/>
    <n v="10605780"/>
    <n v="9195446.3800000008"/>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0"/>
    <n v="2392303"/>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2050000"/>
    <n v="4063128"/>
    <n v="3357155.2"/>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50000"/>
    <n v="16475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750000"/>
    <n v="1278091"/>
    <n v="119650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1500000"/>
    <n v="2470374"/>
    <n v="1632756.6199999999"/>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en blanco)"/>
    <s v="99 - MULTIPROVINCIAL"/>
    <n v="988334"/>
    <n v="982750"/>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683000"/>
    <n v="136243"/>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388184"/>
    <n v="1315037"/>
    <n v="857317.28"/>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en blanco)"/>
    <s v="99 - MULTIPROVINCIAL"/>
    <n v="950000"/>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5800000"/>
    <n v="9893265"/>
    <n v="9066383.4699999988"/>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en blanco)"/>
    <s v="99 - MULTIPROVINCIAL"/>
    <n v="1500000"/>
    <n v="113697"/>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900000"/>
    <n v="21593"/>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150000"/>
    <n v="786099"/>
    <n v="643852.679999999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en blanco)"/>
    <s v="99 - MULTIPROVINCIAL"/>
    <n v="0"/>
    <n v="1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44741017"/>
    <n v="41734603"/>
    <n v="31842521.280000001"/>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0"/>
    <n v="6018"/>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13185098"/>
    <n v="11231908"/>
    <n v="6409834.580000001"/>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en blanco)"/>
    <s v="99 - MULTIPROVINCIAL"/>
    <n v="2450000"/>
    <n v="1427816"/>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2194400"/>
    <n v="12194400"/>
    <n v="10557725.55999999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2777600"/>
    <n v="2777600"/>
    <n v="2061056.1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7"/>
    <n v="1730857"/>
    <n v="1450069.36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760092"/>
    <n v="760092"/>
    <n v="585313.6800000001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72000"/>
    <n v="72571.139999999985"/>
    <n v="43266.6300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100000"/>
    <n v="2071893.3599999999"/>
    <n v="1975943.359999999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495434.64"/>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750000"/>
    <n v="657375.8999999996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50396"/>
    <n v="397396"/>
    <n v="27004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79348"/>
    <n v="849348"/>
    <n v="6425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747238"/>
    <n v="1864238"/>
    <n v="723306.0299999999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163000"/>
    <n v="14642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100000"/>
    <n v="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215700"/>
    <n v="827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967000"/>
    <n v="1967000"/>
    <n v="981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5000"/>
    <n v="255000"/>
    <n v="71625.7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115570000"/>
    <n v="114398701"/>
    <n v="96797113.289999992"/>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19686000"/>
    <n v="20943562"/>
    <n v="20108750.010000002"/>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en blanco)"/>
    <s v="99 - MULTIPROVINCIAL"/>
    <n v="1540000"/>
    <n v="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14018000"/>
    <n v="15471737"/>
    <n v="14094506.04000000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4400000"/>
    <n v="4203678"/>
    <n v="3255915.1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1300000"/>
    <n v="570627"/>
    <n v="498248.7400000001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3800000"/>
    <n v="3568810"/>
    <n v="2003393.859999999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262310"/>
    <n v="612800"/>
    <n v="54457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2100000"/>
    <n v="3199202"/>
    <n v="1653086.410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4250000"/>
    <n v="3580708"/>
    <n v="2794427.269999999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1000000"/>
    <n v="2930867"/>
    <n v="1224009.36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910000"/>
    <n v="2834169"/>
    <n v="1130269.0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1700000"/>
    <n v="1016010"/>
    <n v="469073.2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550000"/>
    <n v="433275"/>
    <n v="390125.1000000000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542000"/>
    <n v="349285"/>
    <n v="345278.71"/>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788487"/>
    <n v="250091"/>
    <n v="118598.81"/>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100000"/>
    <n v="7230"/>
    <n v="5557.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475000"/>
    <n v="152483"/>
    <n v="139335.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50000"/>
    <n v="179141"/>
    <n v="165721.1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450000"/>
    <n v="5156858"/>
    <n v="3139398.9000000004"/>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2450000"/>
    <n v="2805947.0000000005"/>
    <n v="2027776.7800000003"/>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en blanco)"/>
    <s v="99 - MULTIPROVINCIAL"/>
    <n v="40202000"/>
    <n v="40336979.350000001"/>
    <n v="33107949.53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en blanco)"/>
    <s v="99 - MULTIPROVINCIAL"/>
    <n v="1452000"/>
    <n v="1452000"/>
    <n v="1331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578402"/>
    <n v="5578402"/>
    <n v="4992254.5999999996"/>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en blanco)"/>
    <s v="99 - MULTIPROVINCIAL"/>
    <n v="1449606"/>
    <n v="1449606"/>
    <n v="1427754.7300000002"/>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8286"/>
    <n v="283306.65000000002"/>
    <n v="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en blanco)"/>
    <s v="99 - MULTIPROVINCIAL"/>
    <n v="66000000"/>
    <n v="40118000"/>
    <n v="29170321.310000002"/>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en blanco)"/>
    <s v="99 - MULTIPROVINCIAL"/>
    <n v="258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en blanco)"/>
    <s v="99 - MULTIPROVINCIAL"/>
    <n v="0"/>
    <n v="3095000"/>
    <n v="2581916.73"/>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en blanco)"/>
    <s v="99 - MULTIPROVINCIAL"/>
    <n v="0"/>
    <n v="4787000"/>
    <n v="4366839.5699999994"/>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en blanco)"/>
    <s v="99 - MULTIPROVINCIAL"/>
    <n v="42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en blanco)"/>
    <s v="99 - MULTIPROVINCIAL"/>
    <n v="0"/>
    <n v="1800000"/>
    <n v="44525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en blanco)"/>
    <s v="99 - MULTIPROVINCIAL"/>
    <n v="0"/>
    <n v="5200000"/>
    <n v="2472673"/>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en blanco)"/>
    <s v="99 - MULTIPROVINCIAL"/>
    <n v="0"/>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2723000000"/>
    <n v="2713600000"/>
    <n v="2301443593.1600008"/>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270000000"/>
    <n v="270000000"/>
    <n v="207465585.58999997"/>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284000000"/>
    <n v="284000000"/>
    <n v="240624027.3599999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5000000"/>
    <n v="9100000"/>
    <n v="7097883.4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en blanco)"/>
    <s v="99 - MULTIPROVINCIAL"/>
    <n v="0"/>
    <n v="60000000"/>
    <n v="54224948.7500000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en blanco)"/>
    <s v="99 - MULTIPROVINCIAL"/>
    <n v="0"/>
    <n v="68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0000000"/>
    <n v="915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0"/>
    <n v="15000000"/>
    <n v="14812763.4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3500000"/>
    <n v="5500000"/>
    <n v="4862082.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500000"/>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0500000"/>
    <n v="600000"/>
    <n v="284082.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en blanco)"/>
    <s v="99 - MULTIPROVINCIAL"/>
    <n v="0"/>
    <n v="8000000"/>
    <n v="1748382.299999999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15000000"/>
    <n v="1005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45000000"/>
    <n v="35764145.34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en blanco)"/>
    <s v="99 - MULTIPROVINCIAL"/>
    <n v="0"/>
    <n v="932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457934500"/>
    <n v="496195993"/>
    <n v="404925517.13"/>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0"/>
    <n v="18000000"/>
    <n v="5275036.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13600000"/>
    <n v="10008507"/>
    <n v="2900608.980000000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en blanco)"/>
    <s v="99 - MULTIPROVINCIAL"/>
    <n v="0"/>
    <n v="4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807400000"/>
    <n v="810932354"/>
    <n v="672643868.00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305000000"/>
    <n v="240000000"/>
    <n v="104085593.76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310000000"/>
    <n v="305200000"/>
    <n v="300143526.32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381000000"/>
    <n v="371000000"/>
    <n v="330055177.75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144000000"/>
    <n v="144000000"/>
    <n v="91442305.24999998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208800000"/>
    <n v="205700000"/>
    <n v="193727414.91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50800000"/>
    <n v="20330902"/>
    <n v="17845004.49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05000000"/>
    <n v="115000000"/>
    <n v="33364755.1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80000000"/>
    <n v="180000000"/>
    <n v="164399913.21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74665000"/>
    <n v="66665000"/>
    <n v="53678825.1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447619"/>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2000000"/>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50065500"/>
    <n v="33065500"/>
    <n v="28102704.01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79535000"/>
    <n v="110235000"/>
    <n v="52271336.62000001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100000000"/>
    <n v="112000000"/>
    <n v="109326410.01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20000000"/>
    <n v="67000000"/>
    <n v="64948513.57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31000000"/>
    <n v="69874965"/>
    <n v="65066892.04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90900000"/>
    <n v="72400000"/>
    <n v="54831933.7800000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41489013"/>
    <n v="62665527"/>
    <n v="17510430.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84050000"/>
    <n v="32050000"/>
    <n v="8920207.04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17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11000000"/>
    <n v="8000000"/>
    <n v="4591052.76000000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en blanco)"/>
    <s v="99 - MULTIPROVINCIAL"/>
    <n v="10000000"/>
    <n v="43000000"/>
    <n v="24475107.1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en blanco)"/>
    <s v="99 - MULTIPROVINCIAL"/>
    <n v="31000000"/>
    <n v="49000000"/>
    <n v="3807012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en blanco)"/>
    <s v="99 - MULTIPROVINCIAL"/>
    <n v="10600000"/>
    <n v="10600000"/>
    <n v="169768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en blanco)"/>
    <s v="99 - MULTIPROVINCIAL"/>
    <n v="5350000"/>
    <n v="3850000"/>
    <n v="1441469.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en blanco)"/>
    <s v="99 - MULTIPROVINCIAL"/>
    <n v="1300000"/>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29300000"/>
    <n v="15700000"/>
    <n v="2079305.90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49900000"/>
    <n v="42900000"/>
    <n v="21855334.9899999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en blanco)"/>
    <s v="99 - MULTIPROVINCIAL"/>
    <n v="76210290"/>
    <n v="43110290"/>
    <n v="16843691.75"/>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120000000"/>
    <n v="129400000"/>
    <n v="105582287.04999998"/>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22000000"/>
    <n v="14796171.63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34387838"/>
    <n v="230117855.32999998"/>
    <n v="192641875.20999989"/>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32928663"/>
    <n v="39169398.670000002"/>
    <n v="38365648.78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9930781"/>
    <n v="29227674"/>
    <n v="26283194.05000000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6522109"/>
    <n v="7846325.7800000003"/>
    <n v="7441655.9700000007"/>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2262600"/>
    <n v="2437483.2199999997"/>
    <n v="1968698.2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2100000"/>
    <n v="2100000"/>
    <n v="1736492.5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550000"/>
    <n v="178300"/>
    <n v="1533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6546083"/>
    <n v="18253575.560000002"/>
    <n v="15706987.67"/>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3818075"/>
    <n v="3878710.11"/>
    <n v="3403700.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720000"/>
    <n v="2747926.06"/>
    <n v="2399916.009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4020000"/>
    <n v="6058757.4500000002"/>
    <n v="4911791.6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7786510"/>
    <n v="5683666.1699999999"/>
    <n v="4148130.4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6350000"/>
    <n v="5220881.58"/>
    <n v="4364411.07"/>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950000"/>
    <n v="419836"/>
    <n v="393493.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750000"/>
    <n v="590578"/>
    <n v="426168.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1000"/>
    <n v="32168"/>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851000"/>
    <n v="562639.69999999995"/>
    <n v="401574.3500000000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6555000"/>
    <n v="4953292.9000000004"/>
    <n v="3514243.170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7357166"/>
    <n v="23864829.84"/>
    <n v="14551140.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9702000"/>
    <n v="9706086.4399999995"/>
    <n v="5808064.8399999989"/>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1084940659"/>
    <n v="1083058362.9499998"/>
    <n v="919184856.6700002"/>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197496300"/>
    <n v="196811450.75"/>
    <n v="187023046.34000003"/>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144940564"/>
    <n v="147507709.30000001"/>
    <n v="132992256.4399999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613000000"/>
    <n v="742500000"/>
    <n v="691684915.9200000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en blanco)"/>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500000"/>
    <n v="1000000"/>
    <n v="889743.6000000000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300000"/>
    <n v="521501.4"/>
    <n v="421157.39999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17100000"/>
    <n v="59100000"/>
    <n v="35645864.89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6000000"/>
    <n v="11842455.74"/>
    <n v="2590971.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205100000"/>
    <n v="310894241.25000006"/>
    <n v="306635273.9700000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en blanco)"/>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309200000"/>
    <n v="713610195.10000002"/>
    <n v="619416044.4600000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456066051"/>
    <n v="1732066051"/>
    <n v="1148998230.10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27000000"/>
    <n v="180670148.49000001"/>
    <n v="163901088.50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350000000"/>
    <n v="240000000"/>
    <n v="184673568.18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2500000"/>
    <n v="2603982.3600000013"/>
    <n v="2145235.279999999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3100000"/>
    <n v="3650000"/>
    <n v="2407350.9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2500000"/>
    <n v="2650000"/>
    <n v="2470309.6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7400000"/>
    <n v="7323174.4500000002"/>
    <n v="5833775.990000001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en blanco)"/>
    <s v="99 - MULTIPROVINCIAL"/>
    <n v="100000000"/>
    <n v="72000000"/>
    <n v="707292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10400000"/>
    <n v="1766408.5899999999"/>
    <n v="1592066.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en blanco)"/>
    <s v="99 - MULTIPROVINCIAL"/>
    <n v="30000000"/>
    <n v="30000000"/>
    <n v="27940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7100000"/>
    <n v="9857254.8800000008"/>
    <n v="2551634.490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0600000"/>
    <n v="22015140.430000003"/>
    <n v="13317315.30000000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22150000"/>
    <n v="38582904.159999996"/>
    <n v="24831090.9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165000000"/>
    <n v="127000000"/>
    <n v="68729422.409999996"/>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55000000"/>
    <n v="55000000"/>
    <n v="32618700.689999998"/>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350000000"/>
    <n v="264660747.13000005"/>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en blanco)"/>
    <s v="99 - MULTIPROVINCIAL"/>
    <n v="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en blanco)"/>
    <s v="99 - MULTIPROVINCIAL"/>
    <n v="187087204"/>
    <n v="187839404"/>
    <n v="169122300.9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en blanco)"/>
    <s v="99 - MULTIPROVINCIAL"/>
    <n v="32656000"/>
    <n v="29103800"/>
    <n v="27039137.07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en blanco)"/>
    <s v="99 - MULTIPROVINCIAL"/>
    <n v="0"/>
    <n v="2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en blanco)"/>
    <s v="99 - MULTIPROVINCIAL"/>
    <n v="25938780"/>
    <n v="25938780"/>
    <n v="23167662.60999999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en blanco)"/>
    <s v="99 - MULTIPROVINCIAL"/>
    <n v="5350000"/>
    <n v="3967451.15"/>
    <n v="3141634.320000000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en blanco)"/>
    <s v="99 - MULTIPROVINCIAL"/>
    <n v="150000"/>
    <n v="173592.01"/>
    <n v="173527.3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en blanco)"/>
    <s v="99 - MULTIPROVINCIAL"/>
    <n v="2300000"/>
    <n v="900000"/>
    <n v="89918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en blanco)"/>
    <s v="99 - MULTIPROVINCIAL"/>
    <n v="20000"/>
    <n v="223495"/>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en blanco)"/>
    <s v="99 - MULTIPROVINCIAL"/>
    <n v="4489250"/>
    <n v="8438221.0899999999"/>
    <n v="7770199.719999999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en blanco)"/>
    <s v="99 - MULTIPROVINCIAL"/>
    <n v="4150000"/>
    <n v="2658234.13"/>
    <n v="2658234.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4459000"/>
    <n v="2036568.29"/>
    <n v="1363997.4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2490000"/>
    <n v="5543142.8800000008"/>
    <n v="338901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en blanco)"/>
    <s v="99 - MULTIPROVINCIAL"/>
    <n v="600000"/>
    <n v="1071619.46"/>
    <n v="935846.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en blanco)"/>
    <s v="99 - MULTIPROVINCIAL"/>
    <n v="360000"/>
    <n v="610991.67999999993"/>
    <n v="461426.980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en blanco)"/>
    <s v="99 - MULTIPROVINCIAL"/>
    <n v="550000"/>
    <n v="694255"/>
    <n v="1285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en blanco)"/>
    <s v="99 - MULTIPROVINCIAL"/>
    <n v="300000"/>
    <n v="327602.39"/>
    <n v="278136.4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en blanco)"/>
    <s v="99 - MULTIPROVINCIAL"/>
    <n v="4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en blanco)"/>
    <s v="99 - MULTIPROVINCIAL"/>
    <n v="1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en blanco)"/>
    <s v="99 - MULTIPROVINCIAL"/>
    <n v="0"/>
    <n v="631375.65"/>
    <n v="631375.6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6880000"/>
    <n v="6866570.71"/>
    <n v="6800370.7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en blanco)"/>
    <s v="99 - MULTIPROVINCIAL"/>
    <n v="1650000"/>
    <n v="1736006.6499999997"/>
    <n v="1323193.51"/>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en blanco)"/>
    <s v="99 - MULTIPROVINCIAL"/>
    <n v="229303198"/>
    <n v="236153198"/>
    <n v="154764303.56999999"/>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en blanco)"/>
    <s v="99 - MULTIPROVINCIAL"/>
    <n v="76143908"/>
    <n v="77763442"/>
    <n v="39975408.980000004"/>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en blanco)"/>
    <s v="99 - MULTIPROVINCIAL"/>
    <n v="16740000"/>
    <n v="25540000"/>
    <n v="203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en blanco)"/>
    <s v="99 - MULTIPROVINCIAL"/>
    <n v="141271813"/>
    <n v="124002279"/>
    <n v="114221998.79000001"/>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en blanco)"/>
    <s v="99 - MULTIPROVINCIAL"/>
    <n v="28453027"/>
    <n v="28453027"/>
    <n v="21894376.650000002"/>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en blanco)"/>
    <s v="99 - MULTIPROVINCIAL"/>
    <n v="0"/>
    <n v="8778000"/>
    <n v="6357900.1700000009"/>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en blanco)"/>
    <s v="99 - MULTIPROVINCIAL"/>
    <n v="0"/>
    <n v="9906000"/>
    <n v="4837052.0600000005"/>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en blanco)"/>
    <s v="99 - MULTIPROVINCIAL"/>
    <n v="0"/>
    <n v="17950000"/>
    <n v="16632137.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en blanco)"/>
    <s v="99 - MULTIPROVINCIAL"/>
    <n v="0"/>
    <n v="16228016"/>
    <n v="12082088.110000001"/>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en blanco)"/>
    <s v="99 - MULTIPROVINCIAL"/>
    <n v="0"/>
    <n v="15677399"/>
    <n v="10568442.119999997"/>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en blanco)"/>
    <s v="99 - MULTIPROVINCIAL"/>
    <n v="0"/>
    <n v="26385000"/>
    <n v="25134894.960000005"/>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0"/>
    <n v="18603000"/>
    <n v="12239189.800000001"/>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en blanco)"/>
    <s v="99 - MULTIPROVINCIAL"/>
    <n v="126342036"/>
    <n v="141059000"/>
    <n v="122621420.35000001"/>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en blanco)"/>
    <s v="99 - MULTIPROVINCIAL"/>
    <n v="0"/>
    <n v="21555041"/>
    <n v="19458134.210000005"/>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en blanco)"/>
    <s v="99 - MULTIPROVINCIAL"/>
    <n v="0"/>
    <n v="1580000"/>
    <n v="1182996.22"/>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en blanco)"/>
    <s v="99 - MULTIPROVINCIAL"/>
    <n v="0"/>
    <n v="1371500"/>
    <n v="932834.41999999993"/>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en blanco)"/>
    <s v="99 - MULTIPROVINCIAL"/>
    <n v="0"/>
    <n v="1712000"/>
    <n v="1013103.54"/>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en blanco)"/>
    <s v="99 - MULTIPROVINCIAL"/>
    <n v="0"/>
    <n v="116000"/>
    <n v="60514.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en blanco)"/>
    <s v="99 - MULTIPROVINCIAL"/>
    <n v="0"/>
    <n v="437000"/>
    <n v="47861.460000000006"/>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en blanco)"/>
    <s v="99 - MULTIPROVINCIAL"/>
    <n v="0"/>
    <n v="487174"/>
    <n v="216444.84000000003"/>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en blanco)"/>
    <s v="99 - MULTIPROVINCIAL"/>
    <n v="12504983"/>
    <n v="15563983"/>
    <n v="10528653.850000001"/>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en blanco)"/>
    <s v="99 - MULTIPROVINCIAL"/>
    <n v="99999600"/>
    <n v="7580496"/>
    <n v="6728712.980000003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829425"/>
    <n v="2829425"/>
    <n v="234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835305"/>
    <n v="1385305"/>
    <n v="8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29415"/>
    <n v="529415"/>
    <n v="4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95580"/>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17370"/>
    <n v="417370"/>
    <n v="326054.55000000005"/>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9040"/>
    <n v="199040"/>
    <n v="12843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en blanco)"/>
    <s v="99 - MULTIPROVINCIAL"/>
    <n v="0"/>
    <n v="250000"/>
    <n v="238628.6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en blanco)"/>
    <s v="99 - MULTIPROVINCIAL"/>
    <n v="400000"/>
    <n v="1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41580734"/>
    <n v="818313734"/>
    <n v="698117293.4599999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05195425"/>
    <n v="709915425"/>
    <n v="625379045.71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en blanco)"/>
    <s v="99 - MULTIPROVINCIAL"/>
    <n v="0"/>
    <n v="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152118565"/>
    <n v="148492613"/>
    <n v="137886982.86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210604061"/>
    <n v="197674061"/>
    <n v="158387698.61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2000000"/>
    <n v="764234.2200000000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en blanco)"/>
    <s v="99 - MULTIPROVINCIAL"/>
    <n v="5000000"/>
    <n v="5000000"/>
    <n v="199121.289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60000"/>
    <n v="160000"/>
    <n v="9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en blanco)"/>
    <s v="99 - MULTIPROVINCIAL"/>
    <n v="161444450"/>
    <n v="164094450"/>
    <n v="21033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07402518"/>
    <n v="126303470"/>
    <n v="95608576.93999998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6450405"/>
    <n v="99925405"/>
    <n v="88788441.14999997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47939629"/>
    <n v="47939629"/>
    <n v="22529204.519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25497300"/>
    <n v="25497300"/>
    <n v="23552803.64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000000"/>
    <n v="3362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83050000"/>
    <n v="199250000"/>
    <n v="77207572.94999997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286445.14999999991"/>
    <n v="98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950000"/>
    <n v="1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35510000"/>
    <n v="36060000"/>
    <n v="29008100.01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en blanco)"/>
    <s v="99 - MULTIPROVINCIAL"/>
    <n v="0"/>
    <n v="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3900000"/>
    <n v="41900000"/>
    <n v="5380596.8499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2000000"/>
    <n v="445840"/>
    <n v="400599.1499999999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367672520"/>
    <n v="284822520"/>
    <n v="213208804.02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1546730"/>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83962470"/>
    <n v="90812470"/>
    <n v="84459370.05000001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6330000"/>
    <n v="4861872.47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81000000"/>
    <n v="67600000"/>
    <n v="19681512.8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4814000"/>
    <n v="80722400"/>
    <n v="15796835.68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267149442"/>
    <n v="206399442"/>
    <n v="55704883.16000001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19275030.5"/>
    <n v="2281816.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87076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208800000"/>
    <n v="158800000"/>
    <n v="30522099.62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en blanco)"/>
    <s v="99 - MULTIPROVINCIAL"/>
    <n v="0"/>
    <n v="54953.53"/>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0"/>
    <n v="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26600000"/>
    <n v="16100000"/>
    <n v="2077862.10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3300000"/>
    <n v="13300000"/>
    <n v="619290.669999999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10384"/>
    <n v="1038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1000000"/>
    <n v="4396509"/>
    <n v="1009609.7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48000000"/>
    <n v="43000000"/>
    <n v="14905545.09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750000"/>
    <n v="750000"/>
    <n v="338670.5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00"/>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4415000"/>
    <n v="444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378000"/>
    <n v="42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24168200"/>
    <n v="124168200"/>
    <n v="38878456.59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0"/>
    <n v="192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12231177"/>
    <n v="64101177"/>
    <n v="8272954.200000001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en blanco)"/>
    <s v="99 - MULTIPROVINCIAL"/>
    <n v="0"/>
    <n v="15556524"/>
    <n v="26904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en blanco)"/>
    <s v="99 - MULTIPROVINCIAL"/>
    <n v="179940467"/>
    <n v="177721176"/>
    <n v="150667610.48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en blanco)"/>
    <s v="99 - MULTIPROVINCIAL"/>
    <n v="41044960"/>
    <n v="44749960"/>
    <n v="38353338.329999998"/>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en blanco)"/>
    <s v="99 - MULTIPROVINCIAL"/>
    <n v="42089138"/>
    <n v="47700429"/>
    <n v="43221939.9299999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en blanco)"/>
    <s v="99 - MULTIPROVINCIAL"/>
    <n v="11386465"/>
    <n v="10201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4 - GRATIFICACIONES Y BONIFICACIONES"/>
    <s v="N"/>
    <s v="00 - N/A"/>
    <s v="10 - FONDO GENERAL"/>
    <s v="(en blanco)"/>
    <s v="99 - MULTIPROVINCIAL"/>
    <n v="0"/>
    <n v="4500000"/>
    <n v="449400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en blanco)"/>
    <s v="99 - MULTIPROVINCIAL"/>
    <n v="7989341"/>
    <n v="7989341"/>
    <n v="4807711.919999999"/>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en blanco)"/>
    <s v="99 - MULTIPROVINCIAL"/>
    <n v="6006060"/>
    <n v="6081060"/>
    <n v="5614205.399999996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en blanco)"/>
    <s v="99 - MULTIPROVINCIAL"/>
    <n v="5280000"/>
    <n v="6112000"/>
    <n v="5276325.79"/>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en blanco)"/>
    <s v="99 - MULTIPROVINCIAL"/>
    <n v="597264"/>
    <n v="597264"/>
    <n v="291819.900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en blanco)"/>
    <s v="99 - MULTIPROVINCIAL"/>
    <n v="1200000"/>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en blanco)"/>
    <s v="99 - MULTIPROVINCIAL"/>
    <n v="23148000"/>
    <n v="23148000"/>
    <n v="2017401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en blanco)"/>
    <s v="99 - MULTIPROVINCIAL"/>
    <n v="2000000"/>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en blanco)"/>
    <s v="99 - MULTIPROVINCIAL"/>
    <n v="500000"/>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en blanco)"/>
    <s v="99 - MULTIPROVINCIAL"/>
    <n v="1750000"/>
    <n v="889554"/>
    <n v="392551.7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en blanco)"/>
    <s v="99 - MULTIPROVINCIAL"/>
    <n v="1436747"/>
    <n v="1694389.16"/>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785900"/>
    <n v="569903.6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en blanco)"/>
    <s v="99 - MULTIPROVINCIAL"/>
    <n v="145000"/>
    <n v="504100"/>
    <n v="382788.2100000000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en blanco)"/>
    <s v="99 - MULTIPROVINCIAL"/>
    <n v="112472623"/>
    <n v="122472623"/>
    <n v="88915800.01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en blanco)"/>
    <s v="99 - MULTIPROVINCIAL"/>
    <n v="300000"/>
    <n v="5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en blanco)"/>
    <s v="99 - MULTIPROVINCIAL"/>
    <n v="43353712"/>
    <n v="43277158"/>
    <n v="35198336.16000000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en blanco)"/>
    <s v="99 - MULTIPROVINCIAL"/>
    <n v="3300000"/>
    <n v="3042357.84"/>
    <n v="3017088.9"/>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en blanco)"/>
    <s v="99 - MULTIPROVINCIAL"/>
    <n v="1564000"/>
    <n v="439000"/>
    <n v="174498.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en blanco)"/>
    <s v="99 - MULTIPROVINCIAL"/>
    <n v="400000"/>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en blanco)"/>
    <s v="99 - MULTIPROVINCIAL"/>
    <n v="900000"/>
    <n v="900000"/>
    <n v="582062.1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en blanco)"/>
    <s v="99 - MULTIPROVINCIAL"/>
    <n v="1130000"/>
    <n v="1076103.44"/>
    <n v="245919.47"/>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en blanco)"/>
    <s v="99 - MULTIPROVINCIAL"/>
    <n v="13288000"/>
    <n v="13313448.800000001"/>
    <n v="13091167.97000000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en blanco)"/>
    <s v="99 - MULTIPROVINCIAL"/>
    <n v="30000000"/>
    <n v="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en blanco)"/>
    <s v="99 - MULTIPROVINCIAL"/>
    <n v="3013536"/>
    <n v="3926983.7600000002"/>
    <n v="2383036.3399999994"/>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en blanco)"/>
    <s v="99 - MULTIPROVINCIAL"/>
    <n v="0"/>
    <n v="550000"/>
    <n v="437652.54000000004"/>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400000"/>
    <n v="25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9 - OTRAS CONTRATACIONES DE SERVICIOS"/>
    <s v="N"/>
    <s v="00 - N/A"/>
    <s v="20 - FONDOS CON DESTINO ESPECÍFICO"/>
    <s v="(en blanco)"/>
    <s v="99 - MULTIPROVINCIAL"/>
    <n v="0"/>
    <n v="2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600000"/>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en blanco)"/>
    <s v="99 - MULTIPROVINCIAL"/>
    <n v="0"/>
    <n v="605000"/>
    <n v="603086.93000000005"/>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en blanco)"/>
    <s v="99 - MULTIPROVINCIAL"/>
    <n v="400000"/>
    <n v="395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en blanco)"/>
    <s v="99 - MULTIPROVINCIAL"/>
    <n v="60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1014000"/>
    <n v="93779969"/>
    <n v="85817007.55999997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6000000"/>
    <n v="700000"/>
    <n v="40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6386200"/>
    <n v="13606200"/>
    <n v="12858730.14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95000"/>
    <n v="12595000"/>
    <n v="11453271.1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6440000"/>
    <n v="5164669.51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400000"/>
    <n v="1400000"/>
    <n v="1343154.91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2900000"/>
    <n v="265821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956000"/>
    <n v="5471000"/>
    <n v="4782053.210000000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120000"/>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700000"/>
    <n v="5850000"/>
    <n v="5849544.5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4840300"/>
    <n v="14750300"/>
    <n v="12582239.59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200000"/>
    <n v="400000"/>
    <n v="3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915000"/>
    <n v="2965000"/>
    <n v="169467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370000"/>
    <n v="330009.5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10302245"/>
    <n v="32005345"/>
    <n v="32004223.60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3050000"/>
    <n v="38250000"/>
    <n v="29734866.10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500000"/>
    <n v="500000"/>
    <n v="497727.5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83300"/>
    <n v="263000"/>
    <n v="262712.0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603510"/>
    <n v="506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6405000"/>
    <n v="5758500.079999999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765000"/>
    <n v="1765000"/>
    <n v="1732428.6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0"/>
    <n v="4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82340683"/>
    <n v="83347516"/>
    <n v="68841675.81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6990033"/>
    <n v="15734533"/>
    <n v="15275344.44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80000"/>
    <n v="180000"/>
    <n v="110116.5200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8639283"/>
    <n v="7929881.9800000004"/>
    <n v="1080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421573"/>
    <n v="11421573"/>
    <n v="10324938.6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4052000"/>
    <n v="4052000"/>
    <n v="3840215.629999999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16000"/>
    <n v="1422902.27"/>
    <n v="949981.1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0"/>
    <n v="9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362949"/>
    <n v="1054277.7"/>
    <n v="714576.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828735"/>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en blanco)"/>
    <s v="99 - MULTIPROVINCIAL"/>
    <n v="420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4800000"/>
    <n v="15297624.41"/>
    <n v="14058014.13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918288"/>
    <n v="593370.89999999991"/>
    <n v="593370.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20 - FONDOS CON DESTINO ESPECÍFICO"/>
    <s v="(en blanco)"/>
    <s v="99 - MULTIPROVINCIAL"/>
    <n v="0"/>
    <n v="267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160000"/>
    <n v="2664391.4000000004"/>
    <n v="946601.000000000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0"/>
    <n v="1651735"/>
    <n v="1645597.5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137819"/>
    <n v="1432192.8299999998"/>
    <n v="1413066.430000000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500000"/>
    <n v="7788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430008"/>
    <n v="6931779.0099999998"/>
    <n v="5048632.5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419141"/>
    <n v="467541.78"/>
    <n v="467541.7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267500"/>
    <n v="287004.07"/>
    <n v="237916.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424710"/>
    <n v="383867.1"/>
    <n v="383867.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en blanco)"/>
    <s v="99 - MULTIPROVINCIAL"/>
    <n v="22948"/>
    <n v="38561.35"/>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165000"/>
    <n v="40120"/>
    <n v="4012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690196"/>
    <n v="3605000"/>
    <n v="3389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07540"/>
    <n v="2534534.2000000002"/>
    <n v="2102035.8200000003"/>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en blanco)"/>
    <s v="99 - MULTIPROVINCIAL"/>
    <n v="3393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en blanco)"/>
    <s v="99 - MULTIPROVINCIAL"/>
    <n v="51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229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119126"/>
    <n v="19127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en blanco)"/>
    <s v="99 - MULTIPROVINCIAL"/>
    <n v="1767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en blanco)"/>
    <s v="99 - MULTIPROVINCIAL"/>
    <n v="3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en blanco)"/>
    <s v="99 - MULTIPROVINCIAL"/>
    <n v="6518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en blanco)"/>
    <s v="99 - MULTIPROVINCIAL"/>
    <n v="3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8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en blanco)"/>
    <s v="99 - MULTIPROVINCIAL"/>
    <n v="1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en blanco)"/>
    <s v="99 - MULTIPROVINCIAL"/>
    <n v="684323"/>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512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en blanco)"/>
    <s v="99 - MULTIPROVINCIAL"/>
    <n v="17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53990200"/>
    <n v="51018350"/>
    <n v="42468049.12999999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7440000"/>
    <n v="10571850"/>
    <n v="10273966.6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521523"/>
    <n v="7361523"/>
    <n v="6368934.809999999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223000"/>
    <n v="2223000"/>
    <n v="1943150.18000000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00000"/>
    <n v="600000"/>
    <n v="445696.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1550000"/>
    <n v="1550000"/>
    <n v="12911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5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751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532500"/>
    <n v="5050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50000"/>
    <n v="780000"/>
    <n v="486970.1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421977"/>
    <n v="3047777"/>
    <n v="2645838.3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0"/>
    <n v="10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620000"/>
    <n v="475114.4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450000"/>
    <n v="5183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243400"/>
    <n v="137844.0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100000"/>
    <n v="98503.07999999998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270000"/>
    <n v="14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79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900000"/>
    <n v="4900000"/>
    <n v="44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320000"/>
    <n v="1450000"/>
    <n v="1038262.7200000001"/>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889751600"/>
    <n v="872651600"/>
    <n v="772620743.95999992"/>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148400000"/>
    <n v="150500000"/>
    <n v="133624904.60000002"/>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2000000"/>
    <n v="72000000"/>
    <n v="65093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en blanco)"/>
    <s v="99 - MULTIPROVINCIAL"/>
    <n v="135000000"/>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108500000"/>
    <n v="108500000"/>
    <n v="101899517.90000007"/>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80802000"/>
    <n v="80802000"/>
    <n v="70468744.610000014"/>
  </r>
  <r>
    <s v="2025"/>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en blanco)"/>
    <s v="99 - MULTIPROVINCIAL"/>
    <n v="0"/>
    <n v="15000000"/>
    <n v="6474146.150000000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705339963"/>
    <n v="579511067.17000008"/>
    <n v="445829926.66000009"/>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555728799"/>
    <n v="1435271926.8"/>
    <n v="848306041.82000005"/>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3200000"/>
    <n v="21610000"/>
    <n v="14677799.389999999"/>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281715400"/>
    <n v="193530109"/>
    <n v="166877463.25999999"/>
  </r>
  <r>
    <s v="2025"/>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en blanco)"/>
    <s v="99 - MULTIPROVINCIAL"/>
    <n v="0"/>
    <n v="12000000"/>
    <n v="0"/>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42300000"/>
    <n v="33300000"/>
    <n v="31537542.030000001"/>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39186000"/>
    <n v="27171295"/>
    <n v="9156811.2799999975"/>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66063000"/>
    <n v="52596516"/>
    <n v="26175664.079999998"/>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en blanco)"/>
    <s v="99 - MULTIPROVINCIAL"/>
    <n v="0"/>
    <n v="9700000"/>
    <n v="0"/>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en blanco)"/>
    <s v="99 - MULTIPROVINCIAL"/>
    <n v="163574504"/>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7300000"/>
    <n v="27300000"/>
    <n v="24263315.009999998"/>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3279000"/>
    <n v="3300000"/>
    <n v="1655250.65"/>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20644099"/>
    <n v="5832938.0800000001"/>
    <n v="2287997.7800000003"/>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8120000"/>
    <n v="4698313.1999999993"/>
    <n v="739757.03"/>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500000"/>
    <n v="80215"/>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4015000"/>
    <n v="4790880.9399999995"/>
    <n v="1667635"/>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520000"/>
    <n v="964312.39999999991"/>
    <n v="228252.9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6637000"/>
    <n v="40968044.880000003"/>
    <n v="32832249.280000001"/>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7679400"/>
    <n v="25309428.59"/>
    <n v="7524736.1600000011"/>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50700000"/>
    <n v="351300000"/>
    <n v="283802603.25"/>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22700000"/>
    <n v="22100000"/>
    <n v="20186582.590000004"/>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en blanco)"/>
    <s v="99 - MULTIPROVINCIAL"/>
    <n v="25000000"/>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19500000"/>
    <n v="19500000"/>
    <n v="16440778.93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4350000"/>
    <n v="4350000"/>
    <n v="2335745.9999999991"/>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6000000"/>
    <n v="2700000"/>
    <n v="604234.64"/>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20500000"/>
    <n v="20500000"/>
    <n v="13608390.07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4500000"/>
    <n v="1600000"/>
    <n v="662349.88"/>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1600000"/>
    <n v="16910000"/>
    <n v="12010969.719999997"/>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33000000"/>
    <n v="38400000"/>
    <n v="36010804.459999993"/>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5600000"/>
    <n v="67300000"/>
    <n v="28793863.109999988"/>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26200000"/>
    <n v="17310000"/>
    <n v="3895258.1100000013"/>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2300000"/>
    <n v="14950000"/>
    <n v="6892254.2599999998"/>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4100000"/>
    <n v="4100000"/>
    <n v="1001124.1399999999"/>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3300000"/>
    <n v="40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200000"/>
    <n v="920000"/>
    <n v="351398.15"/>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80000"/>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100000"/>
    <n v="2310000"/>
    <n v="516361.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4700000"/>
    <n v="4690000"/>
    <n v="1486926.5499999998"/>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20800000"/>
    <n v="20790000"/>
    <n v="5332612.47"/>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32250000"/>
    <n v="16670000"/>
    <n v="5232608.34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3911642137"/>
    <n v="5564620218"/>
    <n v="487592288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700000"/>
    <n v="641666.6499999999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55137472"/>
    <n v="1020531223"/>
    <n v="98795045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85382184"/>
    <n v="285382184"/>
    <n v="261600335.3400000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37236257"/>
    <n v="37236257"/>
    <n v="3413323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6000000"/>
    <n v="5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en blanco)"/>
    <s v="99 - MULTIPROVINCIAL"/>
    <n v="827332947"/>
    <n v="869864405"/>
    <n v="7970535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372897196"/>
    <n v="372897196"/>
    <n v="341822429.64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7800000"/>
    <n v="71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37480169"/>
    <n v="37480169"/>
    <n v="34356821.6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12000000"/>
    <n v="12000000"/>
    <n v="11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13400000"/>
    <n v="12283333.3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3410000"/>
    <n v="133410000"/>
    <n v="122291250.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7916000"/>
    <n v="27916000"/>
    <n v="2558967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en blanco)"/>
    <s v="99 - MULTIPROVINCIAL"/>
    <n v="115837602"/>
    <n v="115837602"/>
    <n v="106183468.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2059120"/>
    <n v="42446699"/>
    <n v="4072471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873800"/>
    <n v="9873800"/>
    <n v="9047944.18000000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78682987"/>
    <n v="178682987"/>
    <n v="13401686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68867353"/>
    <n v="68867353"/>
    <n v="63128406.89999999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17166505"/>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12510679"/>
    <n v="11468122.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en blanco)"/>
    <s v="99 - MULTIPROVINCIAL"/>
    <n v="0"/>
    <n v="330247222"/>
    <n v="30022474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61802648"/>
    <n v="461802648"/>
    <n v="415782942.77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6880000"/>
    <n v="6306666.699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34743946"/>
    <n v="34743946"/>
    <n v="31846131.04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1275866"/>
    <n v="116954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15762449"/>
    <n v="15762449"/>
    <n v="14448217.16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811653"/>
    <n v="14811653"/>
    <n v="13574662.47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77340775"/>
    <n v="377340775"/>
    <n v="321175075.10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485385110"/>
    <n v="40448759"/>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30000369"/>
    <n v="230000369"/>
    <n v="190267787.88000029"/>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504661602"/>
    <n v="1459126275"/>
    <n v="1337877379"/>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en blanco)"/>
    <s v="99 - MULTIPROVINCIAL"/>
    <n v="0"/>
    <n v="23859000"/>
    <n v="21690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en blanco)"/>
    <s v="99 - MULTIPROVINCIAL"/>
    <n v="0"/>
    <n v="21676327"/>
    <n v="19705751"/>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8714088"/>
    <n v="8714088"/>
    <n v="7987914"/>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en blanco)"/>
    <s v="99 - MULTIPROVINCIAL"/>
    <n v="1207830"/>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69484140"/>
    <n v="6369379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335921739"/>
    <n v="289935918"/>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0"/>
    <n v="4110913"/>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6811195"/>
    <n v="334540078"/>
    <n v="283629905.50000006"/>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7880434"/>
    <n v="60354642"/>
    <n v="57581869.07"/>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25468409"/>
    <n v="22994201"/>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79823"/>
    <n v="47050940"/>
    <n v="42216848.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4050000"/>
    <n v="24050000"/>
    <n v="24049234.94000000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6850000"/>
    <n v="2077300"/>
    <n v="1943907.3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76926"/>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4900000"/>
    <n v="5500000"/>
    <n v="4970663.259999998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3450000"/>
    <n v="2150000"/>
    <n v="2125129.4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8000830"/>
    <n v="38164686.670000002"/>
    <n v="33775340.05000000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4550000"/>
    <n v="4451000"/>
    <n v="4037460.730000000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9050000"/>
    <n v="8463961"/>
    <n v="5007897.010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en blanco)"/>
    <s v="99 - MULTIPROVINCIAL"/>
    <n v="0"/>
    <n v="148129.1"/>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766576"/>
    <n v="12830192"/>
    <n v="11745520.45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361045"/>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700000"/>
    <n v="12921571"/>
    <n v="9889519.589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229373"/>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3900000"/>
    <n v="2729039"/>
    <n v="2451875.2800000003"/>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50000"/>
    <n v="312536"/>
    <n v="65535.24000000000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520000"/>
    <n v="2608726"/>
    <n v="2306509.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6823"/>
    <n v="5822.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00000"/>
    <n v="421639"/>
    <n v="351761.9900000000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30000"/>
    <n v="30044"/>
    <n v="25482.5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en blanco)"/>
    <s v="99 - MULTIPROVINCIAL"/>
    <n v="0"/>
    <n v="3550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200000"/>
    <n v="8135000"/>
    <n v="6508937.249999999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750000"/>
    <n v="6200256"/>
    <n v="5665244.240000000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392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300000"/>
    <n v="554403"/>
    <n v="554402.6999999999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en blanco)"/>
    <s v="99 - MULTIPROVINCIAL"/>
    <n v="0"/>
    <n v="51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5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en blanco)"/>
    <s v="99 - MULTIPROVINCIAL"/>
    <n v="0"/>
    <n v="4535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en blanco)"/>
    <s v="99 - MULTIPROVINCIAL"/>
    <n v="60000"/>
    <n v="60000"/>
    <n v="60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en blanco)"/>
    <s v="99 - MULTIPROVINCIAL"/>
    <n v="0"/>
    <n v="367068"/>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250000"/>
    <n v="1000000"/>
    <n v="2876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en blanco)"/>
    <s v="99 - MULTIPROVINCIAL"/>
    <n v="0"/>
    <n v="1179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0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4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en blanco)"/>
    <s v="99 - MULTIPROVINCIAL"/>
    <n v="0"/>
    <n v="4972874"/>
    <n v="779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360000"/>
    <n v="1207851"/>
    <n v="12078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en blanco)"/>
    <s v="99 - MULTIPROVINCIAL"/>
    <n v="0"/>
    <n v="2665437.69"/>
    <n v="198653"/>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en blanco)"/>
    <s v="99 - MULTIPROVINCIAL"/>
    <n v="0"/>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6 - PRODUCTOS DE MINERALES, METÁLICOS Y NO METÁLICOS"/>
    <s v="N"/>
    <s v="00 - N/A"/>
    <s v="70 - DONACION EXTERNA"/>
    <s v="(en blanco)"/>
    <s v="99 - MULTIPROVINCIAL"/>
    <n v="0"/>
    <n v="148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en blanco)"/>
    <s v="99 - MULTIPROVINCIAL"/>
    <n v="0"/>
    <n v="152298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en blanco)"/>
    <s v="99 - MULTIPROVINCIAL"/>
    <n v="200000"/>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20000"/>
    <n v="8541565"/>
    <n v="2137443.9"/>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10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5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750000"/>
    <n v="1486415"/>
    <n v="967049.67999999993"/>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300000"/>
    <n v="63240"/>
    <n v="2775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150000"/>
    <n v="716000"/>
    <n v="638693.4"/>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4800000"/>
    <n v="7643856"/>
    <n v="1981330.1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800000"/>
    <n v="3855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500000"/>
    <n v="32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3 - PAPEL, CARTÓN E IMPRESOS"/>
    <s v="N"/>
    <s v="00 - N/A"/>
    <s v="10 - FONDO GENERAL"/>
    <s v="(en blanco)"/>
    <s v="99 - MULTIPROVINCIAL"/>
    <n v="0"/>
    <n v="4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74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900000"/>
    <n v="914500"/>
    <n v="707147.1799999999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900000"/>
    <n v="396364"/>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en blanco)"/>
    <s v="99 - MULTIPROVINCIAL"/>
    <n v="100000"/>
    <n v="100000"/>
    <n v="10000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5 - ALQUILERES Y RENTAS"/>
    <s v="N"/>
    <s v="00 - N/A"/>
    <s v="10 - FONDO GENERAL"/>
    <s v="(en blanco)"/>
    <s v="99 - MULTIPROVINCIAL"/>
    <n v="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7 - SERVICIOS DE CONSERVACIÓN, REPARACIONES MENORES E INSTALACIONES TEMPORALES"/>
    <s v="N"/>
    <s v="00 - N/A"/>
    <s v="10 - FONDO GENERAL"/>
    <s v="(en blanco)"/>
    <s v="99 - MULTIPROVINCIAL"/>
    <n v="0"/>
    <n v="139863"/>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100000"/>
    <n v="6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137"/>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200000"/>
    <n v="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100000"/>
    <n v="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650000"/>
    <n v="700000"/>
    <n v="477588.64"/>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en blanco)"/>
    <s v="99 - MULTIPROVINCIAL"/>
    <n v="0"/>
    <n v="404000"/>
    <n v="403514.06"/>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1200000"/>
    <n v="210001"/>
    <n v="2100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1650000"/>
    <n v="1047000"/>
    <n v="985223.09000000008"/>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480000"/>
    <n v="198431.2"/>
    <n v="135092.76"/>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en blanco)"/>
    <s v="99 - MULTIPROVINCIAL"/>
    <n v="510000"/>
    <n v="400000"/>
    <n v="37610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21796762"/>
    <n v="22672268"/>
    <n v="12643196.460000001"/>
  </r>
  <r>
    <s v="2025"/>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en blanco)"/>
    <s v="99 - MULTIPROVINCIAL"/>
    <n v="0"/>
    <n v="561171"/>
    <n v="0"/>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5210000"/>
    <n v="5390115"/>
    <n v="4094866.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8651020"/>
    <n v="2182078"/>
    <n v="2137670.23"/>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50000"/>
    <n v="9558"/>
    <n v="9558"/>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en blanco)"/>
    <s v="99 - MULTIPROVINCIAL"/>
    <n v="0"/>
    <n v="1145"/>
    <n v="1144.5999999999999"/>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432"/>
    <n v="432"/>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240000"/>
    <n v="699968"/>
    <n v="63018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11000000"/>
    <n v="11000000"/>
    <n v="8805212.310000000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3300000"/>
    <n v="3217597"/>
    <n v="30144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1008506"/>
    <n v="641397.8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700000"/>
    <n v="2732809"/>
    <n v="2629264.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en blanco)"/>
    <s v="99 - MULTIPROVINCIAL"/>
    <n v="0"/>
    <n v="58737"/>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1450000"/>
    <n v="435921"/>
    <n v="262514.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31165000"/>
    <n v="31913166"/>
    <n v="24892039.55000000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en blanco)"/>
    <s v="99 - MULTIPROVINCIAL"/>
    <n v="0"/>
    <n v="570845.85999999987"/>
    <n v="55514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5800000"/>
    <n v="7200000"/>
    <n v="7097121.12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5600000"/>
    <n v="4315000"/>
    <n v="3356668.9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4700000"/>
    <n v="2692796"/>
    <n v="2008225.450000000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4195455"/>
    <n v="4188111.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175000"/>
    <n v="4549055"/>
    <n v="3648992.9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781716.49"/>
    <n v="779715.5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5300000"/>
    <n v="7708278"/>
    <n v="7532515.070000000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3600000"/>
    <n v="571000"/>
    <n v="432742.7200000000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1225000"/>
    <n v="677689"/>
    <n v="658762.8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500000"/>
    <n v="400000"/>
    <n v="347514.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1700000"/>
    <n v="699545"/>
    <n v="669453.1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450000"/>
    <n v="252099"/>
    <n v="234562.2400000000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050000"/>
    <n v="8012410"/>
    <n v="6146435.559999999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6484827"/>
    <n v="4291639"/>
    <n v="4143584.42"/>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55000"/>
    <n v="1455000"/>
    <n v="132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70000"/>
    <n v="270000"/>
    <n v="22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35000"/>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7698"/>
    <n v="197532"/>
    <n v="181883.05000000002"/>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200000"/>
    <n v="199625"/>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747108590"/>
    <n v="766487611.32999992"/>
    <n v="717053402.12999976"/>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155872090"/>
    <n v="165217475.67000002"/>
    <n v="152206611.06999999"/>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en blanco)"/>
    <s v="99 - MULTIPROVINCIAL"/>
    <n v="46706071"/>
    <n v="17165358"/>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6273387"/>
    <n v="107189462"/>
    <n v="97343917.420000032"/>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22490444"/>
    <n v="107072241"/>
    <n v="86555755.460000038"/>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3100000"/>
    <n v="18933270"/>
    <n v="10992239.169999996"/>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3000000"/>
    <n v="12510500"/>
    <n v="11340045.55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6150000"/>
    <n v="7693935"/>
    <n v="6107851.049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12310000"/>
    <n v="36229144"/>
    <n v="11494759.45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20305727"/>
    <n v="15576318"/>
    <n v="12972772.35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en blanco)"/>
    <s v="99 - MULTIPROVINCIAL"/>
    <n v="0"/>
    <n v="410044.96"/>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6320000"/>
    <n v="12989324"/>
    <n v="4959256.389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14226709"/>
    <n v="177128477"/>
    <n v="119191551.28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64500000"/>
    <n v="55768216"/>
    <n v="33687394.560000002"/>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en blanco)"/>
    <s v="99 - MULTIPROVINCIAL"/>
    <n v="0"/>
    <n v="45861"/>
    <n v="45860.04"/>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2010000"/>
    <n v="4178216"/>
    <n v="2736009.69"/>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1400000"/>
    <n v="2173707"/>
    <n v="1190667.2"/>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3620000"/>
    <n v="1698689"/>
    <n v="943996.6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100000"/>
    <n v="184000"/>
    <n v="163714.4"/>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950000"/>
    <n v="687642"/>
    <n v="89826.93"/>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860000"/>
    <n v="879637"/>
    <n v="546628.12"/>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487600"/>
    <n v="26859228"/>
    <n v="19268803.659999996"/>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3110000"/>
    <n v="17918168"/>
    <n v="9966054.910000002"/>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en blanco)"/>
    <s v="99 - MULTIPROVINCIAL"/>
    <n v="0"/>
    <n v="210111"/>
    <n v="210110.02000000002"/>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88608607"/>
    <n v="88608607"/>
    <n v="72818839.24000001"/>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13819510"/>
    <n v="13819510"/>
    <n v="12746677.19999999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1439052"/>
    <n v="11439052"/>
    <n v="10007331.62999999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20 - FONDOS CON DESTINO ESPECÍFICO"/>
    <s v="(en blanco)"/>
    <s v="99 - MULTIPROVINCIAL"/>
    <n v="0"/>
    <n v="128000"/>
    <n v="34695.06"/>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
    <n v="389400"/>
    <n v="3245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5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360000"/>
    <n v="3132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en blanco)"/>
    <s v="99 - MULTIPROVINCIAL"/>
    <n v="1100000"/>
    <n v="650508"/>
    <n v="395612.3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350000"/>
    <n v="15276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60000"/>
    <n v="478414"/>
    <n v="4779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027492"/>
    <n v="2710492"/>
    <n v="1765210.0200000003"/>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40008"/>
    <n v="4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210000"/>
    <n v="210000"/>
    <n v="129916.3500000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en blanco)"/>
    <s v="99 - MULTIPROVINCIAL"/>
    <n v="150000"/>
    <n v="160300"/>
    <n v="56479.6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350000"/>
    <n v="21397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460306"/>
    <n v="448906"/>
    <n v="186527.6500000000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6207120"/>
    <n v="59614338"/>
    <n v="43843798.84000000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41961617"/>
    <n v="38482967"/>
    <n v="33144655.239999998"/>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555100"/>
    <n v="25160226"/>
    <n v="9640715.800000000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362"/>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en blanco)"/>
    <s v="99 - MULTIPROVINCIAL"/>
    <n v="1041000"/>
    <n v="86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7528200"/>
    <n v="6596699.2100000018"/>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003131"/>
    <n v="6003131"/>
    <n v="5074589.349999996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9782000"/>
    <n v="31761000"/>
    <n v="23554274.76999999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1010000"/>
    <n v="770500"/>
    <n v="294512.1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en blanco)"/>
    <s v="99 - MULTIPROVINCIAL"/>
    <n v="0"/>
    <n v="129269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911000"/>
    <n v="2161000"/>
    <n v="899965.1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350000"/>
    <n v="350000"/>
    <n v="15179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250000"/>
    <n v="169337.5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12135177"/>
    <n v="4275493.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579000"/>
    <n v="1638000"/>
    <n v="1636954.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en blanco)"/>
    <s v="99 - MULTIPROVINCIAL"/>
    <n v="0"/>
    <n v="224481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000"/>
    <n v="35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1700000"/>
    <n v="2199000"/>
    <n v="651953.6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en blanco)"/>
    <s v="99 - MULTIPROVINCIAL"/>
    <n v="0"/>
    <n v="650500"/>
    <n v="444958.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260000"/>
    <n v="1830000"/>
    <n v="1240914.18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51000"/>
    <n v="196000"/>
    <n v="124107.6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661000"/>
    <n v="666500"/>
    <n v="427553.4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en blanco)"/>
    <s v="99 - MULTIPROVINCIAL"/>
    <n v="0"/>
    <n v="69000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200500"/>
    <n v="5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100000"/>
    <n v="52754.0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50500"/>
    <n v="4498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80000"/>
    <n v="137000"/>
    <n v="1586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405000"/>
    <n v="4405000"/>
    <n v="3610490.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en blanco)"/>
    <s v="99 - MULTIPROVINCIAL"/>
    <n v="0"/>
    <n v="2800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35000"/>
    <n v="190000"/>
    <n v="49506.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3889000"/>
    <n v="4794000"/>
    <n v="3175842.4099999997"/>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en blanco)"/>
    <s v="99 - MULTIPROVINCIAL"/>
    <n v="0"/>
    <n v="101773"/>
    <n v="23358.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145000"/>
    <n v="145000"/>
    <n v="18903.599999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479816671"/>
    <n v="516735177"/>
    <n v="425884973.05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5046735"/>
    <n v="81784483"/>
    <n v="79153786.879999995"/>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00000"/>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7362096"/>
    <n v="68387076"/>
    <n v="64819404.12999997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2720000"/>
    <n v="37745000"/>
    <n v="35063687.89999999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en blanco)"/>
    <s v="99 - MULTIPROVINCIAL"/>
    <n v="130000"/>
    <n v="1106332"/>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700000"/>
    <n v="710113"/>
    <n v="607032.9699999998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250000"/>
    <n v="342185"/>
    <n v="274423.8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en blanco)"/>
    <s v="99 - MULTIPROVINCIAL"/>
    <n v="0"/>
    <n v="467737.5"/>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en blanco)"/>
    <s v="99 - MULTIPROVINCIAL"/>
    <n v="3000000"/>
    <n v="2139656"/>
    <n v="1925302.8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en blanco)"/>
    <s v="99 - MULTIPROVINCIAL"/>
    <n v="0"/>
    <n v="288571.51"/>
    <n v="2885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1107869"/>
    <n v="1304267"/>
    <n v="1095958.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2600000"/>
    <n v="8290134.0499999998"/>
    <n v="25582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en blanco)"/>
    <s v="99 - MULTIPROVINCIAL"/>
    <n v="140000"/>
    <n v="1026000"/>
    <n v="250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5450000"/>
    <n v="3951905"/>
    <n v="3606236.4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en blanco)"/>
    <s v="99 - MULTIPROVINCIAL"/>
    <n v="0"/>
    <n v="5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600000"/>
    <n v="2401818.64"/>
    <n v="2401817.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2952436.35"/>
    <n v="2432444.1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250000"/>
    <n v="6915525.8200000003"/>
    <n v="5308657.630000000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1730000"/>
    <n v="2463722.81"/>
    <n v="1730124.7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4809000"/>
    <n v="4407500"/>
    <n v="3563758.320000000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462734.99"/>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0"/>
    <n v="915058.89"/>
    <n v="648485.1800000000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340000"/>
    <n v="705618"/>
    <n v="164355.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0"/>
    <n v="78894"/>
    <n v="41393.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en blanco)"/>
    <s v="99 - MULTIPROVINCIAL"/>
    <n v="240000"/>
    <n v="575843"/>
    <n v="5758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750000"/>
    <n v="263051.8"/>
    <n v="191799.8000000000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370000"/>
    <n v="600794.74"/>
    <n v="378646.1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en blanco)"/>
    <s v="99 - MULTIPROVINCIAL"/>
    <n v="60000"/>
    <n v="37536"/>
    <n v="37533.7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450000"/>
    <n v="64471.200000000012"/>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310249.55"/>
    <n v="310249.51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590000"/>
    <n v="131034.18"/>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00000"/>
    <n v="8369800.0399999991"/>
    <n v="4380880.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510000"/>
    <n v="353089.32"/>
    <n v="67916.0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2652931"/>
    <n v="14899392.199999999"/>
    <n v="2056095.84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1280000"/>
    <n v="1765218.52"/>
    <n v="1216611.28"/>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93062831"/>
    <n v="213910832.21000001"/>
    <n v="177850105.77000001"/>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32245127"/>
    <n v="34349841.289999999"/>
    <n v="18972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en blanco)"/>
    <s v="99 - MULTIPROVINCIAL"/>
    <n v="14821133"/>
    <n v="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7099285"/>
    <n v="29941007.5"/>
    <n v="27121955.18000000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0050000"/>
    <n v="44833890.920000002"/>
    <n v="40654206.6099999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en blanco)"/>
    <s v="99 - MULTIPROVINCIAL"/>
    <n v="0"/>
    <n v="5203900"/>
    <n v="5203539.640000000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000000"/>
    <n v="2146893"/>
    <n v="2146156.19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2531974"/>
    <n v="1689371.4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en blanco)"/>
    <s v="99 - MULTIPROVINCIAL"/>
    <n v="0"/>
    <n v="312750"/>
    <n v="245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0"/>
    <n v="175000"/>
    <n v="162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800000"/>
    <n v="1724713.78"/>
    <n v="1604545.5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en blanco)"/>
    <s v="99 - MULTIPROVINCIAL"/>
    <n v="0"/>
    <n v="3636464.9"/>
    <n v="969797.2799999999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en blanco)"/>
    <s v="99 - MULTIPROVINCIAL"/>
    <n v="0"/>
    <n v="107859.46999999997"/>
    <n v="107859.4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500000"/>
    <n v="7537025.8400000008"/>
    <n v="4686586.4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2822116.7199999997"/>
    <n v="1757737.2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0000"/>
    <n v="3491373.74"/>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2423257.62"/>
    <n v="22550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3000000"/>
    <n v="440951.23"/>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4026975.5"/>
    <n v="2479763.2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0"/>
    <n v="772769.22"/>
    <n v="772769.2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en blanco)"/>
    <s v="99 - MULTIPROVINCIAL"/>
    <n v="0"/>
    <n v="1085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en blanco)"/>
    <s v="99 - MULTIPROVINCIAL"/>
    <n v="0"/>
    <n v="327456.26999999996"/>
    <n v="203346.7099999999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0"/>
    <n v="1009770.84"/>
    <n v="366066.68"/>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en blanco)"/>
    <s v="99 - MULTIPROVINCIAL"/>
    <n v="0"/>
    <n v="46193.65"/>
    <n v="46193.6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en blanco)"/>
    <s v="99 - MULTIPROVINCIAL"/>
    <n v="0"/>
    <n v="395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0"/>
    <n v="29276"/>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446182.65999999992"/>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0"/>
    <n v="14602.87"/>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6100000"/>
    <n v="6176369.4399999995"/>
    <n v="3607888.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0"/>
    <n v="324233.64"/>
    <n v="184627.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2621616"/>
    <n v="1859204.28"/>
    <n v="236268.3100000000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0"/>
    <n v="2317473.63"/>
    <n v="871311.43"/>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00000"/>
    <n v="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52147546"/>
    <n v="272653945.36000001"/>
    <n v="230364230.46999997"/>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55688246"/>
    <n v="53958378.759999998"/>
    <n v="50745717.829999998"/>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360000"/>
    <n v="378630.82999999996"/>
    <n v="12806.4"/>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en blanco)"/>
    <s v="99 - MULTIPROVINCIAL"/>
    <n v="500000"/>
    <n v="19528123.41"/>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34801260"/>
    <n v="37523555.840000004"/>
    <n v="32721299.960000001"/>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9750200"/>
    <n v="21200745.57"/>
    <n v="17550362.109999996"/>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4013220"/>
    <n v="6648815.6300000008"/>
    <n v="1471431.0699999998"/>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11231401.5"/>
    <n v="9777744.8200000003"/>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285416"/>
    <n v="2000691.7000000002"/>
    <n v="1917897.97"/>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9484495"/>
    <n v="19137296.68"/>
    <n v="13604559.450000001"/>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8"/>
    <n v="12051126.970000001"/>
    <n v="12051126.969999999"/>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420000"/>
    <n v="5692701.4899999984"/>
    <n v="2167329.37"/>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50897616"/>
    <n v="35911957.460000008"/>
    <n v="17821922.23"/>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46512003"/>
    <n v="4658350"/>
    <n v="2625607.8999999994"/>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384000"/>
    <n v="1579669.36"/>
    <n v="1050928.3599999999"/>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660000"/>
    <n v="1080014.2"/>
    <n v="916410.97000000009"/>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844000"/>
    <n v="817090.91"/>
    <n v="491094.1"/>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50000"/>
    <n v="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75247"/>
    <n v="795435.93"/>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20480"/>
    <n v="1295659.8500000001"/>
    <n v="423146.83999999997"/>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557876"/>
    <n v="12001144.25"/>
    <n v="6118768.2300000004"/>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44426453"/>
    <n v="7768720.6400000006"/>
    <n v="5426211.400000000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513508"/>
    <n v="5883508"/>
    <n v="3763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68207"/>
    <n v="2331221"/>
    <n v="2302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389447"/>
    <n v="1189447"/>
    <n v="347361.65999999992"/>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0"/>
    <n v="1000000"/>
    <n v="184765.6799999999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856577"/>
    <n v="908490"/>
    <n v="907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0"/>
    <n v="1000000"/>
    <n v="10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97614162"/>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en blanco)"/>
    <s v="99 - MULTIPROVINCIAL"/>
    <n v="40000000"/>
    <n v="40000000"/>
    <n v="3995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14974014"/>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en blanco)"/>
    <s v="99 - MULTIPROVINCIAL"/>
    <n v="0"/>
    <n v="450000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en blanco)"/>
    <s v="99 - MULTIPROVINCIAL"/>
    <n v="0"/>
    <n v="7600000"/>
    <n v="6572897.299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en blanco)"/>
    <s v="99 - MULTIPROVINCIAL"/>
    <n v="0"/>
    <n v="1400000"/>
    <n v="1336550.2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0"/>
    <n v="10880960"/>
    <n v="7031035.090000001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20000000"/>
    <n v="9066339"/>
    <n v="6987348.190000001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20 - FONDOS CON DESTINO ESPECÍFICO"/>
    <s v="(en blanco)"/>
    <s v="99 - MULTIPROVINCIAL"/>
    <n v="0"/>
    <n v="400000"/>
    <n v="4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10000000"/>
    <n v="1400000"/>
    <n v="39644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20 - FONDOS CON DESTINO ESPECÍFICO"/>
    <s v="(en blanco)"/>
    <s v="99 - MULTIPROVINCIAL"/>
    <n v="0"/>
    <n v="58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0"/>
    <n v="7625558"/>
    <n v="2850739.7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20 - FONDOS CON DESTINO ESPECÍFICO"/>
    <s v="(en blanco)"/>
    <s v="99 - MULTIPROVINCIAL"/>
    <n v="0"/>
    <n v="131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5000000"/>
    <n v="12132125"/>
    <n v="10026184.57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10000000"/>
    <n v="1150000"/>
    <n v="1078301.6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20 - FONDOS CON DESTINO ESPECÍFICO"/>
    <s v="(en blanco)"/>
    <s v="99 - MULTIPROVINCIAL"/>
    <n v="0"/>
    <n v="215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en blanco)"/>
    <s v="99 - MULTIPROVINCIAL"/>
    <n v="0"/>
    <n v="10725"/>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5000000"/>
    <n v="8192353"/>
    <n v="5450846.99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2000000"/>
    <n v="2441275"/>
    <n v="1353467.169999999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en blanco)"/>
    <s v="99 - MULTIPROVINCIAL"/>
    <n v="0"/>
    <n v="100000"/>
    <n v="38538.80000000000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0"/>
    <n v="2005482"/>
    <n v="702556.4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en blanco)"/>
    <s v="99 - MULTIPROVINCIAL"/>
    <n v="30000000"/>
    <n v="31000"/>
    <n v="2444.9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0"/>
    <n v="9003394"/>
    <n v="6674653.970000000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en blanco)"/>
    <s v="99 - MULTIPROVINCIAL"/>
    <n v="0"/>
    <n v="5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0"/>
    <n v="713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7 - COMBUSTIBLES, LUBRICANTES, PRODUCTOS QUÍMICOS Y CONEXOS"/>
    <s v="N"/>
    <s v="00 - N/A"/>
    <s v="20 - FONDOS CON DESTINO ESPECÍFICO"/>
    <s v="(en blanco)"/>
    <s v="99 - MULTIPROVINCIAL"/>
    <n v="0"/>
    <n v="8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9 - PRODUCTOS Y ÚTILES VARIOS"/>
    <s v="N"/>
    <s v="00 - N/A"/>
    <s v="20 - FONDOS CON DESTINO ESPECÍFICO"/>
    <s v="(en blanco)"/>
    <s v="99 - MULTIPROVINCIAL"/>
    <n v="0"/>
    <n v="1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en blanco)"/>
    <s v="99 - MULTIPROVINCIAL"/>
    <n v="238585956"/>
    <n v="276125956"/>
    <n v="207785699.94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en blanco)"/>
    <s v="99 - MULTIPROVINCIAL"/>
    <n v="6132000"/>
    <n v="5445000"/>
    <n v="442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en blanco)"/>
    <s v="99 - MULTIPROVINCIAL"/>
    <n v="1741353"/>
    <n v="1645578"/>
    <n v="866962.11"/>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en blanco)"/>
    <s v="99 - MULTIPROVINCIAL"/>
    <n v="1907197"/>
    <n v="1907197"/>
    <n v="1666383.7300000007"/>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940648"/>
    <n v="765840"/>
    <n v="667114.67999999982"/>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en blanco)"/>
    <s v="99 - MULTIPROVINCIAL"/>
    <n v="0"/>
    <n v="2531000"/>
    <n v="2531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7 - SERVICIOS DE CONSERVACIÓN, REPARACIONES MENORES E INSTALACIONES TEMPORALES"/>
    <s v="N"/>
    <s v="00 - N/A"/>
    <s v="20 - FONDOS CON DESTINO ESPECÍFICO"/>
    <s v="(en blanco)"/>
    <s v="99 - MULTIPROVINCIAL"/>
    <n v="0"/>
    <n v="65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000000"/>
    <n v="2500000"/>
    <n v="25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0"/>
    <n v="85250"/>
    <n v="8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en blanco)"/>
    <s v="99 - MULTIPROVINCIAL"/>
    <n v="0"/>
    <n v="1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7 - COMBUSTIBLES, LUBRICANTES, PRODUCTOS QUÍMICOS Y CONEXOS"/>
    <s v="N"/>
    <s v="00 - N/A"/>
    <s v="20 - FONDOS CON DESTINO ESPECÍFICO"/>
    <s v="(en blanco)"/>
    <s v="99 - MULTIPROVINCIAL"/>
    <n v="0"/>
    <n v="22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0"/>
    <n v="219250"/>
    <n v="45843"/>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20 - FONDOS CON DESTINO ESPECÍFICO"/>
    <s v="(en blanco)"/>
    <s v="99 - MULTIPROVINCIAL"/>
    <n v="0"/>
    <n v="2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23879728"/>
    <n v="24159728"/>
    <n v="15554223.39999999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35139400"/>
    <n v="30512917"/>
    <n v="25168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001206"/>
    <n v="7480641"/>
    <n v="4591716.7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7111407"/>
    <n v="3711407"/>
    <n v="1909936.610000000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5390384"/>
    <n v="4345138"/>
    <n v="3827630.300000000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en blanco)"/>
    <s v="99 - MULTIPROVINCIAL"/>
    <n v="0"/>
    <n v="2391527"/>
    <n v="1991466.5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en blanco)"/>
    <s v="99 - MULTIPROVINCIAL"/>
    <n v="0"/>
    <n v="89013"/>
    <n v="6296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0"/>
    <n v="8993920"/>
    <n v="5336205.269999999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20 - FONDOS CON DESTINO ESPECÍFICO"/>
    <s v="(en blanco)"/>
    <s v="99 - MULTIPROVINCIAL"/>
    <n v="0"/>
    <n v="1475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0000000"/>
    <n v="300000"/>
    <n v="149952.4000000000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0"/>
    <n v="1828850"/>
    <n v="162425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0"/>
    <n v="252790"/>
    <n v="245005.1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en blanco)"/>
    <s v="99 - MULTIPROVINCIAL"/>
    <n v="0"/>
    <n v="4250000"/>
    <n v="425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0"/>
    <n v="195348"/>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0"/>
    <n v="3844900"/>
    <n v="3307882.30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57497244"/>
    <n v="57787244"/>
    <n v="46306748.47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0"/>
    <n v="19826042"/>
    <n v="16298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1487525"/>
    <n v="10850491"/>
    <n v="10367381.87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0669119"/>
    <n v="8569119"/>
    <n v="6693064.60999999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0"/>
    <n v="2888868"/>
    <n v="2496757.73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0"/>
    <n v="3632000"/>
    <n v="246634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en blanco)"/>
    <s v="99 - MULTIPROVINCIAL"/>
    <n v="0"/>
    <n v="2933000"/>
    <n v="12522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en blanco)"/>
    <s v="99 - MULTIPROVINCIAL"/>
    <n v="0"/>
    <n v="27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20 - FONDOS CON DESTINO ESPECÍFICO"/>
    <s v="(en blanco)"/>
    <s v="99 - MULTIPROVINCIAL"/>
    <n v="0"/>
    <n v="5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0"/>
    <n v="2303182"/>
    <n v="77913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en blanco)"/>
    <s v="99 - MULTIPROVINCIAL"/>
    <n v="0"/>
    <n v="1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5000000"/>
    <n v="75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0"/>
    <n v="3502510"/>
    <n v="3476319.8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en blanco)"/>
    <s v="99 - MULTIPROVINCIAL"/>
    <n v="0"/>
    <n v="411117"/>
    <n v="41064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20 - FONDOS CON DESTINO ESPECÍFICO"/>
    <s v="(en blanco)"/>
    <s v="99 - MULTIPROVINCIAL"/>
    <n v="0"/>
    <n v="3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1422488"/>
    <n v="656450"/>
    <n v="655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en blanco)"/>
    <s v="99 - MULTIPROVINCIAL"/>
    <n v="0"/>
    <n v="1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en blanco)"/>
    <s v="99 - MULTIPROVINCIAL"/>
    <n v="0"/>
    <n v="2103320"/>
    <n v="200757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0"/>
    <n v="429000"/>
    <n v="428995.2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0"/>
    <n v="711550"/>
    <n v="432170.32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7430830"/>
    <n v="2800280"/>
    <n v="2043418.24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0"/>
    <n v="51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5 - ALQUILERES Y RENTAS"/>
    <s v="N"/>
    <s v="00 - N/A"/>
    <s v="10 - FONDO GENERAL"/>
    <s v="(en blanco)"/>
    <s v="99 - MULTIPROVINCIAL"/>
    <n v="0"/>
    <n v="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en blanco)"/>
    <s v="99 - MULTIPROVINCIAL"/>
    <n v="0"/>
    <n v="500000"/>
    <n v="2729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en blanco)"/>
    <s v="99 - MULTIPROVINCIAL"/>
    <n v="1467776"/>
    <n v="668000"/>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en blanco)"/>
    <s v="99 - MULTIPROVINCIAL"/>
    <n v="0"/>
    <n v="130000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en blanco)"/>
    <s v="99 - MULTIPROVINCIAL"/>
    <n v="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394524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6051998"/>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0"/>
    <n v="3000000"/>
    <n v="1633196.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0"/>
    <n v="1092400"/>
    <n v="86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0"/>
    <n v="50000"/>
    <n v="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en blanco)"/>
    <s v="99 - MULTIPROVINCIAL"/>
    <n v="0"/>
    <n v="3600000"/>
    <n v="36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20 - FONDOS CON DESTINO ESPECÍFICO"/>
    <s v="(en blanco)"/>
    <s v="99 - MULTIPROVINCIAL"/>
    <n v="0"/>
    <n v="42685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0"/>
    <n v="369709"/>
    <n v="29537.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20 - FONDOS CON DESTINO ESPECÍFICO"/>
    <s v="(en blanco)"/>
    <s v="99 - MULTIPROVINCIAL"/>
    <n v="0"/>
    <n v="237145"/>
    <n v="23714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0"/>
    <n v="135000"/>
    <n v="127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en blanco)"/>
    <s v="99 - MULTIPROVINCIAL"/>
    <n v="0"/>
    <n v="200000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en blanco)"/>
    <s v="99 - MULTIPROVINCIAL"/>
    <n v="0"/>
    <n v="7000000"/>
    <n v="3337424.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en blanco)"/>
    <s v="99 - MULTIPROVINCIAL"/>
    <n v="0"/>
    <n v="100000"/>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en blanco)"/>
    <s v="99 - MULTIPROVINCIAL"/>
    <n v="0"/>
    <n v="10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en blanco)"/>
    <s v="99 - MULTIPROVINCIAL"/>
    <n v="0"/>
    <n v="5850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0"/>
    <n v="94115"/>
    <n v="7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en blanco)"/>
    <s v="99 - MULTIPROVINCIAL"/>
    <n v="0"/>
    <n v="1327366"/>
    <n v="123496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en blanco)"/>
    <s v="99 - MULTIPROVINCIAL"/>
    <n v="1652162"/>
    <n v="1162162"/>
    <n v="1134604.88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0"/>
    <n v="2992500"/>
    <n v="253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en blanco)"/>
    <s v="99 - MULTIPROVINCIAL"/>
    <n v="980000"/>
    <n v="926100"/>
    <n v="482791.3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901992"/>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0"/>
    <n v="427685"/>
    <n v="375346.4799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0"/>
    <n v="675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0"/>
    <n v="4482100"/>
    <n v="44821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en blanco)"/>
    <s v="99 - MULTIPROVINCIAL"/>
    <n v="0"/>
    <n v="17000"/>
    <n v="16536.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en blanco)"/>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en blanco)"/>
    <s v="99 - MULTIPROVINCIAL"/>
    <n v="0"/>
    <n v="122963"/>
    <n v="10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4632685"/>
    <n v="35952685"/>
    <n v="26558971.56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31466400"/>
    <n v="10685500"/>
    <n v="9031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en blanco)"/>
    <s v="99 - MULTIPROVINCIAL"/>
    <n v="6852400"/>
    <n v="6491400"/>
    <n v="342611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6306949"/>
    <n v="4706949"/>
    <n v="3559997.97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4826946"/>
    <n v="1660866"/>
    <n v="137060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0"/>
    <n v="26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20 - FONDOS CON DESTINO ESPECÍFICO"/>
    <s v="(en blanco)"/>
    <s v="99 - MULTIPROVINCIAL"/>
    <n v="0"/>
    <n v="4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en blanco)"/>
    <s v="99 - MULTIPROVINCIAL"/>
    <n v="0"/>
    <n v="1450000"/>
    <n v="14499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20 - FONDOS CON DESTINO ESPECÍFICO"/>
    <s v="(en blanco)"/>
    <s v="99 - MULTIPROVINCIAL"/>
    <n v="0"/>
    <n v="1575000"/>
    <n v="152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0"/>
    <n v="600000"/>
    <n v="557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20 - FONDOS CON DESTINO ESPECÍFICO"/>
    <s v="(en blanco)"/>
    <s v="99 - MULTIPROVINCIAL"/>
    <n v="0"/>
    <n v="300000"/>
    <n v="2350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000000"/>
    <n v="7690810"/>
    <n v="44298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0"/>
    <n v="2309000"/>
    <n v="956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20 - FONDOS CON DESTINO ESPECÍFICO"/>
    <s v="(en blanco)"/>
    <s v="99 - MULTIPROVINCIAL"/>
    <n v="0"/>
    <n v="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en blanco)"/>
    <s v="99 - MULTIPROVINCIAL"/>
    <n v="0"/>
    <n v="135000"/>
    <n v="7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en blanco)"/>
    <s v="99 - MULTIPROVINCIAL"/>
    <n v="0"/>
    <n v="339075"/>
    <n v="33445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en blanco)"/>
    <s v="99 - MULTIPROVINCIAL"/>
    <n v="0"/>
    <n v="2210460"/>
    <n v="383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en blanco)"/>
    <s v="99 - MULTIPROVINCIAL"/>
    <n v="0"/>
    <n v="40000"/>
    <n v="33165.199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en blanco)"/>
    <s v="99 - MULTIPROVINCIAL"/>
    <n v="0"/>
    <n v="14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0"/>
    <n v="50950"/>
    <n v="5724.769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en blanco)"/>
    <s v="99 - MULTIPROVINCIAL"/>
    <n v="0"/>
    <n v="20972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0"/>
    <n v="6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77296"/>
    <n v="1271796"/>
    <n v="931783.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0"/>
    <n v="3414733"/>
    <n v="1733696.5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297916343"/>
    <n v="436748624"/>
    <n v="354017744.08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413233361"/>
    <n v="81649483"/>
    <n v="41518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38537208"/>
    <n v="123070653"/>
    <n v="118912298.92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42673295"/>
    <n v="34605412"/>
    <n v="28025711.56999996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51035056"/>
    <n v="6647188"/>
    <n v="6020652.10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0"/>
    <n v="10779250"/>
    <n v="9649585.26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14759751"/>
    <n v="1124342"/>
    <n v="6714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0"/>
    <n v="11691475"/>
    <n v="11088474.78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0"/>
    <n v="20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32282395"/>
    <n v="8719750"/>
    <n v="4130629.2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20243894"/>
    <n v="12649123.96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20 - FONDOS CON DESTINO ESPECÍFICO"/>
    <s v="(en blanco)"/>
    <s v="99 - MULTIPROVINCIAL"/>
    <n v="0"/>
    <n v="4500000"/>
    <n v="646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9920532"/>
    <n v="1400000"/>
    <n v="599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1000000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5000000"/>
    <n v="4476000"/>
    <n v="1738392.2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0"/>
    <n v="10152659"/>
    <n v="10051100.9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20 - FONDOS CON DESTINO ESPECÍFICO"/>
    <s v="(en blanco)"/>
    <s v="99 - MULTIPROVINCIAL"/>
    <n v="0"/>
    <n v="529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1606852"/>
    <n v="1019200"/>
    <n v="980155.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0"/>
    <n v="11108433"/>
    <n v="975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20 - FONDOS CON DESTINO ESPECÍFICO"/>
    <s v="(en blanco)"/>
    <s v="99 - MULTIPROVINCIAL"/>
    <n v="0"/>
    <n v="1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0"/>
    <n v="473924"/>
    <n v="414481.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20 - FONDOS CON DESTINO ESPECÍFICO"/>
    <s v="(en blanco)"/>
    <s v="99 - MULTIPROVINCIAL"/>
    <n v="0"/>
    <n v="6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0"/>
    <n v="247700"/>
    <n v="2329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20 - FONDOS CON DESTINO ESPECÍFICO"/>
    <s v="(en blanco)"/>
    <s v="99 - MULTIPROVINCIAL"/>
    <n v="0"/>
    <n v="1348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31246572"/>
    <n v="8276474"/>
    <n v="2615422.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60000000"/>
    <n v="1082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en blanco)"/>
    <s v="99 - MULTIPROVINCIAL"/>
    <n v="758072181"/>
    <n v="373972181"/>
    <n v="321344964.1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000000"/>
    <n v="88402648"/>
    <n v="745672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en blanco)"/>
    <s v="99 - MULTIPROVINCIAL"/>
    <n v="25930998"/>
    <n v="32923222"/>
    <n v="32239941.94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en blanco)"/>
    <s v="99 - MULTIPROVINCIAL"/>
    <n v="27181997"/>
    <n v="1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58132937"/>
    <n v="38328033"/>
    <n v="33688351.87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3068000"/>
    <n v="12913516"/>
    <n v="11426967.2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en blanco)"/>
    <s v="99 - MULTIPROVINCIAL"/>
    <n v="0"/>
    <n v="3000000"/>
    <n v="2015421.02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en blanco)"/>
    <s v="99 - MULTIPROVINCIAL"/>
    <n v="0"/>
    <n v="657728"/>
    <n v="657394.1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en blanco)"/>
    <s v="99 - MULTIPROVINCIAL"/>
    <n v="0"/>
    <n v="4513814"/>
    <n v="33315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en blanco)"/>
    <s v="99 - MULTIPROVINCIAL"/>
    <n v="0"/>
    <n v="1930000"/>
    <n v="669833.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en blanco)"/>
    <s v="99 - MULTIPROVINCIAL"/>
    <n v="0"/>
    <n v="4945080"/>
    <n v="267338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20 - FONDOS CON DESTINO ESPECÍFICO"/>
    <s v="(en blanco)"/>
    <s v="99 - MULTIPROVINCIAL"/>
    <n v="0"/>
    <n v="3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en blanco)"/>
    <s v="99 - MULTIPROVINCIAL"/>
    <n v="5000000"/>
    <n v="4140000"/>
    <n v="4123335.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en blanco)"/>
    <s v="99 - MULTIPROVINCIAL"/>
    <n v="0"/>
    <n v="12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en blanco)"/>
    <s v="99 - MULTIPROVINCIAL"/>
    <n v="4347957"/>
    <n v="3747957"/>
    <n v="374795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2000000"/>
    <n v="2842297"/>
    <n v="399677.5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0"/>
    <n v="1592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en blanco)"/>
    <s v="99 - MULTIPROVINCIAL"/>
    <n v="6932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en blanco)"/>
    <s v="99 - MULTIPROVINCIAL"/>
    <n v="0"/>
    <n v="2694137"/>
    <n v="959724.48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20 - FONDOS CON DESTINO ESPECÍFICO"/>
    <s v="(en blanco)"/>
    <s v="99 - MULTIPROVINCIAL"/>
    <n v="0"/>
    <n v="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0"/>
    <n v="1500000"/>
    <n v="1383140.0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en blanco)"/>
    <s v="99 - MULTIPROVINCIAL"/>
    <n v="0"/>
    <n v="2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en blanco)"/>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en blanco)"/>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076420"/>
    <n v="9576420"/>
    <n v="6326072.9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0"/>
    <n v="4782917"/>
    <n v="402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328348"/>
    <n v="3700289"/>
    <n v="2634345.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2143011"/>
    <n v="1543011"/>
    <n v="791154.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0"/>
    <n v="778000"/>
    <n v="615596.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en blanco)"/>
    <s v="99 - MULTIPROVINCIAL"/>
    <n v="0"/>
    <n v="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en blanco)"/>
    <s v="99 - MULTIPROVINCIAL"/>
    <n v="0"/>
    <n v="1951104"/>
    <n v="1851033.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en blanco)"/>
    <s v="99 - MULTIPROVINCIAL"/>
    <n v="0"/>
    <n v="3447000"/>
    <n v="11710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20 - FONDOS CON DESTINO ESPECÍFICO"/>
    <s v="(en blanco)"/>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en blanco)"/>
    <s v="99 - MULTIPROVINCIAL"/>
    <n v="0"/>
    <n v="6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0"/>
    <n v="61200"/>
    <n v="6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en blanco)"/>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20 - FONDOS CON DESTINO ESPECÍFICO"/>
    <s v="(en blanco)"/>
    <s v="99 - MULTIPROVINCIAL"/>
    <n v="0"/>
    <n v="540000"/>
    <n v="1254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0"/>
    <n v="661640"/>
    <n v="45985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921826749"/>
    <n v="755804179"/>
    <n v="591267172.72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62001451"/>
    <n v="397832168"/>
    <n v="331732466.67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04999676"/>
    <n v="231929536"/>
    <n v="188463210.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11762400"/>
    <n v="1015138"/>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en blanco)"/>
    <s v="99 - MULTIPROVINCIAL"/>
    <n v="27333664"/>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39790213"/>
    <n v="102124757"/>
    <n v="85774254.34000006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7971488"/>
    <n v="55990145"/>
    <n v="50369662.3299999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49400000"/>
    <n v="68674944"/>
    <n v="62150207.1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0"/>
    <n v="6975135"/>
    <n v="1761760.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47231450"/>
    <n v="19570520"/>
    <n v="18735990.94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en blanco)"/>
    <s v="99 - MULTIPROVINCIAL"/>
    <n v="0"/>
    <n v="19400000"/>
    <n v="16325072.3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0"/>
    <n v="27642900"/>
    <n v="23768820.16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62858844"/>
    <n v="61019982"/>
    <n v="42268956.06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20 - FONDOS CON DESTINO ESPECÍFICO"/>
    <s v="(en blanco)"/>
    <s v="99 - MULTIPROVINCIAL"/>
    <n v="0"/>
    <n v="6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100482600"/>
    <n v="113999665"/>
    <n v="113658049.04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20140000"/>
    <n v="10328123.4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800000"/>
    <n v="49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4526647"/>
    <n v="43478339"/>
    <n v="35661344.28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22799000"/>
    <n v="3890559"/>
    <n v="25431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532226"/>
    <n v="4144234"/>
    <n v="2803236.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9493330"/>
    <n v="453457.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2039000"/>
    <n v="1799798"/>
    <n v="1410504.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4745200"/>
    <n v="2455914.5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0"/>
    <n v="3294731"/>
    <n v="2640050.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5904401"/>
    <n v="2481485.7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5000000"/>
    <n v="1609730"/>
    <n v="3898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en blanco)"/>
    <s v="99 - MULTIPROVINCIAL"/>
    <n v="0"/>
    <n v="14900"/>
    <n v="139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693765"/>
    <n v="46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0"/>
    <n v="7880000"/>
    <n v="3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en blanco)"/>
    <s v="99 - MULTIPROVINCIAL"/>
    <n v="0"/>
    <n v="935000"/>
    <n v="9345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647931"/>
    <n v="485608.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553359"/>
    <n v="170600.8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106932000"/>
    <n v="117122417"/>
    <n v="83149176.77000001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2432500"/>
    <n v="75614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7685484"/>
    <n v="95697079"/>
    <n v="56539760.67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303341323"/>
    <n v="9062241"/>
    <n v="2050605.9300000002"/>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12594904"/>
    <n v="4118872"/>
    <n v="3539089.53"/>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0"/>
    <n v="3927084"/>
    <n v="3185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952064"/>
    <n v="2789700"/>
    <n v="1475091.9100000001"/>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717082"/>
    <n v="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0"/>
    <n v="559263"/>
    <n v="479838.42000000004"/>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en blanco)"/>
    <s v="99 - MULTIPROVINCIAL"/>
    <n v="0"/>
    <n v="3043350"/>
    <n v="91568.45"/>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en blanco)"/>
    <s v="99 - MULTIPROVINCIAL"/>
    <n v="0"/>
    <n v="29000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en blanco)"/>
    <s v="99 - MULTIPROVINCIAL"/>
    <n v="0"/>
    <n v="3500000"/>
    <n v="231184.99000000002"/>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en blanco)"/>
    <s v="99 - MULTIPROVINCIAL"/>
    <n v="3364005"/>
    <n v="9320327"/>
    <n v="5500058.009999999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en blanco)"/>
    <s v="99 - MULTIPROVINCIAL"/>
    <n v="5000000"/>
    <n v="3270000"/>
    <n v="25837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en blanco)"/>
    <s v="99 - MULTIPROVINCIAL"/>
    <n v="0"/>
    <n v="10764"/>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en blanco)"/>
    <s v="99 - MULTIPROVINCIAL"/>
    <n v="0"/>
    <n v="1097875"/>
    <n v="109787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0"/>
    <n v="433900"/>
    <n v="253443.4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4 - PRODUCTOS FARMACÉUTICOS"/>
    <s v="N"/>
    <s v="00 - N/A"/>
    <s v="10 - FONDO GENERAL"/>
    <s v="(en blanco)"/>
    <s v="99 - MULTIPROVINCIAL"/>
    <n v="0"/>
    <n v="648000"/>
    <n v="18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en blanco)"/>
    <s v="99 - MULTIPROVINCIAL"/>
    <n v="0"/>
    <n v="204650"/>
    <n v="4648.850000000000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en blanco)"/>
    <s v="99 - MULTIPROVINCIAL"/>
    <n v="0"/>
    <n v="300000"/>
    <n v="289794.03000000003"/>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0"/>
    <n v="6822042"/>
    <n v="5179814.5299999993"/>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en blanco)"/>
    <s v="99 - MULTIPROVINCIAL"/>
    <n v="11036674"/>
    <n v="9736674"/>
    <n v="3683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en blanco)"/>
    <s v="99 - MULTIPROVINCIAL"/>
    <n v="0"/>
    <n v="43787667"/>
    <n v="3669887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en blanco)"/>
    <s v="99 - MULTIPROVINCIAL"/>
    <n v="3582250"/>
    <n v="3383435"/>
    <n v="3338388.889999999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en blanco)"/>
    <s v="99 - MULTIPROVINCIAL"/>
    <n v="6143465"/>
    <n v="1643548"/>
    <n v="412386.7400000000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0"/>
    <n v="6162273"/>
    <n v="5555355.16999999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en blanco)"/>
    <s v="99 - MULTIPROVINCIAL"/>
    <n v="0"/>
    <n v="100000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en blanco)"/>
    <s v="99 - MULTIPROVINCIAL"/>
    <n v="0"/>
    <n v="1000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en blanco)"/>
    <s v="99 - MULTIPROVINCIAL"/>
    <n v="0"/>
    <n v="59200"/>
    <n v="5476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en blanco)"/>
    <s v="99 - MULTIPROVINCIAL"/>
    <n v="13546548"/>
    <n v="18729048"/>
    <n v="15186511.2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0"/>
    <n v="14275000"/>
    <n v="1158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en blanco)"/>
    <s v="99 - MULTIPROVINCIAL"/>
    <n v="3986664"/>
    <n v="5760729"/>
    <n v="397085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en blanco)"/>
    <s v="99 - MULTIPROVINCIAL"/>
    <n v="1993332"/>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669326"/>
    <n v="2969326"/>
    <n v="2084429.6799999997"/>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0"/>
    <n v="2040000"/>
    <n v="1747777.760000000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27221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en blanco)"/>
    <s v="99 - MULTIPROVINCIAL"/>
    <n v="0"/>
    <n v="23237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en blanco)"/>
    <s v="99 - MULTIPROVINCIAL"/>
    <n v="0"/>
    <n v="979267"/>
    <n v="451657.23"/>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0"/>
    <n v="225500"/>
    <n v="22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0"/>
    <n v="1029082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en blanco)"/>
    <s v="99 - MULTIPROVINCIAL"/>
    <n v="0"/>
    <n v="5000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en blanco)"/>
    <s v="99 - MULTIPROVINCIAL"/>
    <n v="0"/>
    <n v="16598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332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en blanco)"/>
    <s v="99 - MULTIPROVINCIAL"/>
    <n v="0"/>
    <n v="2987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en blanco)"/>
    <s v="99 - MULTIPROVINCIAL"/>
    <n v="0"/>
    <n v="345265"/>
    <n v="20283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2193287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32787315"/>
    <n v="418688499.80000001"/>
    <n v="329899792.30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0"/>
    <n v="2713000"/>
    <n v="276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051068"/>
    <n v="5745570.2799999993"/>
    <n v="4698041.1500000004"/>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6275500"/>
    <n v="25500"/>
    <n v="2103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348001"/>
    <n v="999001"/>
    <n v="998000.4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3938116"/>
    <n v="328428.91999999993"/>
    <n v="222918.64999999997"/>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00000"/>
    <n v="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750700700"/>
    <n v="747489587"/>
    <n v="577084711.44000006"/>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12164283"/>
    <n v="114363585"/>
    <n v="106015443.81000002"/>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en blanco)"/>
    <s v="99 - MULTIPROVINCIAL"/>
    <n v="43797079"/>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95161960"/>
    <n v="96173771"/>
    <n v="86875435.04000015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8250000"/>
    <n v="28250000"/>
    <n v="20425980.02999999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11948023"/>
    <n v="16198023"/>
    <n v="2543925.319999999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en blanco)"/>
    <s v="99 - MULTIPROVINCIAL"/>
    <n v="2000000"/>
    <n v="5000000"/>
    <n v="1451459.8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17965111"/>
    <n v="11965111"/>
    <n v="2055754.799999999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en blanco)"/>
    <s v="99 - MULTIPROVINCIAL"/>
    <n v="500000"/>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4193916"/>
    <n v="4493916"/>
    <n v="1329831.66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en blanco)"/>
    <s v="99 - MULTIPROVINCIAL"/>
    <n v="200000"/>
    <n v="200000"/>
    <n v="5000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45992930"/>
    <n v="49670030"/>
    <n v="34981861.12000000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en blanco)"/>
    <s v="99 - MULTIPROVINCIAL"/>
    <n v="2180000"/>
    <n v="2180000"/>
    <n v="1272329.60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16476400"/>
    <n v="17882400"/>
    <n v="16942989.26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en blanco)"/>
    <s v="99 - MULTIPROVINCIAL"/>
    <n v="20000"/>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2081410"/>
    <n v="2081410"/>
    <n v="575445.8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7300000"/>
    <n v="10600000"/>
    <n v="6506828.259999998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302707627"/>
    <n v="298449527"/>
    <n v="199312430.55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11500000"/>
    <n v="8100000"/>
    <n v="4268877.1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17799284.399999999"/>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7952518"/>
    <n v="8577518"/>
    <n v="4438234.900000000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en blanco)"/>
    <s v="99 - MULTIPROVINCIAL"/>
    <n v="2000000"/>
    <n v="1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772800"/>
    <n v="772800"/>
    <n v="292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3350000"/>
    <n v="6850000"/>
    <n v="5236528.640000000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1870000"/>
    <n v="4033900"/>
    <n v="2741516.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5200000"/>
    <n v="3200000"/>
    <n v="602164.1899999999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4000000"/>
    <n v="44000000"/>
    <n v="1145603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12042953"/>
    <n v="10042953"/>
    <n v="6350831.1200000001"/>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61157"/>
    <n v="261157"/>
    <n v="143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en blanco)"/>
    <s v="99 - MULTIPROVINCIAL"/>
    <n v="138843"/>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130000"/>
    <n v="35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en blanco)"/>
    <s v="99 - MULTIPROVINCIAL"/>
    <n v="2450000"/>
    <n v="1355000"/>
    <n v="280422.3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826000"/>
    <n v="28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1450000"/>
    <n v="1500000"/>
    <n v="314434.6399999999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0700000"/>
    <n v="10780000"/>
    <n v="1110152.7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1500000"/>
    <n v="1480000"/>
    <n v="421444.0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3260646"/>
    <n v="23577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31150000"/>
    <n v="31715000"/>
    <n v="20207303.070000004"/>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en blanco)"/>
    <s v="99 - MULTIPROVINCIAL"/>
    <n v="608501180"/>
    <n v="639363055.55999994"/>
    <n v="536000802.8999998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5000000"/>
    <n v="681279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en blanco)"/>
    <s v="99 - MULTIPROVINCIAL"/>
    <n v="37880000"/>
    <n v="49801775.629999995"/>
    <n v="40362743.50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35000000"/>
    <n v="36761438.159999996"/>
    <n v="34242502.22000000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en blanco)"/>
    <s v="99 - MULTIPROVINCIAL"/>
    <n v="1200000"/>
    <n v="1157200"/>
    <n v="68661.53"/>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en blanco)"/>
    <s v="99 - MULTIPROVINCIAL"/>
    <n v="9700000"/>
    <n v="3200000"/>
    <n v="10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en blanco)"/>
    <s v="99 - MULTIPROVINCIAL"/>
    <n v="1600000"/>
    <n v="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en blanco)"/>
    <s v="99 - MULTIPROVINCIAL"/>
    <n v="90297780"/>
    <n v="87885904.440000013"/>
    <n v="80192900.47999995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86300000"/>
    <n v="88867500.209999993"/>
    <n v="86811895.58999994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10 - FONDO GENERAL"/>
    <s v="(en blanco)"/>
    <s v="99 - MULTIPROVINCIAL"/>
    <n v="0"/>
    <n v="670000"/>
    <n v="67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7200000"/>
    <n v="6655000"/>
    <n v="5582215.67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en blanco)"/>
    <s v="99 - MULTIPROVINCIAL"/>
    <n v="6027691"/>
    <n v="9027691"/>
    <n v="7157408.670000000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en blanco)"/>
    <s v="99 - MULTIPROVINCIAL"/>
    <n v="2750000"/>
    <n v="3592622.44"/>
    <n v="3263879.4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en blanco)"/>
    <s v="99 - MULTIPROVINCIAL"/>
    <n v="0"/>
    <n v="100000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en blanco)"/>
    <s v="99 - MULTIPROVINCIAL"/>
    <n v="0"/>
    <n v="16770524.899999999"/>
    <n v="12082396.03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76500000"/>
    <n v="73655355.429999992"/>
    <n v="57858087.0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en blanco)"/>
    <s v="99 - MULTIPROVINCIAL"/>
    <n v="4500000"/>
    <n v="4500000"/>
    <n v="3959505.809999999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9200000"/>
    <n v="8918193.0300000012"/>
    <n v="8918193.029999999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en blanco)"/>
    <s v="99 - MULTIPROVINCIAL"/>
    <n v="0"/>
    <n v="637733.76"/>
    <n v="63773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16800000"/>
    <n v="18057790.109999999"/>
    <n v="11785420.58000000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en blanco)"/>
    <s v="99 - MULTIPROVINCIAL"/>
    <n v="3300000"/>
    <n v="7366586.3300000001"/>
    <n v="7032596.599999999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5800000"/>
    <n v="10930843.379999999"/>
    <n v="9856499.759999997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en blanco)"/>
    <s v="99 - MULTIPROVINCIAL"/>
    <n v="2500000"/>
    <n v="4768281.0600000005"/>
    <n v="2427935.1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en blanco)"/>
    <s v="99 - MULTIPROVINCIAL"/>
    <n v="0"/>
    <n v="1400000"/>
    <n v="103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2000000"/>
    <n v="2262681.71"/>
    <n v="1753365.9299999997"/>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2200000"/>
    <n v="1966540.8"/>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600000"/>
    <n v="1221244.75"/>
    <n v="607714.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233979.8"/>
    <n v="23376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en blanco)"/>
    <s v="99 - MULTIPROVINCIAL"/>
    <n v="0"/>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250000"/>
    <n v="3365317.93"/>
    <n v="3304521.0900000003"/>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en blanco)"/>
    <s v="99 - MULTIPROVINCIAL"/>
    <n v="0"/>
    <n v="1068951.1400000001"/>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2100000"/>
    <n v="395960"/>
    <n v="188661.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1100000"/>
    <n v="20376197"/>
    <n v="10667600.2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en blanco)"/>
    <s v="99 - MULTIPROVINCIAL"/>
    <n v="43349"/>
    <n v="9526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0510000"/>
    <n v="13131412.24"/>
    <n v="10277210.6"/>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505019621"/>
    <n v="463564174"/>
    <n v="359513367.94"/>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61000000"/>
    <n v="72455447"/>
    <n v="57856658.31000000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en blanco)"/>
    <s v="99 - MULTIPROVINCIAL"/>
    <n v="31700000"/>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72700000"/>
    <n v="72700000"/>
    <n v="53761720.0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36488000"/>
    <n v="30245990.32"/>
    <n v="25745188.94999999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6000000"/>
    <n v="2006928.7500000005"/>
    <n v="1626772.3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9150000"/>
    <n v="2200000"/>
    <n v="1494690.5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2910000"/>
    <n v="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39320000"/>
    <n v="14174557.229999997"/>
    <n v="5948885.740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5000000"/>
    <n v="5000000"/>
    <n v="37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46250000"/>
    <n v="43635997"/>
    <n v="30744657.78999999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77180000"/>
    <n v="13753253.890000001"/>
    <n v="12743816.63999999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9100000"/>
    <n v="17151472.449999999"/>
    <n v="11767181.3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1000000"/>
    <n v="379126.19999999995"/>
    <n v="379063.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15630000"/>
    <n v="7905450.2100000009"/>
    <n v="6436608.2699999996"/>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9800000"/>
    <n v="1859305.4900000005"/>
    <n v="1759290.98"/>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8235000"/>
    <n v="3625475.43"/>
    <n v="2352242.7800000003"/>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260000"/>
    <n v="42205.969999999972"/>
    <n v="29933.97"/>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1400000"/>
    <n v="129588.17999999991"/>
    <n v="65868.18000000000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2500000"/>
    <n v="2471682.7600000002"/>
    <n v="2039559.6700000004"/>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24605000"/>
    <n v="16299213.010000002"/>
    <n v="13380525.77"/>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29400000"/>
    <n v="20324010.229999993"/>
    <n v="16508013.610000001"/>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6424529"/>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771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3664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112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4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1797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1062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392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37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0135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674971"/>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9750000"/>
    <n v="9750000"/>
    <n v="834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8775000"/>
    <n v="9254000"/>
    <n v="834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834000"/>
    <n v="12838000"/>
    <n v="1164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9209000"/>
    <n v="9209000"/>
    <n v="8262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1050000"/>
    <n v="11083000"/>
    <n v="97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60533015"/>
    <n v="857504015"/>
    <n v="762084267.40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1150199.030000001"/>
    <n v="98625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242214617"/>
    <n v="238714617"/>
    <n v="165953502.49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540000"/>
    <n v="175160.43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350000"/>
    <n v="1322009"/>
    <n v="1143610.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15000"/>
    <n v="1284170.1000000001"/>
    <n v="1143610.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500000"/>
    <n v="1779244.6"/>
    <n v="1601106.82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75000"/>
    <n v="1275079.3999999999"/>
    <n v="1128945.55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530000"/>
    <n v="1520491.17"/>
    <n v="1333298.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8709000"/>
    <n v="118334591.59"/>
    <n v="102741788.9099998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661115.5"/>
    <n v="1478421.2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7000000"/>
    <n v="37000000"/>
    <n v="34082343.8999999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873985"/>
    <n v="4873985"/>
    <n v="2534002.09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20300000"/>
    <n v="20300000"/>
    <n v="9579389.850000001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200000"/>
    <n v="1025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7310000"/>
    <n v="7310000"/>
    <n v="2046471.2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49008000"/>
    <n v="46711180.600000001"/>
    <n v="30771918.41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90000"/>
    <n v="90000"/>
    <n v="723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40000"/>
    <n v="140000"/>
    <n v="105786.9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140000"/>
    <n v="140000"/>
    <n v="99065.8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90000"/>
    <n v="90000"/>
    <n v="63753.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45000"/>
    <n v="45000"/>
    <n v="33486.9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29300000"/>
    <n v="29446819.399999999"/>
    <n v="26120603.1799999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890000"/>
    <n v="15736384"/>
    <n v="7561569.03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550000"/>
    <n v="27803616"/>
    <n v="16056745.45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38158561"/>
    <n v="239983445.5"/>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300000"/>
    <n v="40400000"/>
    <n v="27588383.61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450000"/>
    <n v="3450000"/>
    <n v="2644839.61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1300000"/>
    <n v="1300000"/>
    <n v="2403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3000000"/>
    <n v="796008.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400000"/>
    <n v="1365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450000"/>
    <n v="2450000"/>
    <n v="734123.5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93000"/>
    <n v="793000"/>
    <n v="65655.199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180000"/>
    <n v="18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198000"/>
    <n v="198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60000"/>
    <n v="660000"/>
    <n v="5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180000"/>
    <n v="18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200000"/>
    <n v="20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9657759"/>
    <n v="29657759"/>
    <n v="20561073.08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707000"/>
    <n v="10196446.550000001"/>
    <n v="5358159.44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100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25000"/>
    <n v="2238000"/>
    <n v="1199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0000"/>
    <n v="303414.12"/>
    <n v="181094.38999999998"/>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25000"/>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100000"/>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7641421"/>
    <n v="355924409.64999998"/>
    <n v="303607545.94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63853314"/>
    <n v="57295325.350000001"/>
    <n v="55758610.41999998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7255416"/>
    <n v="47255416"/>
    <n v="41427248.3799999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19389904"/>
    <n v="19882904"/>
    <n v="15135016.26000000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48850"/>
    <n v="354049.97"/>
    <n v="338512.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5551558"/>
    <n v="51743934.310000002"/>
    <n v="45895943.6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07304"/>
    <n v="15191804"/>
    <n v="11808009.79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12245000"/>
    <n v="12922173.91"/>
    <n v="5530489.049999999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10215000"/>
    <n v="7852772.6900000004"/>
    <n v="7359890.439999999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34430"/>
    <n v="4409110"/>
    <n v="3174054.130000000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877600"/>
    <n v="4363800"/>
    <n v="3176389.079999999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6916745"/>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55413"/>
    <n v="3476150.09"/>
    <n v="1771836.8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1943"/>
    <n v="1182843"/>
    <n v="917060.9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353000"/>
    <n v="4824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788970"/>
    <n v="1247578"/>
    <n v="732391.6000000000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24154"/>
    <n v="35522.01"/>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500"/>
    <n v="15500.01"/>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847000"/>
    <n v="11790800.01"/>
    <n v="932485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9473"/>
    <n v="4530356.99"/>
    <n v="2595728.5699999994"/>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1468425"/>
    <n v="11468425"/>
    <n v="10456911.9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5958611"/>
    <n v="15958611"/>
    <n v="12865060.8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25816"/>
    <n v="1425816"/>
    <n v="1293476.58000000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2970000"/>
    <n v="2970000"/>
    <n v="2332204.31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en blanco)"/>
    <s v="99 - MULTIPROVINCIAL"/>
    <n v="25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105301"/>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800000"/>
    <n v="12320593"/>
    <n v="7040049.940000000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989215"/>
    <n v="5178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700000"/>
    <n v="7338060"/>
    <n v="6170773.4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0"/>
    <n v="182659"/>
    <n v="180381.1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390448"/>
    <n v="298407.2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781458"/>
    <n v="553323.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28481"/>
    <n v="85917.2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85941"/>
    <n v="85940.0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4013674"/>
    <n v="3653508.46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97289"/>
    <n v="2652019"/>
    <n v="2185411.9899999998"/>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66834000"/>
    <n v="166834000"/>
    <n v="149855601.32000005"/>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70 - DONACION EXTERNA"/>
    <s v="(en blanco)"/>
    <s v="99 - MULTIPROVINCIAL"/>
    <n v="0"/>
    <n v="5445000"/>
    <n v="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28302000"/>
    <n v="28302000"/>
    <n v="27563105.94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22465998"/>
    <n v="22465998"/>
    <n v="19931684.390000004"/>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7452090"/>
    <n v="27452090"/>
    <n v="25612911.389999993"/>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70 - DONACION EXTERNA"/>
    <s v="(en blanco)"/>
    <s v="99 - MULTIPROVINCIAL"/>
    <n v="0"/>
    <n v="316800"/>
    <n v="19451.25"/>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215000"/>
    <n v="215000"/>
    <n v="33316.26"/>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3700000"/>
    <n v="3700000"/>
    <n v="1753145.51"/>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70 - DONACION EXTERNA"/>
    <s v="(en blanco)"/>
    <s v="99 - MULTIPROVINCIAL"/>
    <n v="0"/>
    <n v="8444550"/>
    <n v="686361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1720000"/>
    <n v="955700"/>
    <n v="224010.239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70 - DONACION EXTERNA"/>
    <s v="(en blanco)"/>
    <s v="99 - MULTIPROVINCIAL"/>
    <n v="0"/>
    <n v="19028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23404000"/>
    <n v="22149115"/>
    <n v="17999249.720000003"/>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70 - DONACION EXTERNA"/>
    <s v="(en blanco)"/>
    <s v="99 - MULTIPROVINCIAL"/>
    <n v="0"/>
    <n v="19005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4670500"/>
    <n v="14270500"/>
    <n v="13940933.24"/>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70 - DONACION EXTERNA"/>
    <s v="(en blanco)"/>
    <s v="99 - MULTIPROVINCIAL"/>
    <n v="0"/>
    <n v="3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2820000"/>
    <n v="4973600"/>
    <n v="2196729.700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1635000"/>
    <n v="2634393"/>
    <n v="1378648.02"/>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70 - DONACION EXTERNA"/>
    <s v="(en blanco)"/>
    <s v="99 - MULTIPROVINCIAL"/>
    <n v="0"/>
    <n v="2855679.1"/>
    <n v="1937056"/>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3280000"/>
    <n v="3595310"/>
    <n v="2451984.9499999997"/>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70 - DONACION EXTERNA"/>
    <s v="(en blanco)"/>
    <s v="99 - MULTIPROVINCIAL"/>
    <n v="0"/>
    <n v="1699840"/>
    <n v="0"/>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665000"/>
    <n v="852630.53"/>
    <n v="520894.36"/>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125000"/>
    <n v="244300"/>
    <n v="113708.48"/>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70 - DONACION EXTERNA"/>
    <s v="(en blanco)"/>
    <s v="99 - MULTIPROVINCIAL"/>
    <n v="0"/>
    <n v="241900"/>
    <n v="173401"/>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475000"/>
    <n v="605980"/>
    <n v="388986.73000000004"/>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70 - DONACION EXTERNA"/>
    <s v="(en blanco)"/>
    <s v="99 - MULTIPROVINCIAL"/>
    <n v="0"/>
    <n v="186000"/>
    <n v="2950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300000"/>
    <n v="221369.47"/>
    <n v="162537.46"/>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305002"/>
    <n v="329002"/>
    <n v="167196.980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11100000"/>
    <n v="11313500"/>
    <n v="7063453.4199999999"/>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180687"/>
    <n v="1632907"/>
    <n v="1214782.5999999996"/>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70 - DONACION EXTERNA"/>
    <s v="(en blanco)"/>
    <s v="99 - MULTIPROVINCIAL"/>
    <n v="0"/>
    <n v="219850"/>
    <n v="4672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320950608"/>
    <n v="317432039.13999993"/>
    <n v="288460955.11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30199000"/>
    <n v="145569468.86000001"/>
    <n v="123294425.68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6487550"/>
    <n v="89873151"/>
    <n v="83729645.95999999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967000"/>
    <n v="33520999"/>
    <n v="30254583.35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7284247"/>
    <n v="43147247"/>
    <n v="38129017.09999998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418389"/>
    <n v="19763889"/>
    <n v="16646942.10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9080000"/>
    <n v="29080000"/>
    <n v="22238668.48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4200000"/>
    <n v="2950000"/>
    <n v="1887634.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00000"/>
    <n v="72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2100000"/>
    <n v="6800000"/>
    <n v="6418928.190000000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1200000"/>
    <n v="2700000"/>
    <n v="2206027.11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2050000"/>
    <n v="2550000"/>
    <n v="981567.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11320000"/>
    <n v="24976000"/>
    <n v="17047926.47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31000000"/>
    <n v="34102000"/>
    <n v="29864819.86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9800000"/>
    <n v="17335323"/>
    <n v="14434955.76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2300000"/>
    <n v="30724751"/>
    <n v="11102255.69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9800000"/>
    <n v="38552930"/>
    <n v="20168495.03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5849366"/>
    <n v="11151274"/>
    <n v="7462414.62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00000"/>
    <n v="2150000"/>
    <n v="13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350000"/>
    <n v="3678903"/>
    <n v="2883723.3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600000"/>
    <n v="485000"/>
    <n v="482185.3199999999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50000"/>
    <n v="2728800"/>
    <n v="2578679.80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280000"/>
    <n v="721997.12"/>
    <n v="451651.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850000"/>
    <n v="900000"/>
    <n v="302692.459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50000"/>
    <n v="110720"/>
    <n v="20116.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4350000"/>
    <n v="14250000"/>
    <n v="11995133.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4350000"/>
    <n v="6352165.8799999999"/>
    <n v="4564020.4400000004"/>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en blanco)"/>
    <s v="99 - MULTIPROVINCIAL"/>
    <n v="300000"/>
    <n v="300000"/>
    <n v="296686.6500000000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175000"/>
    <n v="175000"/>
    <n v="15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500000"/>
    <n v="1500000"/>
    <n v="619316.8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00000"/>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1100000"/>
    <n v="1100000"/>
    <n v="21590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en blanco)"/>
    <s v="99 - MULTIPROVINCIAL"/>
    <n v="200000"/>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76461017"/>
    <n v="84737095.5"/>
    <n v="62191111.920000002"/>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81231758"/>
    <n v="73287315.75"/>
    <n v="4379139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9210934"/>
    <n v="22667512.5"/>
    <n v="19325198.5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en blanco)"/>
    <s v="01 - DISTRITO NACIONAL"/>
    <n v="7820000"/>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10480654"/>
    <n v="11173986.050000001"/>
    <n v="9161874.0599999987"/>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7036062"/>
    <n v="8450414.879999999"/>
    <n v="6630913.240000002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0746608"/>
    <n v="12818973.719999999"/>
    <n v="9894708.679999999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39000"/>
    <n v="309000"/>
    <n v="182626.2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1276000"/>
    <n v="521012.84999999986"/>
    <n v="12503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en blanco)"/>
    <s v="01 - DISTRITO NACIONAL"/>
    <n v="0"/>
    <n v="79987.149999999994"/>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4971392"/>
    <n v="5169827.8900000006"/>
    <n v="4390815.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750000"/>
    <n v="2167577.48"/>
    <n v="1561120.260000000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4220000"/>
    <n v="7747000.0000000009"/>
    <n v="1305285.9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8498000"/>
    <n v="17207329.759999998"/>
    <n v="2305776.4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4217000"/>
    <n v="2176030.96"/>
    <n v="1237970.5900000001"/>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533434"/>
    <n v="480000"/>
    <n v="356077.27999999997"/>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en blanco)"/>
    <s v="01 - DISTRITO NACIONAL"/>
    <n v="0"/>
    <n v="33100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268000"/>
    <n v="619862"/>
    <n v="457884.19"/>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252320"/>
    <n v="204112"/>
    <n v="192661.8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en blanco)"/>
    <s v="01 - DISTRITO NACIONAL"/>
    <n v="0"/>
    <n v="15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en blanco)"/>
    <s v="01 - DISTRITO NACIONAL"/>
    <n v="50696"/>
    <n v="11737.190000000002"/>
    <n v="2580.6999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4700000"/>
    <n v="4865000"/>
    <n v="3348180.2600000007"/>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2059322"/>
    <n v="4476811.1500000004"/>
    <n v="2622620.220000000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380967722"/>
    <n v="406095810.52999997"/>
    <n v="316574949.0900000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126530564"/>
    <n v="113081288.59"/>
    <n v="88778115.16999998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75310894"/>
    <n v="60788535.82"/>
    <n v="57964979.21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45642532"/>
    <n v="37717243.759999998"/>
    <n v="35103755.5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en blanco)"/>
    <s v="01 - DISTRITO NACIONAL"/>
    <n v="200000"/>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62515866"/>
    <n v="56535994.210000001"/>
    <n v="45779489.16999998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18379942"/>
    <n v="18453742"/>
    <n v="13272243.03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01 - DISTRITO NACIONAL"/>
    <n v="10000000"/>
    <n v="10000000"/>
    <n v="8520675.320000000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92400000"/>
    <n v="93500000"/>
    <n v="84815594.57999995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en blanco)"/>
    <s v="01 - DISTRITO NACIONAL"/>
    <n v="0"/>
    <n v="471996.6"/>
    <n v="145505.799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01 - DISTRITO NACIONAL"/>
    <n v="182263629"/>
    <n v="228535198"/>
    <n v="147929860.1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288565568"/>
    <n v="273289702.72000003"/>
    <n v="240032844.5800000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01 - DISTRITO NACIONAL"/>
    <n v="5950000"/>
    <n v="6873363"/>
    <n v="5989463.030000001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01 - DISTRITO NACIONAL"/>
    <n v="0"/>
    <n v="4307162.12"/>
    <n v="30346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01 - DISTRITO NACIONAL"/>
    <n v="50000"/>
    <n v="4211600"/>
    <n v="1180808.390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21773071"/>
    <n v="45694274.690000005"/>
    <n v="31832578.04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01 - DISTRITO NACIONAL"/>
    <n v="0"/>
    <n v="1408000"/>
    <n v="754705.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3650000"/>
    <n v="3353000"/>
    <n v="3141608.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en blanco)"/>
    <s v="01 - DISTRITO NACIONAL"/>
    <n v="0"/>
    <n v="1295500"/>
    <n v="103688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01 - DISTRITO NACIONAL"/>
    <n v="0"/>
    <n v="17310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99 - MULTIPROVINCIAL"/>
    <n v="0"/>
    <n v="128000.6"/>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en blanco)"/>
    <s v="01 - DISTRITO NACIONAL"/>
    <n v="0"/>
    <n v="554380"/>
    <n v="173880.0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en blanco)"/>
    <s v="01 - DISTRITO NACIONAL"/>
    <n v="0"/>
    <n v="383920"/>
    <n v="37878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01 - DISTRITO NACIONAL"/>
    <n v="13200000"/>
    <n v="9928355"/>
    <n v="8597920.920000001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01 - DISTRITO NACIONAL"/>
    <n v="0"/>
    <n v="2366620.36"/>
    <n v="1199024.8299999998"/>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0"/>
    <n v="245440"/>
    <n v="24543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0"/>
    <n v="718022.92"/>
    <n v="718022.92"/>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466920"/>
    <n v="37691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159090"/>
    <n v="159089.99"/>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10104000"/>
    <n v="11216000"/>
    <n v="10218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415643"/>
    <n v="1649620"/>
    <n v="1462630.42"/>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200000"/>
    <n v="3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800000"/>
    <n v="10077606"/>
    <n v="5662741.04"/>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en blanco)"/>
    <s v="99 - MULTIPROVINCIAL"/>
    <n v="0"/>
    <n v="18500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en blanco)"/>
    <s v="99 - MULTIPROVINCIAL"/>
    <n v="500000"/>
    <n v="1296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7 - SERVICIOS DE CONSERVACIÓN, REPARACIONES MENORES E INSTALACIONES TEMPORALES"/>
    <s v="N"/>
    <s v="00 - N/A"/>
    <s v="10 - FONDO GENERAL"/>
    <s v="(en blanco)"/>
    <s v="99 - MULTIPROVINCIAL"/>
    <n v="0"/>
    <n v="165200"/>
    <n v="165199.99"/>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000000"/>
    <n v="34190"/>
    <n v="3419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en blanco)"/>
    <s v="99 - MULTIPROVINCIAL"/>
    <n v="0"/>
    <n v="24200"/>
    <n v="24200"/>
  </r>
  <r>
    <s v="2025"/>
    <x v="0"/>
    <x v="0"/>
    <x v="0"/>
    <x v="0"/>
    <s v="2 - Poder Ejecutivo"/>
    <s v="0222 - MINISTERIO DE ENERGIA Y MINAS"/>
    <s v="0001 - MINISTERIO DE ENERGIA Y MINAS"/>
    <s v="2 - SERVICIOS ECONÓMICOS"/>
    <s v="2.4 - Energía y combustible"/>
    <s v="2.4.08 - Energía eléctrica de fuentes nucleares"/>
    <s v="2.3 - MATERIALES Y SUMINISTROS"/>
    <s v="2.3.3 - PAPEL, CARTÓN E IMPRESOS"/>
    <s v="N"/>
    <s v="00 - N/A"/>
    <s v="10 - FONDO GENERAL"/>
    <s v="(en blanco)"/>
    <s v="99 - MULTIPROVINCIAL"/>
    <n v="0"/>
    <n v="106410"/>
    <n v="10641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5478000"/>
    <n v="742697802"/>
    <n v="640566596.42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446400"/>
    <n v="174936400"/>
    <n v="161522213.92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72000000"/>
    <n v="72000000"/>
    <n v="80455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6203865"/>
    <n v="107054229"/>
    <n v="88977641.67000001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51813564"/>
    <n v="51813564"/>
    <n v="39502455.29000000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000000"/>
    <n v="44594318"/>
    <n v="36108857.73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en blanco)"/>
    <s v="99 - MULTIPROVINCIAL"/>
    <n v="0"/>
    <n v="1163690"/>
    <n v="7257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4000000"/>
    <n v="25833200"/>
    <n v="14338753.33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0"/>
    <n v="2035186.21"/>
    <n v="1344500.1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76659500"/>
    <n v="114803119.09"/>
    <n v="80594068.93000000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3000000"/>
    <n v="4217905"/>
    <n v="61001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60080000"/>
    <n v="49239264"/>
    <n v="30261663.35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3200000"/>
    <n v="14047978.66"/>
    <n v="7099742.419999997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26800000"/>
    <n v="188482495.79000002"/>
    <n v="49169936.44999998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en blanco)"/>
    <s v="99 - MULTIPROVINCIAL"/>
    <n v="0"/>
    <n v="3077810"/>
    <n v="117837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67000000"/>
    <n v="47168991.290000007"/>
    <n v="35458236.20999999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5000000"/>
    <n v="11810500.43"/>
    <n v="8751346.57000000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3000000"/>
    <n v="9288181"/>
    <n v="5336103.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3469991"/>
    <n v="4240121.57"/>
    <n v="1803226.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7700000"/>
    <n v="2912588.13"/>
    <n v="2472764.859999999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00000"/>
    <n v="414846.60000000009"/>
    <n v="387162.2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3300000"/>
    <n v="705163"/>
    <n v="43966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27640000"/>
    <n v="3740706.419999999"/>
    <n v="2674772.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30000000"/>
    <n v="3157260"/>
    <n v="3051872.3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49800000"/>
    <n v="36771858.219999999"/>
    <n v="24097719.11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450000"/>
    <n v="31106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99102063"/>
    <n v="39455100.600000001"/>
    <n v="22994217.16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83000000"/>
    <n v="58310495.5"/>
    <n v="48192520.55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47148000"/>
    <n v="50704000"/>
    <n v="463478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7043300"/>
    <n v="7629940"/>
    <n v="6969881.3400000008"/>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en blanco)"/>
    <s v="99 - MULTIPROVINCIAL"/>
    <n v="0"/>
    <n v="1000000"/>
    <n v="999999.98999999987"/>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en blanco)"/>
    <s v="99 - MULTIPROVINCIAL"/>
    <n v="2200000"/>
    <n v="1436145"/>
    <n v="13861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1075285"/>
    <n v="839285"/>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en blanco)"/>
    <s v="99 - MULTIPROVINCIAL"/>
    <n v="0"/>
    <n v="396775"/>
    <n v="396775"/>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en blanco)"/>
    <s v="99 - MULTIPROVINCIAL"/>
    <n v="0"/>
    <n v="31619.279999999999"/>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N"/>
    <s v="00 - N/A"/>
    <s v="10 - FONDO GENERAL"/>
    <s v="(en blanco)"/>
    <s v="99 - MULTIPROVINCIAL"/>
    <n v="0"/>
    <n v="343842.95"/>
    <n v="343841.98"/>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0"/>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en blanco)"/>
    <s v="99 - MULTIPROVINCIAL"/>
    <n v="0"/>
    <n v="92372.770000000019"/>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22283982"/>
    <n v="119148534"/>
    <n v="100034551.0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9793842"/>
    <n v="20944546"/>
    <n v="20772506.869999997"/>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17102596"/>
    <n v="16540118"/>
    <n v="15125730.01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3053332"/>
    <n v="3579332"/>
    <n v="3142363.2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40000"/>
    <n v="89980"/>
    <n v="46890.24000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500000"/>
    <n v="6150000"/>
    <n v="5413538.70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950000"/>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362000"/>
    <n v="412000"/>
    <n v="1318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1205000"/>
    <n v="1552700"/>
    <n v="8506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2499650"/>
    <n v="2715650"/>
    <n v="2463191.389999999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923000"/>
    <n v="2732920"/>
    <n v="120112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100000"/>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20600"/>
    <n v="957200"/>
    <n v="557065.1799999998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5493075"/>
    <n v="5757175"/>
    <n v="4434874.239999999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500000"/>
    <n v="4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614400"/>
    <n v="596900"/>
    <n v="457353.2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225000"/>
    <n v="265300"/>
    <n v="102512.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435100"/>
    <n v="484600"/>
    <n v="312034.2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228000"/>
    <n v="484000"/>
    <n v="405209.6800000000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80000"/>
    <n v="24100"/>
    <n v="24005.98"/>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700000"/>
    <n v="4611230"/>
    <n v="4147233.230000000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400991"/>
    <n v="2349883"/>
    <n v="1722872.13"/>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148836"/>
    <n v="0"/>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09398"/>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09398"/>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25880"/>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en blanco)"/>
    <s v="99 - MULTIPROVINCIAL"/>
    <n v="709398"/>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en blanco)"/>
    <s v="99 - MULTIPROVINCIAL"/>
    <n v="109398"/>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25880"/>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407995594"/>
    <n v="1322695884.6500001"/>
    <n v="1099362655.49"/>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55100000"/>
    <n v="53818584"/>
    <n v="9431943.849999999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187229617"/>
    <n v="167778285.35000002"/>
    <n v="160302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265905946"/>
    <n v="266187362"/>
    <n v="106510578.89999999"/>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en blanco)"/>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en blanco)"/>
    <s v="99 - MULTIPROVINCIAL"/>
    <n v="1000000"/>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236992639"/>
    <n v="201514639"/>
    <n v="167394434.80999991"/>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4000000"/>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52385000"/>
    <n v="52385000"/>
    <n v="40015590.13999998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7025000"/>
    <n v="15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49605000"/>
    <n v="54554579.299999997"/>
    <n v="43793894.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5005000"/>
    <n v="103005000"/>
    <n v="68090074.99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0300000"/>
    <n v="16800000"/>
    <n v="12979492.55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15300000"/>
    <n v="16300000"/>
    <n v="15671675.4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2500000"/>
    <n v="8074500"/>
    <n v="36592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7000000"/>
    <n v="39443533.109999999"/>
    <n v="373234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04161551"/>
    <n v="117616240.84999999"/>
    <n v="71089379.41000001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102320000"/>
    <n v="71000685.310000002"/>
    <n v="50228718.6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68005000"/>
    <n v="63365000"/>
    <n v="57754291.46000000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19005000"/>
    <n v="13500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4160000"/>
    <n v="15768532.449999999"/>
    <n v="6003968.599999998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5940000"/>
    <n v="23276698.16"/>
    <n v="18603603.10000000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24236330"/>
    <n v="117153847.87"/>
    <n v="68115481.34999999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75450000"/>
    <n v="205539797.44"/>
    <n v="141433994.47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10000000"/>
    <n v="9498244.3000000007"/>
    <n v="7681413.63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39000000"/>
    <n v="45786523.43999999"/>
    <n v="35393517.07999999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3155000"/>
    <n v="5145202.8499999996"/>
    <n v="3085126.65"/>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11105000"/>
    <n v="3125769.5600000005"/>
    <n v="127655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610000"/>
    <n v="1112237.08"/>
    <n v="5095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150000"/>
    <n v="2409354.6"/>
    <n v="1009354.29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019300"/>
    <n v="4771751.92"/>
    <n v="598580.2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2080700"/>
    <n v="3033050"/>
    <n v="2777384.15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10000"/>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191341"/>
    <n v="361341"/>
    <n v="177123.4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15000"/>
    <n v="45050"/>
    <n v="39757.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945000"/>
    <n v="1125000"/>
    <n v="764707.6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60000"/>
    <n v="196303"/>
    <n v="74191.7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550000"/>
    <n v="1005000"/>
    <n v="86504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7384119"/>
    <n v="17423350.399999999"/>
    <n v="11978117.49999999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46845881"/>
    <n v="44596538.5"/>
    <n v="40970807.30000000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2585000"/>
    <n v="7765927"/>
    <n v="1648654.839999999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0581132"/>
    <n v="8893000.3399999999"/>
    <n v="7812104.8099999996"/>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3701712"/>
    <n v="3248219.1599999997"/>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en blanco)"/>
    <s v="99 - MULTIPROVINCIAL"/>
    <n v="0"/>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529425"/>
    <n v="25529425"/>
    <n v="23532548"/>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385720"/>
    <n v="2385720"/>
    <n v="218605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en blanco)"/>
    <s v="99 - MULTIPROVINCIAL"/>
    <n v="591251"/>
    <n v="591251"/>
    <n v="541889"/>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817757"/>
    <n v="1817757"/>
    <n v="1670858"/>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14254"/>
    <n v="114254"/>
    <n v="104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38060"/>
    <n v="138060"/>
    <n v="13806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505090"/>
    <n v="505090"/>
    <n v="395281.3299999999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43851"/>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471700"/>
    <n v="471700"/>
    <n v="47170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en blanco)"/>
    <s v="99 - MULTIPROVINCIAL"/>
    <n v="749318"/>
    <n v="749318"/>
    <n v="686873.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8620"/>
    <n v="38620"/>
    <n v="386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80731"/>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886282"/>
    <n v="7886282"/>
    <n v="6959154.1400000006"/>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1029"/>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6059"/>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741377"/>
    <n v="741377"/>
    <n v="741377"/>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7221660563"/>
    <n v="7221660563"/>
    <n v="6640618517.7599983"/>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1483914922"/>
    <n v="1483914922"/>
    <n v="1343777313.0600002"/>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241684008"/>
    <n v="241684008"/>
    <n v="217368136.50000003"/>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612690810"/>
    <n v="612690810"/>
    <n v="568690292.64999998"/>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421066063"/>
    <n v="421066063"/>
    <n v="386498506.33999991"/>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7019319"/>
    <n v="7019319"/>
    <n v="7019319"/>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68079340"/>
    <n v="68079340"/>
    <n v="61536939.140000015"/>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32302009"/>
    <n v="32302009"/>
    <n v="31657155.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462199462"/>
    <n v="462199462"/>
    <n v="429504147.72999996"/>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488222596"/>
    <n v="488222596"/>
    <n v="442985054.039999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6867717"/>
    <n v="286867717"/>
    <n v="257851406.53999999"/>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0748710"/>
    <n v="230748710"/>
    <n v="201995768.38999999"/>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en blanco)"/>
    <s v="99 - MULTIPROVINCIAL"/>
    <n v="101013211"/>
    <n v="101013211"/>
    <n v="85471471.540000007"/>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17068764"/>
    <n v="17068764"/>
    <n v="16838124"/>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2860496"/>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68850984"/>
    <n v="68850984"/>
    <n v="60701396.580000013"/>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en blanco)"/>
    <s v="99 - MULTIPROVINCIAL"/>
    <n v="84245"/>
    <n v="84245"/>
    <n v="84245"/>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3086638"/>
    <n v="3086638"/>
    <n v="308663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148765"/>
    <n v="2148765"/>
    <n v="2148765"/>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0346614"/>
    <n v="40346614"/>
    <n v="37714082"/>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47515907"/>
    <n v="47515907"/>
    <n v="44245547.46000000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2865626737"/>
    <n v="3669336537"/>
    <n v="3401433223"/>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282449300"/>
    <n v="353060000"/>
    <n v="3295231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10012700"/>
    <n v="12515600"/>
    <n v="116812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1065165600"/>
    <n v="1331454000"/>
    <n v="1242691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15475400"/>
    <n v="19343900"/>
    <n v="18054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102024900"/>
    <n v="127530900"/>
    <n v="119028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en blanco)"/>
    <s v="99 - MULTIPROVINCIAL"/>
    <n v="5985600"/>
    <n v="7480800"/>
    <n v="6982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229660000"/>
    <n v="287074000"/>
    <n v="267936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en blanco)"/>
    <s v="99 - MULTIPROVINCIAL"/>
    <n v="91279200"/>
    <n v="114098700"/>
    <n v="106492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8033900"/>
    <n v="10040900"/>
    <n v="9371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36562300"/>
    <n v="170699600"/>
    <n v="1593205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65465700"/>
    <n v="206831500"/>
    <n v="193042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en blanco)"/>
    <s v="99 - MULTIPROVINCIAL"/>
    <n v="4726000"/>
    <n v="5906800"/>
    <n v="5513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2650200"/>
    <n v="3311400"/>
    <n v="3091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4262500"/>
    <n v="5326900"/>
    <n v="49721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8619000"/>
    <n v="23270800"/>
    <n v="21720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86709900"/>
    <n v="108386700"/>
    <n v="1011611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14933000"/>
    <n v="18663800"/>
    <n v="17420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155300"/>
    <n v="8943900"/>
    <n v="83477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658200"/>
    <n v="822600"/>
    <n v="767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153900"/>
    <n v="5192200"/>
    <n v="4846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67600"/>
    <n v="209300"/>
    <n v="1954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29479096"/>
    <n v="721979096"/>
    <n v="665188214.5499999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93045885"/>
    <n v="300045885"/>
    <n v="247139888.91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85808"/>
    <n v="6185808"/>
    <n v="567032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5300000"/>
    <n v="55300000"/>
    <n v="55299999.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131647"/>
    <n v="94131647"/>
    <n v="87322815.31000003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6919931"/>
    <n v="26919931"/>
    <n v="24923454.28999999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6658"/>
    <n v="22756658"/>
    <n v="22269890.5200000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49423500"/>
    <n v="50423500"/>
    <n v="49238551.70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99075"/>
    <n v="3099075"/>
    <n v="2940692.4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28484711"/>
    <n v="27037880.280000001"/>
    <n v="26631963.63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22744956.199999999"/>
    <n v="22744956.1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30802393"/>
    <n v="30802393"/>
    <n v="29755482.56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524394"/>
    <n v="6524394"/>
    <n v="6301236.0600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649958"/>
    <n v="53280142"/>
    <n v="52414395.48999999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414726"/>
    <n v="15731372.720000001"/>
    <n v="15101605.96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100000"/>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343211"/>
    <n v="1343211"/>
    <n v="1215889.86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5418901"/>
    <n v="5418901"/>
    <n v="5384489.600000001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6400"/>
    <n v="146400"/>
    <n v="134200.1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
    <n v="15000"/>
    <n v="1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713004"/>
    <n v="21713004"/>
    <n v="21376755.67999999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435279"/>
    <n v="12435279"/>
    <n v="12304085.53999999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en blanco)"/>
    <s v="99 - MULTIPROVINCIAL"/>
    <n v="919168478"/>
    <n v="969168478"/>
    <n v="89257106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en blanco)"/>
    <s v="99 - MULTIPROVINCIAL"/>
    <n v="125400504"/>
    <n v="125400504"/>
    <n v="11495046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en blanco)"/>
    <s v="99 - MULTIPROVINCIAL"/>
    <n v="7932000"/>
    <n v="7932000"/>
    <n v="7271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en blanco)"/>
    <s v="99 - MULTIPROVINCIAL"/>
    <n v="139151428"/>
    <n v="139151428"/>
    <n v="12755547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102161222"/>
    <n v="102161222"/>
    <n v="9364779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en blanco)"/>
    <s v="99 - MULTIPROVINCIAL"/>
    <n v="26611281"/>
    <n v="26611281"/>
    <n v="24393673"/>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en blanco)"/>
    <s v="99 - MULTIPROVINCIAL"/>
    <n v="15890000"/>
    <n v="15890000"/>
    <n v="1513375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en blanco)"/>
    <s v="99 - MULTIPROVINCIAL"/>
    <n v="5480000"/>
    <n v="5480000"/>
    <n v="48408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en blanco)"/>
    <s v="99 - MULTIPROVINCIAL"/>
    <n v="2750000"/>
    <n v="2750000"/>
    <n v="24166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en blanco)"/>
    <s v="99 - MULTIPROVINCIAL"/>
    <n v="22767904"/>
    <n v="22767904"/>
    <n v="2121377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en blanco)"/>
    <s v="99 - MULTIPROVINCIAL"/>
    <n v="176186032"/>
    <n v="176186032"/>
    <n v="16169260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1290000"/>
    <n v="101290000"/>
    <n v="9699125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9252635"/>
    <n v="39252635"/>
    <n v="3613305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en blanco)"/>
    <s v="99 - MULTIPROVINCIAL"/>
    <n v="17700000"/>
    <n v="17700000"/>
    <n v="1623033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en blanco)"/>
    <s v="99 - MULTIPROVINCIAL"/>
    <n v="3955773"/>
    <n v="3955773"/>
    <n v="362612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en blanco)"/>
    <s v="99 - MULTIPROVINCIAL"/>
    <n v="1345000"/>
    <n v="1345000"/>
    <n v="129888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en blanco)"/>
    <s v="99 - MULTIPROVINCIAL"/>
    <n v="38670000"/>
    <n v="38670000"/>
    <n v="3498833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en blanco)"/>
    <s v="99 - MULTIPROVINCIAL"/>
    <n v="290000"/>
    <n v="290000"/>
    <n v="26583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6605618"/>
    <n v="36605618"/>
    <n v="3149958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en blanco)"/>
    <s v="99 - MULTIPROVINCIAL"/>
    <n v="13440000"/>
    <n v="13440000"/>
    <n v="12086253"/>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644002.27"/>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175407"/>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217019000"/>
    <n v="201715445.21000001"/>
    <n v="177924195.80000001"/>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23660000"/>
    <n v="25460750"/>
    <n v="24149491.590000004"/>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840000"/>
    <n v="77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15800000"/>
    <n v="18295320"/>
    <n v="1829532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20079000"/>
    <n v="27186030.369999997"/>
    <n v="24809263.78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8000000"/>
    <n v="11137876.17"/>
    <n v="10178865.699999999"/>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6000000"/>
    <n v="9537445.459999999"/>
    <n v="9537445.459999999"/>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1400000"/>
    <n v="11587186.01"/>
    <n v="10938946.920000002"/>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500000"/>
    <n v="2783511.6399999997"/>
    <n v="2783511.63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37271772"/>
    <n v="7071390.7100000028"/>
    <n v="7071390.6099999985"/>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000000"/>
    <n v="5646118.2400000002"/>
    <n v="4655475.6000000006"/>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2280639.1100000003"/>
    <n v="2269156.13"/>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616000"/>
    <n v="9707557.209999999"/>
    <n v="9707557.2100000009"/>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1300000"/>
    <n v="4814153.5599999996"/>
    <n v="4814153.5599999996"/>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220000"/>
    <n v="1461387.7999999998"/>
    <n v="1282575.8700000001"/>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en blanco)"/>
    <s v="99 - MULTIPROVINCIAL"/>
    <n v="0"/>
    <n v="1770000"/>
    <n v="1770000"/>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100000"/>
    <n v="1577670.55"/>
    <n v="1385270.14"/>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200000"/>
    <n v="450829.62"/>
    <n v="450829.62"/>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0"/>
    <n v="4925"/>
    <n v="4925"/>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100000"/>
    <n v="13293642.92"/>
    <n v="11795044.66"/>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9679628"/>
    <n v="5266351.99"/>
    <n v="5266351.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4700000"/>
    <n v="4700000"/>
    <n v="4260555.559999999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70000"/>
    <n v="670000"/>
    <n v="606319.5799999999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35000"/>
    <n v="435000"/>
    <n v="421125"/>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0"/>
    <n v="500000"/>
    <n v="494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en blanco)"/>
    <s v="99 - MULTIPROVINCIAL"/>
    <n v="575973577"/>
    <n v="575973577"/>
    <n v="529662957.41999972"/>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en blanco)"/>
    <s v="99 - MULTIPROVINCIAL"/>
    <n v="45800000"/>
    <n v="45800000"/>
    <n v="41868883.5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en blanco)"/>
    <s v="99 - MULTIPROVINCIAL"/>
    <n v="14800000"/>
    <n v="14800000"/>
    <n v="13858690.31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en blanco)"/>
    <s v="99 - MULTIPROVINCIAL"/>
    <n v="43400000"/>
    <n v="43400000"/>
    <n v="37523170.38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en blanco)"/>
    <s v="99 - MULTIPROVINCIAL"/>
    <n v="76583362"/>
    <n v="76583362"/>
    <n v="70712887.74000003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en blanco)"/>
    <s v="99 - MULTIPROVINCIAL"/>
    <n v="12500000"/>
    <n v="12500000"/>
    <n v="11399930.9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en blanco)"/>
    <s v="99 - MULTIPROVINCIAL"/>
    <n v="5398500"/>
    <n v="5398500"/>
    <n v="4951998.010000000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en blanco)"/>
    <s v="99 - MULTIPROVINCIAL"/>
    <n v="5928000"/>
    <n v="5928000"/>
    <n v="5444944.44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en blanco)"/>
    <s v="99 - MULTIPROVINCIAL"/>
    <n v="2450000"/>
    <n v="2450000"/>
    <n v="2231388.899999999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en blanco)"/>
    <s v="99 - MULTIPROVINCIAL"/>
    <n v="7580000"/>
    <n v="7580000"/>
    <n v="6992000.010000001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en blanco)"/>
    <s v="99 - MULTIPROVINCIAL"/>
    <n v="57400000"/>
    <n v="57400000"/>
    <n v="52737860.74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90100"/>
    <n v="7590100"/>
    <n v="7097105.03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933271"/>
    <n v="22933271"/>
    <n v="20576803.45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en blanco)"/>
    <s v="99 - MULTIPROVINCIAL"/>
    <n v="9400000"/>
    <n v="9400000"/>
    <n v="8578600.00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en blanco)"/>
    <s v="99 - MULTIPROVINCIAL"/>
    <n v="2811000"/>
    <n v="2811000"/>
    <n v="2636091.9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en blanco)"/>
    <s v="99 - MULTIPROVINCIAL"/>
    <n v="700000"/>
    <n v="700000"/>
    <n v="699999.9999999998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en blanco)"/>
    <s v="99 - MULTIPROVINCIAL"/>
    <n v="1801000"/>
    <n v="1801000"/>
    <n v="1640613.59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en blanco)"/>
    <s v="99 - MULTIPROVINCIAL"/>
    <n v="100000"/>
    <n v="100000"/>
    <n v="89722.2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en blanco)"/>
    <s v="99 - MULTIPROVINCIAL"/>
    <n v="1199000"/>
    <n v="1199000"/>
    <n v="1091869.2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900000"/>
    <n v="1900000"/>
    <n v="1711024.420000000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8697952"/>
    <n v="18697952"/>
    <n v="17140874.5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en blanco)"/>
    <s v="99 - MULTIPROVINCIAL"/>
    <n v="14979923"/>
    <n v="14979923"/>
    <n v="13717550.770000001"/>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37500000"/>
    <n v="37500000"/>
    <n v="35138065.590000004"/>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10418215409"/>
    <n v="10256953451"/>
    <n v="7838022579.9199991"/>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24466151788"/>
    <n v="26012212702.860001"/>
    <n v="22015414805.870003"/>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55541667521"/>
    <n v="55541667521.000008"/>
    <n v="43351548693.889977"/>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383633960"/>
    <n v="351796039.40999997"/>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en blanco)"/>
    <s v="99 - MULTIPROVINCIAL"/>
    <n v="139000000"/>
    <n v="139000000"/>
    <n v="12825332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66844554474"/>
    <n v="66836778499"/>
    <n v="63106696464.45000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50000000000"/>
    <n v="51500000000"/>
    <n v="19456899038.34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3166097688"/>
    <n v="15635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1933183453"/>
    <n v="18583183453"/>
    <n v="18575326610.77999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55057780206"/>
    <n v="55057780206"/>
    <n v="55013679740.73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55000000000"/>
    <n v="53500000000"/>
    <n v="52921733862.28999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5000000000"/>
    <n v="46000000000"/>
    <n v="24649772011.589996"/>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78912434"/>
    <n v="78912434"/>
    <n v="50415691.93999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20000000"/>
    <n v="20000000"/>
    <n v="9728449.529999999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385913357"/>
    <n v="1988413357"/>
    <n v="1911840458.2399995"/>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en blanco)"/>
    <s v="99 - MULTIPROVINCIAL"/>
    <n v="0"/>
    <n v="308467739.38"/>
    <n v="308467739.38"/>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8500000000"/>
    <n v="8359253231"/>
    <n v="8277231774.949998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en blanco)"/>
    <s v="99 - MULTIPROVINCIAL"/>
    <n v="0"/>
    <n v="2120000000"/>
    <n v="1702658859.9300003"/>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5000000000"/>
    <n v="4000000000"/>
    <n v="2819893512.6500001"/>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17000000"/>
    <n v="17000000"/>
    <n v="15583335"/>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200000"/>
    <n v="2200000"/>
    <n v="2016663"/>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en blanco)"/>
    <s v="99 - MULTIPROVINCIAL"/>
    <n v="2000000"/>
    <n v="2000000"/>
    <n v="1833329"/>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400500000"/>
    <n v="400500000"/>
    <n v="367125011"/>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40111775"/>
    <n v="40111775"/>
    <n v="28804988.329999998"/>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en blanco)"/>
    <s v="99 - MULTIPROVINCIAL"/>
    <n v="100749814"/>
    <n v="100749814"/>
    <n v="94833184.949999988"/>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31800490"/>
    <n v="31800490"/>
    <n v="29586732.93"/>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521240570"/>
    <n v="471071986.67000002"/>
    <n v="404641383.12000006"/>
  </r>
  <r>
    <s v="2025"/>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7 - TRANSFERENCIAS CORRIENTES AL SECTOR EXTERNO"/>
    <s v="N"/>
    <s v="00 - N/A"/>
    <s v="10 - FONDO GENERAL"/>
    <s v="(en blanco)"/>
    <s v="99 - MULTIPROVINCIAL"/>
    <n v="0"/>
    <n v="15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9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00000"/>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4000000"/>
    <n v="4000000"/>
    <n v="3000000"/>
  </r>
  <r>
    <s v="2025"/>
    <x v="0"/>
    <x v="0"/>
    <x v="0"/>
    <x v="4"/>
    <s v="2 - Poder Ejecutivo"/>
    <s v="0201 - PRESIDENCIA DE LA REPÚBLICA"/>
    <s v="0001 - GABINETE SOCIAL DE LA PRESIDENCIA"/>
    <s v="4 - SERVICIOS SOCIALES"/>
    <s v="4.5 - Protección social"/>
    <s v="4.5.01 - Edad avanzada, pensiones (por edad o incapacidad)"/>
    <s v="2.4 - TRANSFERENCIAS CORRIENTES"/>
    <s v="2.4.2 - TRANSFERENCIAS CORRIENTES AL  GOBIERNO GENERAL NACIONAL"/>
    <s v="N"/>
    <s v="00 - N/A"/>
    <s v="10 - FONDO GENERAL"/>
    <s v="(en blanco)"/>
    <s v="99 - MULTIPROVINCIAL"/>
    <n v="0"/>
    <n v="197096759"/>
    <n v="118700303.56"/>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70054415"/>
    <n v="82276153"/>
    <n v="59378884.019999996"/>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267605996"/>
    <n v="1177068842"/>
    <n v="852752552.75"/>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2186712150"/>
    <n v="2285776200"/>
    <n v="2050178255.96"/>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en blanco)"/>
    <s v="99 - MULTIPROVINCIAL"/>
    <n v="73361802"/>
    <n v="73361802"/>
    <n v="67248318.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18026000"/>
    <n v="1717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559353239"/>
    <n v="514449731.24000001"/>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en blanco)"/>
    <s v="99 - MULTIPROVINCIAL"/>
    <n v="0"/>
    <n v="30000000"/>
    <n v="3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30000000"/>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0"/>
    <n v="500000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8000000"/>
    <n v="8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34400000"/>
    <n v="344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81329997.180000007"/>
    <n v="81329997.180000007"/>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0"/>
    <n v="4500000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8665124"/>
    <n v="7029270"/>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170167496.52000001"/>
    <n v="170167496.52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1811740237.46"/>
    <n v="1560126835.8300004"/>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en blanco)"/>
    <s v="99 - MULTIPROVINCIAL"/>
    <n v="0"/>
    <n v="30537933.119999997"/>
    <n v="30537933.119999997"/>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230514883"/>
    <n v="238514883"/>
    <n v="199887658.65000004"/>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50 - CRÉDITO INTERNO"/>
    <s v="(en blanco)"/>
    <s v="99 - MULTIPROVINCIAL"/>
    <n v="0"/>
    <n v="1676228.5"/>
    <n v="1676228.5"/>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en blanco)"/>
    <s v="99 - MULTIPROVINCIAL"/>
    <n v="0"/>
    <n v="600000"/>
    <n v="600000"/>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en blanco)"/>
    <s v="99 - MULTIPROVINCIAL"/>
    <n v="0"/>
    <n v="550000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75600000"/>
    <n v="756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67851076.319999993"/>
    <n v="67851076.319999993"/>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173850000"/>
    <n v="17385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en blanco)"/>
    <s v="99 - MULTIPROVINCIAL"/>
    <n v="0"/>
    <n v="194224903.48999998"/>
    <n v="194224903.48999998"/>
  </r>
  <r>
    <s v="2025"/>
    <x v="0"/>
    <x v="0"/>
    <x v="0"/>
    <x v="4"/>
    <s v="2 - Poder Ejecutivo"/>
    <s v="0201 - PRESIDENCIA DE LA REPÚBLICA"/>
    <s v="0001 - SECRETARIADO ADMINISTRATIVO DE LA PRESIDENCIA"/>
    <s v="4 - SERVICIOS SOCIALES"/>
    <s v="4.4 - Educación"/>
    <s v="4.4.06 - Educación técnica"/>
    <s v="2.4 - TRANSFERENCIAS CORRIENTES"/>
    <s v="2.4.2 - TRANSFERENCIAS CORRIENTES AL  GOBIERNO GENERAL NACIONAL"/>
    <s v="N"/>
    <s v="00 - N/A"/>
    <s v="10 - FONDO GENERAL"/>
    <s v="(en blanco)"/>
    <s v="99 - MULTIPROVINCIAL"/>
    <n v="0"/>
    <n v="315750"/>
    <n v="315750"/>
  </r>
  <r>
    <s v="2025"/>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en blanco)"/>
    <s v="99 - MULTIPROVINCIAL"/>
    <n v="0"/>
    <n v="63158068.18"/>
    <n v="63158068.18"/>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347303592"/>
    <n v="441852974.64999998"/>
    <n v="339398431.58000016"/>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12000000"/>
    <n v="10000000"/>
    <n v="200000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3200000"/>
    <n v="4118000"/>
    <n v="3149842.9299999997"/>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en blanco)"/>
    <s v="99 - MULTIPROVINCIAL"/>
    <n v="0"/>
    <n v="4000000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39926164956"/>
    <n v="36729031063"/>
    <n v="35329166472.099983"/>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7613018640"/>
    <n v="7281962237"/>
    <n v="6155872661.75"/>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en blanco)"/>
    <s v="99 - MULTIPROVINCIAL"/>
    <n v="150000"/>
    <n v="180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en blanco)"/>
    <s v="99 - MULTIPROVINCIAL"/>
    <n v="75732000"/>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700000"/>
    <n v="247457.28999999998"/>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2300000"/>
    <n v="2300000"/>
    <n v="2935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31000"/>
    <n v="1588000"/>
    <n v="1120406.659999999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205250"/>
    <n v="4048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20000"/>
    <n v="120000"/>
    <n v="11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070930"/>
    <n v="19070930"/>
    <n v="9063473.58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67451045"/>
    <n v="44722860.100000001"/>
    <n v="40526306.07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2 - AZUA"/>
    <n v="8415446"/>
    <n v="8415446"/>
    <n v="7714158.630000000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1"/>
    <n v="5883571"/>
    <n v="5393274.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265829"/>
    <n v="9265829"/>
    <n v="8493676.62000000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8633506"/>
    <n v="30063468.27"/>
    <n v="26428522.48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7 - PERAVIA"/>
    <n v="4464534"/>
    <n v="4464534"/>
    <n v="409248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234979"/>
    <n v="9234979"/>
    <n v="8465397.380000000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26798536"/>
    <n v="28074601.740000002"/>
    <n v="23842335.55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0 - HATO MAYOR"/>
    <n v="6177560"/>
    <n v="6177560"/>
    <n v="5662763.699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25212144"/>
    <n v="25212144"/>
    <n v="23111132.00000000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425347151"/>
    <n v="317579372.23000002"/>
    <n v="283000898.23000002"/>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19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18000000"/>
    <n v="40400000"/>
    <n v="37364452.18"/>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en blanco)"/>
    <s v="99 - MULTIPROVINCIAL"/>
    <n v="600000"/>
    <n v="3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en blanco)"/>
    <s v="99 - MULTIPROVINCIAL"/>
    <n v="1000000"/>
    <n v="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0000"/>
    <n v="2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300000"/>
    <n v="15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930325"/>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
    <n v="600000"/>
    <n v="324655.8"/>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5446800"/>
    <n v="3774000"/>
    <n v="2329333.31"/>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7040325"/>
    <n v="5229955.1300000008"/>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7000000"/>
    <n v="10214000"/>
    <n v="5615101.3699999992"/>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300000"/>
    <n v="27000000"/>
    <n v="25922946.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1249947745"/>
    <n v="1249947745"/>
    <n v="1145785432"/>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332089341"/>
    <n v="331751337.36000001"/>
    <n v="331324717.96000004"/>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888314608"/>
    <n v="14888314608"/>
    <n v="13718522402"/>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50 - CRÉDITO INTERNO"/>
    <s v="(en blanco)"/>
    <s v="99 - MULTIPROVINCIAL"/>
    <n v="0"/>
    <n v="600000000"/>
    <n v="60000000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132670342"/>
    <n v="134488671.50999999"/>
    <n v="11939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491000000"/>
    <n v="491000000"/>
    <n v="380786374.99000007"/>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557245718"/>
    <n v="211219719.43000001"/>
    <n v="181022106.70000002"/>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en blanco)"/>
    <s v="99 - MULTIPROVINCIAL"/>
    <n v="0"/>
    <n v="20000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996000"/>
    <n v="9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200000"/>
    <n v="2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0"/>
    <n v="10000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740000"/>
    <n v="615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en blanco)"/>
    <s v="99 - MULTIPROVINCIAL"/>
    <n v="0"/>
    <n v="379000"/>
    <n v="3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en blanco)"/>
    <s v="99 - MULTIPROVINCIAL"/>
    <n v="0"/>
    <n v="13059419.27"/>
    <n v="9713085.9399999995"/>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51600000"/>
    <n v="151600000"/>
    <n v="85745242.590000004"/>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7400000"/>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en blanco)"/>
    <s v="99 - MULTIPROVINCIAL"/>
    <n v="1100000"/>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10700000"/>
    <n v="10700000"/>
    <n v="76076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31261600"/>
    <n v="31261600"/>
    <n v="24166571.829999998"/>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78921777"/>
    <n v="54554777"/>
    <n v="44289111.230000004"/>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en blanco)"/>
    <s v="99 - MULTIPROVINCIAL"/>
    <n v="0"/>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47917748"/>
    <n v="50717748"/>
    <n v="49657931.460000001"/>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48269488"/>
    <n v="48669488"/>
    <n v="44516716.129999995"/>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en blanco)"/>
    <s v="99 - MULTIPROVINCIAL"/>
    <n v="15967570"/>
    <n v="27528608"/>
    <n v="24345133.850000001"/>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153400000"/>
    <n v="139409124"/>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3000000"/>
    <n v="13000000"/>
    <n v="11101057"/>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750000"/>
    <n v="7755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en blanco)"/>
    <s v="99 - MULTIPROVINCIAL"/>
    <n v="6557562"/>
    <n v="0"/>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3251946"/>
    <n v="13251946"/>
    <n v="12147608"/>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en blanco)"/>
    <s v="99 - MULTIPROVINCIAL"/>
    <n v="100000"/>
    <n v="100000"/>
    <n v="10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en blanco)"/>
    <s v="99 - MULTIPROVINCIAL"/>
    <n v="550000"/>
    <n v="550000"/>
    <n v="36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20000000"/>
    <n v="31964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98974599"/>
    <n v="398974599"/>
    <n v="344639960.03999996"/>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en blanco)"/>
    <s v="99 - MULTIPROVINCIAL"/>
    <n v="0"/>
    <n v="1350412"/>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300000"/>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300000"/>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924000"/>
    <n v="304924000"/>
    <n v="3044890.6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8600000"/>
    <n v="7117621.780000001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773514197"/>
    <n v="11574314197"/>
    <n v="10706275084.35001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1328308604"/>
    <n v="121761622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en blanco)"/>
    <s v="99 - MULTIPROVINCIAL"/>
    <n v="36124420"/>
    <n v="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50758895"/>
    <n v="46854364.35999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45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149703020"/>
    <n v="68613884.129999995"/>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306441777"/>
    <n v="306441777"/>
    <n v="2862968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1"/>
    <n v="2882595.52"/>
    <n v="2443503.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en blanco)"/>
    <s v="99 - MULTIPROVINCIAL"/>
    <n v="0"/>
    <n v="12000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28118.81"/>
    <n v="228118.81"/>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en blanco)"/>
    <s v="99 - MULTIPROVINCIAL"/>
    <n v="3000000"/>
    <n v="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20000"/>
    <n v="1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537200"/>
    <n v="2503938.4299999997"/>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1577698"/>
    <n v="852556.4800000001"/>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4000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8000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en blanco)"/>
    <s v="99 - MULTIPROVINCIAL"/>
    <n v="0"/>
    <n v="68575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10601409476"/>
    <n v="11006860197.540001"/>
    <n v="8779026685.5100002"/>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659125000"/>
    <n v="369092400"/>
    <n v="365343329.60000002"/>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35000000"/>
    <n v="1568250576"/>
    <n v="1548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en blanco)"/>
    <s v="99 - MULTIPROVINCIAL"/>
    <n v="0"/>
    <n v="248342.17000000179"/>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18940637"/>
    <n v="0"/>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4183489013"/>
    <n v="3613118072.04"/>
    <n v="3456440250.3499994"/>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0"/>
    <n v="844224767.80000007"/>
    <n v="833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2905760775"/>
    <n v="2330666535.8200002"/>
    <n v="2219907318.8500009"/>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242925000"/>
    <n v="172499408"/>
    <n v="161478952.11999997"/>
  </r>
  <r>
    <s v="2025"/>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en blanco)"/>
    <s v="99 - MULTIPROVINCIAL"/>
    <n v="0"/>
    <n v="476847"/>
    <n v="0"/>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630000000"/>
    <n v="559031555"/>
    <n v="507985446.01999992"/>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en blanco)"/>
    <s v="99 - MULTIPROVINCIAL"/>
    <n v="1800000"/>
    <n v="1441266"/>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27000000"/>
    <n v="125788231"/>
    <n v="110039598.83999999"/>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en blanco)"/>
    <s v="99 - MULTIPROVINCIAL"/>
    <n v="0"/>
    <n v="554639"/>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192420694"/>
    <n v="2196672225.3999996"/>
    <n v="1852742777.4700012"/>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en blanco)"/>
    <s v="99 - MULTIPROVINCIAL"/>
    <n v="0"/>
    <n v="293099.18"/>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122766351"/>
    <n v="24405252"/>
    <n v="19371096.350000001"/>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1894311938"/>
    <n v="1295717472.3899999"/>
    <n v="1245595484.1899996"/>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464412880.74000001"/>
    <n v="370617542.87"/>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36774600"/>
    <n v="91774600"/>
    <n v="90674463.620000005"/>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0"/>
    <n v="55000000"/>
    <n v="54984758.480000004"/>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en blanco)"/>
    <s v="99 - MULTIPROVINCIAL"/>
    <n v="0"/>
    <n v="17780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en blanco)"/>
    <s v="99 - MULTIPROVINCIAL"/>
    <n v="0"/>
    <n v="8309366"/>
    <n v="200000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7234145"/>
    <n v="14014337.600000001"/>
    <n v="11815626.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en blanco)"/>
    <s v="99 - MULTIPROVINCIAL"/>
    <n v="13500000"/>
    <n v="236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en blanco)"/>
    <s v="99 - MULTIPROVINCIAL"/>
    <n v="458668000"/>
    <n v="126472221"/>
    <n v="126472220.15000001"/>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939013775"/>
    <n v="2352979131.8199997"/>
    <n v="2294968136.4399996"/>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en blanco)"/>
    <s v="99 - MULTIPROVINCIAL"/>
    <n v="5400000"/>
    <n v="528828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158184600"/>
    <n v="143237891.34"/>
    <n v="12804812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en blanco)"/>
    <s v="99 - MULTIPROVINCIAL"/>
    <n v="0"/>
    <n v="10000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en blanco)"/>
    <s v="99 - MULTIPROVINCIAL"/>
    <n v="0"/>
    <n v="136700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0000"/>
    <n v="54385382.450000003"/>
    <n v="6088947.2400000002"/>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73520798"/>
    <n v="475905096.45999998"/>
    <n v="475246490.43000001"/>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2 - TRANSFERENCIAS CORRIENTES AL  GOBIERNO GENERAL NACIONAL"/>
    <s v="N"/>
    <s v="00 - N/A"/>
    <s v="50 - CRÉDITO INTERNO"/>
    <s v="(en blanco)"/>
    <s v="99 - MULTIPROVINCIAL"/>
    <n v="0"/>
    <n v="0"/>
    <n v="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619954564"/>
    <n v="9260582708.5900002"/>
    <n v="8516465918.9899931"/>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50 - CRÉDITO INTERNO"/>
    <s v="(en blanco)"/>
    <s v="99 - MULTIPROVINCIAL"/>
    <n v="0"/>
    <n v="60000000"/>
    <n v="6000000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en blanco)"/>
    <s v="99 - MULTIPROVINCIAL"/>
    <n v="659698150"/>
    <n v="659698150"/>
    <n v="608214384.1500001"/>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en blanco)"/>
    <s v="99 - MULTIPROVINCIAL"/>
    <n v="212504665"/>
    <n v="236194518.00999999"/>
    <n v="211516568.0800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32 - SANTO DOMINGO"/>
    <n v="4951457098"/>
    <n v="5010567637.4499998"/>
    <n v="4517622571.28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717744473"/>
    <n v="3778829298.7600002"/>
    <n v="3346745679.5500011"/>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7733251821"/>
    <n v="6748465281.75"/>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60 - CREDITO EXTERNO"/>
    <s v="(en blanco)"/>
    <s v="99 - MULTIPROVINCIAL"/>
    <n v="0"/>
    <n v="112263328.18000001"/>
    <n v="56131664.07999999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161724"/>
    <n v="148247"/>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5130920"/>
    <n v="470333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354884306"/>
    <n v="1635507046.3700001"/>
    <n v="1135598460.0899997"/>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72491886077"/>
    <n v="77197725016.489975"/>
    <n v="69499009249.350037"/>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en blanco)"/>
    <s v="99 - MULTIPROVINCIAL"/>
    <n v="10000000000"/>
    <n v="10072545600"/>
    <n v="9439848477.60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55609317"/>
    <n v="8806224.4400000013"/>
    <n v="12232710.92"/>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110078278"/>
    <n v="123733150.23"/>
    <n v="101680620.69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15834250"/>
    <n v="91737910.849999994"/>
    <n v="65698325.819999993"/>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431378"/>
    <n v="18565844.690000001"/>
    <n v="18565844.690000001"/>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en blanco)"/>
    <s v="99 - MULTIPROVINCIAL"/>
    <n v="915000"/>
    <n v="8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0"/>
    <n v="20000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2126943000"/>
    <n v="1197846408.9300001"/>
    <n v="1139437692.1800001"/>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en blanco)"/>
    <s v="99 - MULTIPROVINCIAL"/>
    <n v="0"/>
    <n v="900774835.39999998"/>
    <n v="5000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en blanco)"/>
    <s v="99 - MULTIPROVINCIAL"/>
    <n v="0"/>
    <n v="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9 - TRANSFERENCIAS CORRIENTES A OTRAS INSTITUCIONES PÚBLICAS"/>
    <s v="N"/>
    <s v="00 - N/A"/>
    <s v="10 - FONDO GENERAL"/>
    <s v="(en blanco)"/>
    <s v="99 - MULTIPROVINCIAL"/>
    <n v="0"/>
    <n v="5188434.3899999997"/>
    <n v="5104132"/>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en blanco)"/>
    <s v="99 - MULTIPROVINCIAL"/>
    <n v="0"/>
    <n v="52227813.68"/>
    <n v="37488128.609999999"/>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en blanco)"/>
    <s v="99 - MULTIPROVINCIAL"/>
    <n v="0"/>
    <n v="30000"/>
    <n v="25203.75"/>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9 - TRANSFERENCIAS CORRIENTES A OTRAS INSTITUCIONES PÚBLICAS"/>
    <s v="N"/>
    <s v="00 - N/A"/>
    <s v="20 - FONDOS CON DESTINO ESPECÍFICO"/>
    <s v="(en blanco)"/>
    <s v="99 - MULTIPROVINCIAL"/>
    <n v="0"/>
    <n v="3805500"/>
    <n v="380550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299326965"/>
    <n v="94234807"/>
    <n v="44427694"/>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99 - MULTIPROVINCIAL"/>
    <n v="17261791"/>
    <n v="21072376"/>
    <n v="21071658.8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99 - MULTIPROVINCIAL"/>
    <n v="267271422"/>
    <n v="267271422"/>
    <n v="244998803.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en blanco)"/>
    <s v="99 - MULTIPROVINCIAL"/>
    <n v="3623490"/>
    <n v="3623490"/>
    <n v="0"/>
  </r>
  <r>
    <s v="2025"/>
    <x v="0"/>
    <x v="0"/>
    <x v="0"/>
    <x v="4"/>
    <s v="2 - Poder Ejecutivo"/>
    <s v="0209 - MINISTERIO DE TRABAJO"/>
    <s v="0001 - MINISTERIO DE TRABAJO"/>
    <s v="4 - SERVICIOS SOCIALES"/>
    <s v="4.5 - Protección social"/>
    <s v="4.5.06 - Desempleo"/>
    <s v="2.4 - TRANSFERENCIAS CORRIENTES"/>
    <s v="2.4.1 - TRANSFERENCIAS CORRIENTES AL SECTOR PRIVADO"/>
    <s v="S"/>
    <s v="00 - N/A"/>
    <s v="60 - CREDITO EXTERNO"/>
    <s v="(en blanco)"/>
    <s v="25 - SANTIAGO"/>
    <n v="0"/>
    <n v="62822171"/>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en blanco)"/>
    <s v="99 - MULTIPROVINCIAL"/>
    <n v="0"/>
    <n v="18000000"/>
    <n v="18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706048489"/>
    <n v="731048489"/>
    <n v="647211111.19999993"/>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326979786"/>
    <n v="302514541.00999999"/>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68681887"/>
    <n v="211681887"/>
    <n v="160652888.86000001"/>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50 - CRÉDITO INTERNO"/>
    <s v="(en blanco)"/>
    <s v="99 - MULTIPROVINCIAL"/>
    <n v="0"/>
    <n v="120000000"/>
    <n v="0"/>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3662315858"/>
    <n v="3547315858"/>
    <n v="3221505879.079999"/>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271544267"/>
    <n v="271544267"/>
    <n v="249097453.12000006"/>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1264612088"/>
    <n v="1853519670.45"/>
    <n v="1657271838.05"/>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250002253"/>
    <n v="211540367.93999994"/>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50 - CRÉDITO INTERNO"/>
    <s v="(en blanco)"/>
    <s v="99 - MULTIPROVINCIAL"/>
    <n v="0"/>
    <n v="0"/>
    <n v="0"/>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en blanco)"/>
    <s v="99 - MULTIPROVINCIAL"/>
    <n v="40000000"/>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100000000"/>
    <n v="835234"/>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143925000"/>
    <n v="135805461.84999999"/>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en blanco)"/>
    <s v="99 - MULTIPROVINCIAL"/>
    <n v="2000000"/>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en blanco)"/>
    <s v="99 - MULTIPROVINCIAL"/>
    <n v="800000"/>
    <n v="100050"/>
    <n v="5000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50000"/>
    <n v="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862300"/>
    <n v="860871.43"/>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en blanco)"/>
    <s v="99 - MULTIPROVINCIAL"/>
    <n v="1200000"/>
    <n v="1440000"/>
    <n v="1014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en blanco)"/>
    <s v="99 - MULTIPROVINCIAL"/>
    <n v="100000000"/>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en blanco)"/>
    <s v="99 - MULTIPROVINCIAL"/>
    <n v="90000000"/>
    <n v="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821709386"/>
    <n v="821709386"/>
    <n v="756870627.99999988"/>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en blanco)"/>
    <s v="99 - MULTIPROVINCIAL"/>
    <n v="2222755080"/>
    <n v="2497355080"/>
    <n v="2127046437.6300001"/>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405038460"/>
    <n v="615759669"/>
    <n v="553436717.47000003"/>
  </r>
  <r>
    <s v="2025"/>
    <x v="0"/>
    <x v="0"/>
    <x v="0"/>
    <x v="4"/>
    <s v="2 - Poder Ejecutivo"/>
    <s v="0211 - MINISTERIO DE OBRAS PÚBLICAS Y COMUNICACIONES"/>
    <s v="0001 - MINISTERIO DE OBRAS PUBLICAS Y COMUNICACIONES"/>
    <s v="4 - SERVICIOS SOCIALES"/>
    <s v="4.3 - Actividades deportivas, recreativas, culturales y religiosas"/>
    <s v="4.3.02 - Servicios recreativos y deportivos"/>
    <s v="2.4 - TRANSFERENCIAS CORRIENTES"/>
    <s v="2.4.1 - TRANSFERENCIAS CORRIENTES AL SECTOR PRIVADO"/>
    <s v="N"/>
    <s v="00 - N/A"/>
    <s v="20 - FONDOS CON DESTINO ESPECÍFICO"/>
    <s v="(en blanco)"/>
    <s v="99 - MULTIPROVINCIAL"/>
    <n v="0"/>
    <n v="1250000"/>
    <n v="1250000"/>
  </r>
  <r>
    <s v="2025"/>
    <x v="0"/>
    <x v="0"/>
    <x v="0"/>
    <x v="4"/>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4 - TRANSFERENCIAS CORRIENTES"/>
    <s v="2.4.1 - TRANSFERENCIAS CORRIENTES AL SECTOR PRIVADO"/>
    <s v="N"/>
    <s v="00 - N/A"/>
    <s v="20 - FONDOS CON DESTINO ESPECÍFICO"/>
    <s v="(en blanco)"/>
    <s v="99 - MULTIPROVINCIAL"/>
    <n v="0"/>
    <n v="400000"/>
    <n v="15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en blanco)"/>
    <s v="99 - MULTIPROVINCIAL"/>
    <n v="5000000"/>
    <n v="3350000"/>
    <n v="50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85346590"/>
    <n v="285346590"/>
    <n v="241447035.83000001"/>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262008.8"/>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en blanco)"/>
    <s v="99 - MULTIPROVINCIAL"/>
    <n v="0"/>
    <n v="510000"/>
    <n v="95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en blanco)"/>
    <s v="99 - MULTIPROVINCIAL"/>
    <n v="4689598"/>
    <n v="10000000"/>
    <n v="4496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0"/>
    <n v="120436988.83000001"/>
    <n v="73702582.82000000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7028000"/>
    <n v="168528000"/>
    <n v="14518538.13000000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000000"/>
    <n v="230000000"/>
    <n v="96233853.31999999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en blanco)"/>
    <s v="99 - MULTIPROVINCIAL"/>
    <n v="0"/>
    <n v="15313507.85"/>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1573154267"/>
    <n v="1425393275.06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en blanco)"/>
    <s v="99 - MULTIPROVINCIAL"/>
    <n v="0"/>
    <n v="10505943.98"/>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150000000"/>
    <n v="29563011.169999994"/>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8874606"/>
    <n v="298874606"/>
    <n v="256553360.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en blanco)"/>
    <s v="99 - MULTIPROVINCIAL"/>
    <n v="0"/>
    <n v="7295794.4000000004"/>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41786060"/>
    <n v="352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en blanco)"/>
    <s v="99 - MULTIPROVINCIAL"/>
    <n v="60000000"/>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18500000"/>
    <n v="28900000"/>
    <n v="2740000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20 - FONDOS CON DESTINO ESPECÍFICO"/>
    <s v="(en blanco)"/>
    <s v="99 - MULTIPROVINCIAL"/>
    <n v="0"/>
    <n v="4000000"/>
    <n v="400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28660600"/>
    <n v="133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en blanco)"/>
    <s v="99 - MULTIPROVINCIAL"/>
    <n v="0"/>
    <n v="2349158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200000000"/>
    <n v="49000000"/>
    <n v="47895646.119999997"/>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4050000"/>
    <n v="3287500"/>
    <n v="32875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2614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en blanco)"/>
    <s v="99 - MULTIPROVINCIAL"/>
    <n v="91104888"/>
    <n v="91104888"/>
    <n v="80121976.079999998"/>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en blanco)"/>
    <s v="99 - MULTIPROVINCIAL"/>
    <n v="0"/>
    <n v="30500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286433082"/>
    <n v="299433082"/>
    <n v="277026886"/>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2475309"/>
    <n v="2475309"/>
    <n v="2475308"/>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84456250"/>
    <n v="221834546"/>
    <n v="130414863.27"/>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70856474"/>
    <n v="582856474"/>
    <n v="535771072.39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169657636"/>
    <n v="156385375.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4683132"/>
    <n v="234683132"/>
    <n v="208668161.73999998"/>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
    <n v="275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000"/>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187415145"/>
    <n v="210646289.21000001"/>
    <n v="166184826.88999999"/>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266985449"/>
    <n v="266985449"/>
    <n v="242484328.2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2776056383"/>
    <n v="2836056383"/>
    <n v="214216453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75042000"/>
    <n v="99042000"/>
    <n v="87404836.229999974"/>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50000000"/>
    <n v="50000000"/>
    <n v="46365083.34000001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497596"/>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6700000"/>
    <n v="166700000"/>
    <n v="154035708.3299999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59100000"/>
    <n v="159100000"/>
    <n v="147994166.66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13982400"/>
    <n v="13918895.5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en blanco)"/>
    <s v="99 - MULTIPROVINCIAL"/>
    <n v="0"/>
    <n v="119226208"/>
    <n v="104054834.0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121500000"/>
    <n v="121500000"/>
    <n v="112994895.08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354931723"/>
    <n v="325313056"/>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500000"/>
    <n v="662042"/>
    <n v="606679.74"/>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3400000"/>
    <n v="21318938"/>
    <n v="17799960.600000001"/>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25898395.790000003"/>
    <n v="18595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173671257"/>
    <n v="159198652.2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2574795002"/>
    <n v="2574795002"/>
    <n v="2116970506.3899999"/>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15446295282"/>
    <n v="15440265282"/>
    <n v="14236196021.939997"/>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680727278"/>
    <n v="680727278"/>
    <n v="622032653.68999958"/>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en blanco)"/>
    <s v="99 - MULTIPROVINCIAL"/>
    <n v="2300000"/>
    <n v="2200000"/>
    <n v="1187318.1299999999"/>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en blanco)"/>
    <s v="99 - MULTIPROVINCIAL"/>
    <n v="0"/>
    <n v="170000"/>
    <n v="158777.2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200000"/>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en blanco)"/>
    <s v="99 - MULTIPROVINCIAL"/>
    <n v="500000"/>
    <n v="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4000000"/>
    <n v="14000000"/>
    <n v="9333333.33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8594062"/>
    <n v="78594062"/>
    <n v="59354551.690000005"/>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2000000"/>
    <n v="22450000"/>
    <n v="22407348.1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54039167"/>
    <n v="54039167"/>
    <n v="48193906.089999996"/>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en blanco)"/>
    <s v="99 - MULTIPROVINCIAL"/>
    <n v="10000000"/>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148405218.44999999"/>
    <n v="136433434.5"/>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22000000"/>
    <n v="2155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1014000"/>
    <n v="1014000"/>
    <n v="845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1000000"/>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00000"/>
    <n v="55000"/>
    <n v="54975"/>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5000"/>
    <n v="2340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S"/>
    <s v="00 - N/A"/>
    <s v="70 - DONACION EXTERNA"/>
    <s v="(en blanco)"/>
    <s v="99 - MULTIPROVINCIAL"/>
    <n v="0"/>
    <n v="58000"/>
    <n v="56177.84"/>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50000"/>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18047496.359999999"/>
    <n v="9172932.12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2252503.64"/>
    <n v="2251932.3499999996"/>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01 - DISTRITO NACIONAL"/>
    <n v="0"/>
    <n v="119000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150000"/>
    <n v="150000"/>
    <n v="125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63377397.630000003"/>
    <n v="31688698.84000000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en blanco)"/>
    <s v="99 - MULTIPROVINCIAL"/>
    <n v="79000000"/>
    <n v="79000000"/>
    <n v="7900000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7477389"/>
    <n v="19950000"/>
    <n v="18671746.239999998"/>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5000000"/>
    <n v="38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75000000"/>
    <n v="83818850"/>
    <n v="6651027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50000000"/>
    <n v="450000000"/>
    <n v="375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58868000"/>
    <n v="58868000"/>
    <n v="527722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2995000"/>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en blanco)"/>
    <s v="99 - MULTIPROVINCIAL"/>
    <n v="5000000"/>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100000"/>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en blanco)"/>
    <s v="99 - MULTIPROVINCIAL"/>
    <n v="100000"/>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5000029526"/>
    <n v="35007805501"/>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62489265360"/>
    <n v="81114258283"/>
    <n v="78516934846.37001"/>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20510734640"/>
    <n v="20510734640"/>
    <n v="14056072121.839998"/>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2483907667"/>
    <n v="2340507667"/>
    <n v="230483514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5093710"/>
    <n v="5093710"/>
    <n v="4469342.09"/>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071429"/>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501350200"/>
    <n v="1501687700"/>
    <n v="13765752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2869200"/>
    <n v="3586500"/>
    <n v="33474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800000"/>
    <n v="800000"/>
    <n v="71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569800"/>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440000"/>
    <n v="3440000"/>
    <n v="3350000"/>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en blanco)"/>
    <s v="99 - MULTIPROVINCIAL"/>
    <n v="590000"/>
    <n v="590000"/>
    <n v="540834"/>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50000"/>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6289600"/>
    <n v="5043444.42"/>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en blanco)"/>
    <s v="99 - MULTIPROVINCIAL"/>
    <n v="100000"/>
    <n v="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00000"/>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en blanco)"/>
    <s v="99 - MULTIPROVINCIAL"/>
    <n v="3400000"/>
    <n v="3400000"/>
    <n v="2891902.8800000004"/>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en blanco)"/>
    <s v="99 - MULTIPROVINCIAL"/>
    <n v="1699984"/>
    <n v="1699984"/>
    <n v="1672558.4400000002"/>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800000"/>
    <n v="4537692.18"/>
    <n v="4537692.18"/>
  </r>
  <r>
    <s v="2025"/>
    <x v="0"/>
    <x v="0"/>
    <x v="0"/>
    <x v="5"/>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313482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0"/>
    <n v="300000"/>
    <n v="282100.31"/>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0"/>
    <n v="8717976.0600000005"/>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135000"/>
    <n v="6650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4000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6429125"/>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51545"/>
    <n v="351545"/>
  </r>
  <r>
    <s v="2025"/>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800000"/>
    <n v="380000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5000000"/>
    <n v="5570015.9900000002"/>
    <n v="4129733.5300000012"/>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0"/>
    <n v="319277550"/>
    <n v="214845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0"/>
    <n v="9700584.3499999996"/>
    <n v="76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1606395"/>
    <n v="11606395"/>
    <n v="1925245.03"/>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1432606.33"/>
    <n v="1434606.33"/>
  </r>
  <r>
    <s v="2025"/>
    <x v="0"/>
    <x v="0"/>
    <x v="0"/>
    <x v="5"/>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0"/>
    <n v="3697985.19"/>
    <n v="3697985.19"/>
  </r>
  <r>
    <s v="2025"/>
    <x v="0"/>
    <x v="0"/>
    <x v="0"/>
    <x v="5"/>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0"/>
    <n v="399000"/>
    <n v="0"/>
  </r>
  <r>
    <s v="2025"/>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0"/>
    <n v="310752337.94"/>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75007077"/>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en blanco)"/>
    <s v="99 - MULTIPROVINCIAL"/>
    <n v="1300000"/>
    <n v="3123695.83"/>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0"/>
    <n v="190358"/>
    <n v="182291.6"/>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S"/>
    <s v="00 - N/A"/>
    <s v="60 - CREDITO EXTERNO"/>
    <s v="(en blanco)"/>
    <s v="99 - MULTIPROVINCIAL"/>
    <n v="0"/>
    <n v="344148"/>
    <n v="34414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S"/>
    <s v="00 - N/A"/>
    <s v="60 - CREDITO EXTERNO"/>
    <s v="(en blanco)"/>
    <s v="99 - MULTIPROVINCIAL"/>
    <n v="0"/>
    <n v="321486"/>
    <n v="321485.6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21176465"/>
    <n v="19472544"/>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68858735"/>
    <n v="69637633"/>
    <n v="37860113.25"/>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0"/>
    <n v="22767"/>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S"/>
    <s v="00 - N/A"/>
    <s v="60 - CREDITO EXTERNO"/>
    <s v="(en blanco)"/>
    <s v="99 - MULTIPROVINCIAL"/>
    <n v="0"/>
    <n v="4642"/>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41622"/>
    <n v="0"/>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0932000"/>
    <n v="4209996.76999999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1565450"/>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en blanco)"/>
    <s v="99 - MULTIPROVINCIAL"/>
    <n v="329500"/>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7500000"/>
    <n v="8943512.5"/>
    <n v="4056494"/>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en blanco)"/>
    <s v="99 - MULTIPROVINCIAL"/>
    <n v="0"/>
    <n v="23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39900000"/>
    <n v="33874073.140000001"/>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5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1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120650000"/>
    <n v="95924000.669999987"/>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3009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en blanco)"/>
    <s v="99 - MULTIPROVINCIAL"/>
    <n v="0"/>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en blanco)"/>
    <s v="99 - MULTIPROVINCIAL"/>
    <n v="542516560"/>
    <n v="522790780.42000002"/>
    <n v="318329069.92999995"/>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1440000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40000000"/>
    <n v="2176780.279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148000000"/>
    <n v="116621094.9900000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173996448.79000002"/>
    <n v="28643230.91"/>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513317.69"/>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476385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254784199.29999995"/>
    <n v="219482643.83999991"/>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1 - SERVICIOS BÁSICOS"/>
    <s v="S"/>
    <s v="00 - N/A"/>
    <s v="60 - CREDITO EXTERNO"/>
    <s v="(en blanco)"/>
    <s v="99 - MULTIPROVINCIAL"/>
    <n v="0"/>
    <n v="195864.3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2 - PUBLICIDAD, IMPRESIÓN Y ENCUADERNACIÓN"/>
    <s v="S"/>
    <s v="00 - N/A"/>
    <s v="60 - CREDITO EXTERNO"/>
    <s v="(en blanco)"/>
    <s v="99 - MULTIPROVINCIAL"/>
    <n v="0"/>
    <n v="2255888.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en blanco)"/>
    <s v="99 - MULTIPROVINCIAL"/>
    <n v="22015116"/>
    <n v="11536919.780000001"/>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4 - TRANSPORTE Y ALMACENAJE"/>
    <s v="S"/>
    <s v="00 - N/A"/>
    <s v="60 - CREDITO EXTERNO"/>
    <s v="(en blanco)"/>
    <s v="99 - MULTIPROVINCIAL"/>
    <n v="0"/>
    <n v="981199.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5 - ALQUILERES Y RENTAS"/>
    <s v="S"/>
    <s v="00 - N/A"/>
    <s v="60 - CREDITO EXTERNO"/>
    <s v="(en blanco)"/>
    <s v="99 - MULTIPROVINCIAL"/>
    <n v="0"/>
    <n v="4322737.62"/>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6 - SEGUROS"/>
    <s v="S"/>
    <s v="00 - N/A"/>
    <s v="60 - CREDITO EXTERNO"/>
    <s v="(en blanco)"/>
    <s v="99 - MULTIPROVINCIAL"/>
    <n v="0"/>
    <n v="75921.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7 - SERVICIOS DE CONSERVACIÓN, REPARACIONES MENORES E INSTALACIONES TEMPORALES"/>
    <s v="S"/>
    <s v="00 - N/A"/>
    <s v="60 - CREDITO EXTERNO"/>
    <s v="(en blanco)"/>
    <s v="99 - MULTIPROVINCIAL"/>
    <n v="0"/>
    <n v="2180229.6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398326848"/>
    <n v="379611815.19"/>
    <n v="0"/>
  </r>
  <r>
    <s v="2025"/>
    <x v="0"/>
    <x v="0"/>
    <x v="1"/>
    <x v="6"/>
    <s v="2 - Poder Ejecutivo"/>
    <s v="0201 - PRESIDENCIA DE LA REPÚBLICA"/>
    <s v="0007 - PROGRAMA SUPÉRATE"/>
    <s v="4 - SERVICIOS SOCIALES"/>
    <s v="4.5 - Protección social"/>
    <s v="4.5.99 - Planificación, gestión y supervisión de la protección social"/>
    <s v="2.3 - MATERIALES Y SUMINISTROS"/>
    <s v="2.3.7 - COMBUSTIBLES, LUBRICANTES, PRODUCTOS QUÍMICOS Y CONEXOS"/>
    <s v="S"/>
    <s v="00 - N/A"/>
    <s v="60 - CREDITO EXTERNO"/>
    <s v="(en blanco)"/>
    <s v="99 - MULTIPROVINCIAL"/>
    <n v="0"/>
    <n v="4200000"/>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en blanco)"/>
    <s v="99 - MULTIPROVINCIAL"/>
    <n v="0"/>
    <n v="10620204.5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825779.58999999985"/>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120876885.87"/>
    <n v="118317329.00999999"/>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3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38663.36"/>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866541.69"/>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20182604"/>
    <n v="19991722.52"/>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2291849.91"/>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1292687.9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1500751.51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72520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7416353.2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4899136.87999999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253239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507610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1436729.98"/>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1181453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120000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5352643.7699999996"/>
    <n v="5352643.769999999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39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636514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9393647.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7196552.199999999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7694092.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6723366.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7508744.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778620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7295538.950000000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2210394.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2049848.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20779722.9499999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11602628.8000000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4164561.41"/>
    <n v="3267326.4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2665139.27"/>
    <n v="2665139.2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2.42"/>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3081959.09"/>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5181752.7"/>
    <n v="5181752.69999999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3104428.88"/>
    <n v="1642087.2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22717733.640000001"/>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12500000"/>
    <n v="1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11353230.76"/>
    <n v="6239852.160000000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5367319.2"/>
    <n v="5367319.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261967.9499999999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15561119.23"/>
    <n v="15561119.16000000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DEL CLUB DEPORTIVO LA FE, MUNICIPIO DAJABÓN"/>
    <s v="10 - FONDO GENERAL"/>
    <n v="16191"/>
    <s v="05 - DAJABON"/>
    <n v="0"/>
    <n v="3455114.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n v="16857"/>
    <s v="18 - PUERTO PLATA"/>
    <n v="0"/>
    <n v="12294476.39000000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133314531.36999999"/>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300000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10086995.189999999"/>
    <n v="5801442.9100000001"/>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28 - CONSTRUCCIÓN DEL ESTADIO DE BÉISBOL JOSÉ LUIS RAMOS, SAN JOSÉ DE MATANZA, PROVINCIA MARÍA TRINIDAD SÁNCHEZ"/>
    <s v="10 - FONDO GENERAL"/>
    <n v="14100"/>
    <s v="14 - MARIA TRINIDAD SANCHEZ"/>
    <n v="0"/>
    <n v="6303584.0099999998"/>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38240000"/>
    <n v="23110400"/>
    <n v="7020998.560000000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1500000"/>
    <n v="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en blanco)"/>
    <s v="99 - MULTIPROVINCIAL"/>
    <n v="0"/>
    <n v="850000"/>
    <n v="849987.86"/>
  </r>
  <r>
    <s v="2025"/>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en blanco)"/>
    <s v="99 - MULTIPROVINCIAL"/>
    <n v="0"/>
    <n v="586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en blanco)"/>
    <s v="99 - MULTIPROVINCIAL"/>
    <n v="0"/>
    <n v="500"/>
    <n v="0"/>
  </r>
  <r>
    <s v="2025"/>
    <x v="0"/>
    <x v="0"/>
    <x v="1"/>
    <x v="6"/>
    <s v="2 - Poder Ejecutivo"/>
    <s v="0202 - MINISTERIO DE  INTERIOR Y POLICÍA"/>
    <s v="0002 - DIRECCIÓN GENERAL DE MIGRACIÓN"/>
    <s v="1 - SERVICIOS  GENERALES"/>
    <s v="1.4 - Justicia, orden público y seguridad"/>
    <s v="1.4.05 - Servicios de migraciones"/>
    <s v="2.7 - OBRAS"/>
    <s v="2.7.2 - INFRAESTRUCTURA"/>
    <s v="N"/>
    <s v="00 - N/A"/>
    <s v="20 - FONDOS CON DESTINO ESPECÍFICO"/>
    <s v="(en blanco)"/>
    <s v="99 - MULTIPROVINCIAL"/>
    <n v="0"/>
    <n v="160000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en blanco)"/>
    <s v="99 - MULTIPROVINCIAL"/>
    <n v="0"/>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31470000"/>
    <n v="25125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24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12192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44155"/>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0286414"/>
    <n v="9244946"/>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1726576"/>
    <n v="1465357.04"/>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200000"/>
    <n v="4530825"/>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99120"/>
    <n v="94164"/>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8910121"/>
    <n v="8437403.370000001"/>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600000"/>
    <n v="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en blanco)"/>
    <s v="01 - DISTRITO NACIONAL"/>
    <n v="0"/>
    <n v="1500000"/>
    <n v="1224238.120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0"/>
    <n v="100000"/>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en blanco)"/>
    <s v="99 - MULTIPROVINCIAL"/>
    <n v="0"/>
    <n v="1660000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2874479"/>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376770000"/>
    <n v="330170000"/>
    <n v="134776151.98999995"/>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400000"/>
    <n v="196405.71"/>
  </r>
  <r>
    <s v="2025"/>
    <x v="0"/>
    <x v="0"/>
    <x v="1"/>
    <x v="6"/>
    <s v="2 - Poder Ejecutivo"/>
    <s v="0206 - MINISTERIO DE EDUCACIÓN"/>
    <s v="0001 - MINISTERIO DE EDUCACION"/>
    <s v="4 - SERVICIOS SOCIALES"/>
    <s v="4.4 - Educación"/>
    <s v="4.4.01 - Educación inicial"/>
    <s v="2.7 - OBRAS"/>
    <s v="2.7.2 - INFRAESTRUCTURA"/>
    <s v="N"/>
    <s v="00 - N/A"/>
    <s v="10 - FONDO GENERAL"/>
    <s v="(en blanco)"/>
    <s v="99 - MULTIPROVINCIAL"/>
    <n v="363000"/>
    <n v="0"/>
    <n v="0"/>
  </r>
  <r>
    <s v="2025"/>
    <x v="0"/>
    <x v="0"/>
    <x v="1"/>
    <x v="6"/>
    <s v="2 - Poder Ejecutivo"/>
    <s v="0206 - MINISTERIO DE EDUCACIÓN"/>
    <s v="0001 - MINISTERIO DE EDUCACION"/>
    <s v="4 - SERVICIOS SOCIALES"/>
    <s v="4.4 - Educación"/>
    <s v="4.4.06 - Educación técnica"/>
    <s v="2.7 - OBRAS"/>
    <s v="2.7.2 - INFRAESTRUCTURA"/>
    <s v="N"/>
    <s v="00 - N/A"/>
    <s v="10 - FONDO GENERAL"/>
    <s v="(en blanco)"/>
    <s v="99 - MULTIPROVINCIAL"/>
    <n v="3600"/>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en blanco)"/>
    <s v="99 - MULTIPROVINCIAL"/>
    <n v="215000"/>
    <n v="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en blanco)"/>
    <s v="99 - MULTIPROVINCIAL"/>
    <n v="8520"/>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en blanco)"/>
    <s v="99 - MULTIPROVINCIAL"/>
    <n v="3210000"/>
    <n v="3210060"/>
    <n v="0"/>
  </r>
  <r>
    <s v="2025"/>
    <x v="0"/>
    <x v="0"/>
    <x v="1"/>
    <x v="6"/>
    <s v="2 - Poder Ejecutivo"/>
    <s v="0206 - MINISTERIO DE EDUCACIÓN"/>
    <s v="0012 - DIRECCION DE INFRAESTRUCTURA ESCOLAR"/>
    <s v="4 - SERVICIOS SOCIALES"/>
    <s v="4.4 - Educación"/>
    <s v="4.4.99 - Planificación, gestión y supervisión de la educación"/>
    <s v="2.7 - OBRAS"/>
    <s v="2.7.2 - INFRAESTRUCTURA"/>
    <s v="N"/>
    <s v="00 - N/A"/>
    <s v="10 - FONDO GENERAL"/>
    <s v="(en blanco)"/>
    <s v="99 - MULTIPROVINCIAL"/>
    <n v="0"/>
    <n v="212"/>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2183469"/>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en blanco)"/>
    <s v="99 - MULTIPROVINCIAL"/>
    <n v="250000"/>
    <n v="280562.61"/>
    <n v="280562.61"/>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43224"/>
    <n v="360602.16000000003"/>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2124496"/>
    <n v="2427458.6799999997"/>
    <n v="1902962.68"/>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439944"/>
    <n v="789040.55"/>
    <n v="349096.55"/>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2217009"/>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2583878"/>
    <n v="2684012.3199999998"/>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5906893"/>
    <n v="1016332.1600000001"/>
    <n v="827720.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1680776"/>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2194500"/>
    <n v="594500"/>
    <n v="492057.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18825543"/>
    <n v="6573119.1300000008"/>
    <n v="582670.1799999999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1500000"/>
    <n v="1068020"/>
    <n v="530376.3999999999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4279887"/>
    <n v="5175508"/>
    <n v="226180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1405800"/>
    <n v="3049314.38"/>
    <n v="2389653.9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2851077"/>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268477"/>
    <n v="1154105"/>
    <n v="109138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0"/>
    <n v="5066026.2600000007"/>
    <n v="4342108.3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1171315"/>
    <n v="1361527.99"/>
    <n v="327401.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60234729"/>
    <n v="44600987.710000001"/>
    <n v="24945567.75000000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163570778"/>
    <n v="56990317.049999997"/>
    <n v="27131073.83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3230000"/>
    <n v="6005221.4199999999"/>
    <n v="4352931.76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988064"/>
    <n v="17792389.280000001"/>
    <n v="16535090.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225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0"/>
    <n v="492591"/>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92625"/>
    <n v="32625"/>
    <n v="19659.23"/>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en blanco)"/>
    <s v="99 - MULTIPROVINCIAL"/>
    <n v="20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578361"/>
    <n v="3174057.59"/>
    <n v="2599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193835"/>
    <n v="397412.74000000005"/>
    <n v="219701.1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S"/>
    <s v="28 - REMODELACIÓN PALACIO DE LOS DEPORTES PROFESOR VIRGILIO TRAVIESO SOTO, DISTRITO NACIONAL."/>
    <s v="10 - FONDO GENERAL"/>
    <n v="17009"/>
    <s v="01 - DISTRITO NACIONAL"/>
    <n v="0"/>
    <n v="560000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n v="17009"/>
    <s v="01 - DISTRITO NACIONAL"/>
    <n v="0"/>
    <n v="9487934.5999999996"/>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19664356.550000001"/>
    <n v="7834561.080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11327450.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14103940"/>
    <n v="5079327.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13745378.859999999"/>
    <n v="5900277.929999999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12586095.129999999"/>
    <n v="4710480.4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13097168.460000001"/>
    <n v="5123514.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13825622.75"/>
    <n v="5935469.629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23686973.170000002"/>
    <n v="9931829.40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15564649.4"/>
    <n v="5604790.51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17554614.34"/>
    <n v="6321365.40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13158747.700000001"/>
    <n v="4737149.1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12589112.330000002"/>
    <n v="4532104.19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12216379.859999999"/>
    <n v="4461745.26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11715699.15"/>
    <n v="4359848.6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11869785.539999999"/>
    <n v="4274131.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12008385.51"/>
    <n v="4324326.4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12395626.7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42085757.240000002"/>
    <n v="14197264.170000002"/>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9835185.6600000001"/>
    <n v="3574199.4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24071769.399999999"/>
    <n v="9074904.01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12524359.27"/>
    <n v="4931297.19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14936741.260000002"/>
    <n v="542367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13867042.780000001"/>
    <n v="4993463.0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22297201.629999999"/>
    <n v="8030257.589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11937523.949999999"/>
    <n v="448850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12389545.710000001"/>
    <n v="4741047.59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13882842"/>
    <n v="5164417.23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n v="17012"/>
    <s v="32 - SANTO DOMINGO"/>
    <n v="0"/>
    <n v="548723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1 - RECONSTRUCCIÓN  CLUB DEPOTIVO LA MATICA, MUNICIPIO CONCEPCION DE LA VEGA, PROVINCIA LA VEGA"/>
    <s v="10 - FONDO GENERAL"/>
    <n v="17048"/>
    <s v="13 - LA VEGA"/>
    <n v="0"/>
    <n v="7378939.740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2 - RECONSTRUCCIÓN POLIDEPORTIVO LIDIO GUZMAN, MUNICIPIO JIMA ABAJO, PROVINCIA LA VEGA."/>
    <s v="10 - FONDO GENERAL"/>
    <n v="17052"/>
    <s v="13 - LA VEGA"/>
    <n v="0"/>
    <n v="4953543.08"/>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3 - REMODELACIÓN MULTIUSO PIEDRA BLANCA, MUNICIPIO PIEDRA BLANCA, PROVINCIA MONSEÑOR NOUEL"/>
    <s v="10 - FONDO GENERAL"/>
    <n v="17053"/>
    <s v="28 - MONSENOR NOUEL"/>
    <n v="0"/>
    <n v="4502820.09"/>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927300000"/>
    <n v="791526530.00999999"/>
    <n v="537045864.06000006"/>
  </r>
  <r>
    <s v="2025"/>
    <x v="0"/>
    <x v="0"/>
    <x v="1"/>
    <x v="6"/>
    <s v="2 - Poder Ejecutivo"/>
    <s v="0209 - MINISTERIO DE TRABAJO"/>
    <s v="0001 - MINISTERIO DE TRABAJO"/>
    <s v="2 - SERVICIOS ECONÓMICOS"/>
    <s v="2.1 - Asuntos económicos, comerciales y laborales"/>
    <s v="2.1.02 - Asuntos laborales generales"/>
    <s v="2.7 - OBRAS"/>
    <s v="2.7.2 - INFRAESTRUCTURA"/>
    <s v="N"/>
    <s v="00 - N/A"/>
    <s v="20 - FONDOS CON DESTINO ESPECÍFICO"/>
    <s v="(en blanco)"/>
    <s v="99 - MULTIPROVINCIAL"/>
    <n v="0"/>
    <n v="5000"/>
    <n v="0"/>
  </r>
  <r>
    <s v="2025"/>
    <x v="0"/>
    <x v="0"/>
    <x v="1"/>
    <x v="6"/>
    <s v="2 - Poder Ejecutivo"/>
    <s v="0209 - MINISTERIO DE TRABAJO"/>
    <s v="0001 - MINISTERIO DE TRABAJO"/>
    <s v="4 - SERVICIOS SOCIALES"/>
    <s v="4.5 - Protección social"/>
    <s v="4.5.06 - Desempleo"/>
    <s v="2.2 - CONTRATACIÓN DE SERVICIOS"/>
    <s v="2.2.5 - ALQUILERES Y RENTAS"/>
    <s v="S"/>
    <s v="00 - N/A"/>
    <s v="60 - CREDITO EXTERNO"/>
    <s v="(en blanco)"/>
    <s v="25 - SANTIAGO"/>
    <n v="0"/>
    <n v="111943.29"/>
    <n v="111943.29"/>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136650912"/>
    <n v="136650912"/>
    <n v="9968627.6899999995"/>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en blanco)"/>
    <s v="25 - SANTIAGO"/>
    <n v="113862626"/>
    <n v="50510282.229999997"/>
    <n v="0"/>
  </r>
  <r>
    <s v="2025"/>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en blanco)"/>
    <s v="25 - SANTIAGO"/>
    <n v="0"/>
    <n v="525631.64"/>
    <n v="418229.48"/>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8100000"/>
    <n v="6726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24593000"/>
    <n v="19725583.32"/>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1700000"/>
    <n v="1378482.2999999998"/>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15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4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41000000"/>
    <n v="410000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450000"/>
    <n v="187500.01"/>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600000"/>
    <n v="374820.14999999997"/>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2350000"/>
    <n v="21611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280000000"/>
    <n v="98997602.739999995"/>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6950000"/>
    <n v="4187180.61"/>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1175000"/>
    <n v="79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1000000"/>
    <n v="468740.55"/>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32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600000"/>
    <n v="23916.240000000002"/>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350000"/>
    <n v="67910.05"/>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4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1376000"/>
    <n v="449423.6"/>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832000"/>
    <n v="310884"/>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2500000"/>
    <n v="743118.1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400000"/>
    <n v="6709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2000000"/>
    <n v="1572981.54"/>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6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32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120000"/>
    <n v="256383.53"/>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757056129"/>
    <n v="613271134"/>
    <n v="570342844.93000007"/>
  </r>
  <r>
    <s v="2025"/>
    <x v="0"/>
    <x v="0"/>
    <x v="1"/>
    <x v="6"/>
    <s v="2 - Poder Ejecutivo"/>
    <s v="0210 - MINISTERIO DE AGRICULTURA"/>
    <s v="0001 - MINISTERIO DE AGRICULTURA"/>
    <s v="2 - SERVICIOS ECONÓMICOS"/>
    <s v="2.2 - Agropecuaria, caza, pesca y silvicultura"/>
    <s v="2.2.01 - Agropecuaria"/>
    <s v="2.7 - OBRAS"/>
    <s v="2.7.2 - INFRAESTRUCTURA"/>
    <s v="N"/>
    <s v="00 - N/A"/>
    <s v="50 - CRÉDITO INTERNO"/>
    <s v="(en blanco)"/>
    <s v="99 - MULTIPROVINCIAL"/>
    <n v="0"/>
    <n v="242246005"/>
    <n v="0"/>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3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200000"/>
    <n v="0"/>
  </r>
  <r>
    <s v="2025"/>
    <x v="0"/>
    <x v="0"/>
    <x v="1"/>
    <x v="6"/>
    <s v="2 - Poder Ejecutivo"/>
    <s v="0210 - MINISTERIO DE AGRICULTURA"/>
    <s v="0001 - MINISTERIO DE AGRICULTURA"/>
    <s v="2 - SERVICIOS ECONÓMICOS"/>
    <s v="2.6 - Transporte"/>
    <s v="2.6.01 - Transporte por carretera"/>
    <s v="2.2 - CONTRATACIÓN DE SERVICIOS"/>
    <s v="2.2.5 - ALQUILERES Y RENTAS"/>
    <s v="S"/>
    <s v="01 - RECONSTRUCCIÓN DE 44 KM DE CAMINOS PRODUCTIVOS EN LA PROVINCIA PUERTO PLATA"/>
    <s v="10 - FONDO GENERAL"/>
    <n v="14129"/>
    <s v="18 - PUERTO PLATA"/>
    <n v="0"/>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600000"/>
    <n v="38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17902000"/>
    <n v="12616053.24"/>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495000"/>
    <n v="1147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27562"/>
    <n v="161748.89999999997"/>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78000"/>
    <n v="2365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110000"/>
    <n v="11000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789241"/>
    <n v="63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3149109"/>
    <n v="528263.67000000004"/>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753777"/>
    <n v="601012.24"/>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4387500.66"/>
    <n v="298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659743.29"/>
    <n v="455585.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2640118.14"/>
    <n v="15181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150001"/>
    <n v="2145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100000.0000000000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458936.03"/>
    <n v="224523.7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326900"/>
    <n v="26621.9"/>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183667.3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4650000.76"/>
    <n v="2085214.8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537664"/>
    <n v="99766"/>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325000"/>
    <n v="309466.8"/>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220000.3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1399677.99"/>
    <n v="130300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1152456.8999999999"/>
    <n v="818913.77"/>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400000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12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19308249"/>
    <n v="77368120.239999995"/>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495959197"/>
    <n v="257613760.45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8528645"/>
    <n v="846776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116556113"/>
    <n v="116196106.86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29008"/>
    <n v="15627126.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12183420"/>
    <n v="1216612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4403957"/>
    <n v="4389541.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6870049"/>
    <n v="68115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6284968"/>
    <n v="624242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6062158"/>
    <n v="605563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3229305"/>
    <n v="3218997.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53107"/>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5082462"/>
    <n v="50463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6449692"/>
    <n v="643792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40581991"/>
    <n v="40581949.93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39963490"/>
    <n v="39903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55669"/>
    <n v="13951084.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6613865"/>
    <n v="656245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13134656"/>
    <n v="130408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10321672"/>
    <n v="10270843.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5448417"/>
    <n v="541994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301066"/>
    <n v="15298661.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9160566"/>
    <n v="9160564.14000000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9972030"/>
    <n v="997200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6529020"/>
    <n v="650018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8611197"/>
    <n v="8611164.97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4721167"/>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916307"/>
    <n v="17914166.8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13455060"/>
    <n v="13414752.3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4773932"/>
    <n v="476311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6334406"/>
    <n v="630469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9576661"/>
    <n v="95423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3185833"/>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14190053"/>
    <n v="14183378.6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6591008"/>
    <n v="655374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10813057"/>
    <n v="10811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2632141"/>
    <n v="261504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2852090"/>
    <n v="2851645.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323174251"/>
    <n v="310578179.79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5407632.3100000005"/>
    <n v="5398202.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3118831"/>
    <n v="31131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9649923"/>
    <n v="9641986.80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6800103"/>
    <n v="6796567.700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3167612"/>
    <n v="316296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8057655"/>
    <n v="8057628.01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10446986"/>
    <n v="10437057.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6206159"/>
    <n v="61801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6828082"/>
    <n v="6817798.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12145796"/>
    <n v="12117800.9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11466181"/>
    <n v="114252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4817636"/>
    <n v="47942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5341193"/>
    <n v="533277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3189764"/>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39726282"/>
    <n v="3966288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20327415"/>
    <n v="202546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10090794"/>
    <n v="1008827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5604921"/>
    <n v="5579351.27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3522826"/>
    <n v="3521996.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6144535"/>
    <n v="6143994.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7428397"/>
    <n v="7421681.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3592841"/>
    <n v="358012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3896651"/>
    <n v="38603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6121076"/>
    <n v="6120958.9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21040669"/>
    <n v="21027339.4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6913817"/>
    <n v="69111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37649653"/>
    <n v="37638645.4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6514597"/>
    <n v="6514542.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117956945"/>
    <n v="117921695.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200516835"/>
    <n v="189738650.78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10682387"/>
    <n v="10630871.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5000000"/>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5208627"/>
    <n v="51989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37873919"/>
    <n v="37869974.9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9376187"/>
    <n v="9376161.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20000000"/>
    <n v="19999971.06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3457193"/>
    <n v="34244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8585975"/>
    <n v="8585967.71000000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3373559"/>
    <n v="33622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46956920"/>
    <n v="42566871.22999999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4366208"/>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8137034"/>
    <n v="8136987.04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61152128"/>
    <n v="1565953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8751926"/>
    <n v="8751911.44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9.75"/>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3469354"/>
    <n v="34555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18633580"/>
    <n v="185543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86964873.74000001"/>
    <n v="86838908.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6606144"/>
    <n v="659987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4210458"/>
    <n v="420275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9793110"/>
    <n v="19756532.67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15567022"/>
    <n v="1546606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6150465"/>
    <n v="6145358.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4720838"/>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3524775"/>
    <n v="348672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16013869"/>
    <n v="1597953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4269514"/>
    <n v="423388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9766809"/>
    <n v="97378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5640754"/>
    <n v="560367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4513698"/>
    <n v="44829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159520328"/>
    <n v="159400315.5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9136863"/>
    <n v="907794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13583724"/>
    <n v="1348977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13452098"/>
    <n v="13445934.37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71559910.289999992"/>
    <n v="71518377.71000000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13018561"/>
    <n v="129537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19198553"/>
    <n v="19188555.21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12079928"/>
    <n v="12066844.7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4375716"/>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426000"/>
    <n v="40470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19280358"/>
    <n v="192179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N"/>
    <s v="00 - N/A"/>
    <s v="50 - CRÉDITO INTERNO"/>
    <s v="(en blanco)"/>
    <s v="99 - MULTIPROVINCIAL"/>
    <n v="0"/>
    <n v="2137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2595166145"/>
    <n v="685552507.3800001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3161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491415471"/>
    <n v="491415470.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454319881.0000002"/>
    <n v="1441190791.32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20 - FONDOS CON DESTINO ESPECÍFICO"/>
    <n v="15347"/>
    <s v="32 - SANTO DOMINGO"/>
    <n v="0"/>
    <n v="170894705"/>
    <n v="170174977.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60 - CREDITO EXTERNO"/>
    <n v="15347"/>
    <s v="32 - SANTO DOMINGO"/>
    <n v="0"/>
    <n v="72000000"/>
    <n v="71374511.51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649287"/>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226483670"/>
    <n v="226080593.6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41816040"/>
    <n v="417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247455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565493"/>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364900000"/>
    <n v="273651242.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86158532"/>
    <n v="85205393.46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3630"/>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00160"/>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3537000"/>
    <n v="3536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54265"/>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6426505"/>
    <n v="142650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2301029631"/>
    <n v="1601029630.6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77361483"/>
    <n v="77361482.6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60962.9100001"/>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1182970"/>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12500000"/>
    <n v="9792585.449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11224000"/>
    <n v="8695969.1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53908892"/>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3242"/>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659540803"/>
    <n v="1329530760.0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971"/>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4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300024"/>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146243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5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89497795"/>
    <n v="89497794.5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980510"/>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9012979"/>
    <n v="10901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339531685"/>
    <n v="336872434.0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14021896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511757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51290676"/>
    <n v="50343210.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34067218"/>
    <n v="3162414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8"/>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591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24555000"/>
    <n v="2293312.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10000000"/>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56265162"/>
    <n v="56265161.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1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50563948"/>
    <n v="150563812.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8"/>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83799205"/>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1712743"/>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85416657"/>
    <n v="85416656.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1058237"/>
    <n v="997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202715000"/>
    <n v="202714547.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885886"/>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4750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114"/>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6236148"/>
    <n v="45504908.65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1485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90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248959965"/>
    <n v="242784756.74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4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1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03549325"/>
    <n v="303188344.42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566062"/>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90249"/>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69238"/>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659.649999999"/>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98483218"/>
    <n v="96835129.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3659"/>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565530000"/>
    <n v="465523197.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888998"/>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7561131"/>
    <n v="37509315.8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4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871527"/>
    <n v="488715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70227836"/>
    <n v="70226854.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n v="12635"/>
    <s v="04 - BARAHONA"/>
    <n v="0"/>
    <n v="39152152"/>
    <n v="39152151.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4487"/>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30501129"/>
    <n v="29125462.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45000000"/>
    <n v="4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9689340"/>
    <n v="48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99346725"/>
    <n v="9934672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34473739"/>
    <n v="33223916.1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4536364"/>
    <n v="24536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193070268"/>
    <n v="16501303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5209"/>
    <n v="84424894.2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85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251303374"/>
    <n v="241726017.4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60107618"/>
    <n v="59508080.80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600000"/>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5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8063531"/>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558635"/>
    <n v="23307733.9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10124"/>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50000"/>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74.5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479846"/>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8181222"/>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942820"/>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81550780"/>
    <n v="81136771.2200000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80422746"/>
    <n v="80422446.3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761450000"/>
    <n v="390808593.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6955785"/>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53144182"/>
    <n v="53088340.67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901060"/>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807"/>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8828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44098250"/>
    <n v="43405292.3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5173"/>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7936556"/>
    <n v="47887607.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88935743"/>
    <n v="88935409.4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909664"/>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976"/>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305967387"/>
    <n v="304072404.92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851647"/>
    <n v="58125591.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851656"/>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9648875"/>
    <n v="79648874.1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200839"/>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95042896"/>
    <n v="195040181.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8328491"/>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8194969"/>
    <n v="57621406.08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292113330"/>
    <n v="289556166.50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877276"/>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283398984.77999997"/>
    <n v="282795202.80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76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4558187"/>
    <n v="236930305.1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4318"/>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14121"/>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9359645"/>
    <n v="6935782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401"/>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661155"/>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23964174"/>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260332105"/>
    <n v="260239940.69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409860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42088260"/>
    <n v="142087815.7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167865"/>
    <n v="115063982.45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5785301"/>
    <n v="656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n v="15312"/>
    <s v="32 - SANTO DOMINGO"/>
    <n v="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5407447"/>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47578601"/>
    <n v="46887572.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7527881"/>
    <n v="47527366.54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141071837"/>
    <n v="140301803.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27211757"/>
    <n v="127211159.1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8256000"/>
    <n v="8149489.91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8640429"/>
    <n v="186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4589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33934443"/>
    <n v="33934130.7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61008"/>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63000000"/>
    <n v="40037991.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225343687"/>
    <n v="225263014.14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60 - CREDITO EXTERNO"/>
    <n v="15317"/>
    <s v="25 - SANTIAGO"/>
    <n v="0"/>
    <n v="162315168"/>
    <n v="83125896.55000001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50245975"/>
    <n v="5017803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3277435"/>
    <n v="33277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n v="15319"/>
    <s v="32 - SANTO DOMINGO"/>
    <n v="0"/>
    <n v="21820615"/>
    <n v="2182061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8938922"/>
    <n v="48153715.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170000000"/>
    <n v="164289465.5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33987125"/>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8733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6"/>
    <n v="158712924.10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546259"/>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9"/>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117264662"/>
    <n v="117262930.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4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2726"/>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7159242"/>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315135921"/>
    <n v="313652107.82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16802130"/>
    <n v="13328948.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60 - CREDITO EXTERNO"/>
    <n v="15324"/>
    <s v="30 - HATO MAYOR"/>
    <n v="0"/>
    <n v="24090518"/>
    <n v="24089850.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44842000"/>
    <n v="44841909.02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848784"/>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263418370"/>
    <n v="237452514.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177699698"/>
    <n v="177144261.95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248160482"/>
    <n v="247389660.60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9702534"/>
    <n v="19443562.2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4734"/>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2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181431831"/>
    <n v="17394475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8917"/>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592982"/>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22346985"/>
    <n v="219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1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832557"/>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n v="15330"/>
    <s v="32 - SANTO DOMINGO"/>
    <n v="0"/>
    <n v="21641175"/>
    <n v="21641168.66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2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147290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3"/>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58561648"/>
    <n v="58561616.91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704058600"/>
    <n v="702789307.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110014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75846643"/>
    <n v="175804069.9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75686984"/>
    <n v="75686592.219999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15077517"/>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33265037"/>
    <n v="23265036.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6523"/>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114836146"/>
    <n v="1141389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45000000"/>
    <n v="44999999.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253257610"/>
    <n v="252774647.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700000000"/>
    <n v="697354529.18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100000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4051"/>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86035256"/>
    <n v="35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5865731"/>
    <n v="458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8027920"/>
    <n v="47970721.16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1436661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5474865"/>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576689"/>
    <n v="5821365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654987"/>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569190028"/>
    <n v="481292645.17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3340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0"/>
    <n v="203749520"/>
    <n v="203670920.01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36349199"/>
    <n v="363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50572768"/>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106000000"/>
    <n v="54857946.54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16"/>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33475071"/>
    <n v="33474972.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1253"/>
    <n v="34860624.7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2867773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49936491"/>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5441353"/>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18500000"/>
    <n v="1522151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2262747741"/>
    <n v="2255102085.7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92005483"/>
    <n v="92005482.1699999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MURO DE GAVION EN MARGEN DEL RÍO LICEY PARA PROTECCION DEL CAMINO VECINAL LA LIMA- LA CAÑA, MUNICIPIO CONCEPCION DE LA VEGA, PROVINCIA LA VEGA"/>
    <s v="10 - FONDO GENERAL"/>
    <n v="16939"/>
    <s v="13 - LA VEGA"/>
    <n v="0"/>
    <n v="149299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n v="16986"/>
    <s v="32 - SANTO DOMINGO"/>
    <n v="0"/>
    <n v="16500000"/>
    <n v="16248583.6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n v="16977"/>
    <s v="13 - LA VEGA"/>
    <n v="0"/>
    <n v="136000000"/>
    <n v="134197248.2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CARRETERA EL SEIBO-CACIQUILLO (TRAMO II), MUNICIPIO SANTA CRUZ DE EL SEIBO, PROVINCIA EL SEIBO"/>
    <s v="10 - FONDO GENERAL"/>
    <n v="16980"/>
    <s v="08 - EL SEIBO"/>
    <n v="0"/>
    <n v="6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n v="16979"/>
    <s v="14 - MARIA TRINIDAD SANCHEZ"/>
    <n v="0"/>
    <n v="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n v="16981"/>
    <s v="24 - SANCHEZ RAMIREZ"/>
    <n v="0"/>
    <n v="2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n v="17005"/>
    <s v="18 - PUERTO PLATA"/>
    <n v="0"/>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FASE II, DEL MUNICIPIO SANTO DOMINGO NORTE, PROVINCIA SANTO DOMINGO"/>
    <s v="10 - FONDO GENERAL"/>
    <n v="17013"/>
    <s v="32 - SANTO DOMINGO"/>
    <n v="0"/>
    <n v="999500000"/>
    <n v="999499187.820000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10 - FONDO GENERAL"/>
    <n v="17039"/>
    <s v="01 - DISTRITO NACIONAL"/>
    <n v="0"/>
    <n v="940820963"/>
    <n v="855820962.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n v="12080"/>
    <s v="07 - ELIAS PINA"/>
    <n v="0"/>
    <n v="380849000"/>
    <n v="338559320.89999998"/>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1123375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410215000"/>
    <n v="136415340.6500000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45402551"/>
    <n v="45402221.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n v="17010"/>
    <s v="21 - SAN CRISTOBAL"/>
    <n v="0"/>
    <n v="164372926"/>
    <n v="76124751.39000000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n v="17004"/>
    <s v="01 - DISTRITO NACIONAL"/>
    <n v="0"/>
    <n v="132000000"/>
    <n v="131294959.4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15684856"/>
    <n v="15652665.9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55296000"/>
    <n v="55295548.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4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1500000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26223039"/>
    <n v="14848871.3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6"/>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3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231718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n v="16266"/>
    <s v="11 - LA ALTAGRACIA"/>
    <n v="0"/>
    <n v="2956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2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50000000"/>
    <n v="5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2520474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69657369"/>
    <n v="69657368.5400000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254830000"/>
    <n v="254829999.78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60 - CREDITO EXTERNO"/>
    <n v="16770"/>
    <s v="01 - DISTRITO NACIONAL"/>
    <n v="0"/>
    <n v="89513850"/>
    <n v="89412849.34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40918000"/>
    <n v="33098025.2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9850946"/>
    <n v="985094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8"/>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598961"/>
    <n v="59896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3273466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83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228914714"/>
    <n v="228914713.00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596614"/>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69079000"/>
    <n v="37928196.60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128706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8000000"/>
    <n v="8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2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8000"/>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564145"/>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7"/>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299773"/>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10296473"/>
    <n v="10231818.7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244685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9180"/>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6000000"/>
    <n v="5329387.730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6171903"/>
    <n v="61719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1500975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22025313"/>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15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5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2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5511000"/>
    <n v="55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1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75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75000000"/>
    <n v="38126805.6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42497566"/>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7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950321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6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6703631"/>
    <n v="67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4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20517000"/>
    <n v="15788867.8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1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5669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81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1362498"/>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1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432671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2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3665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5"/>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14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14231995"/>
    <n v="14231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9028668"/>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40000000"/>
    <n v="39795521.51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3652800"/>
    <n v="83651827.1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6657045"/>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248871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398533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11468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1161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87202259"/>
    <n v="85463431.1800000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39483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320673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26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264518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16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39893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9758371"/>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15000000"/>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n v="16216"/>
    <s v="13 - LA VEGA"/>
    <n v="0"/>
    <n v="37000000"/>
    <n v="37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30000000"/>
    <n v="29391683.7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6081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6165297"/>
    <n v="6165296.87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1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1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934988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3990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5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9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787"/>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10 - FONDO GENERAL"/>
    <n v="16807"/>
    <s v="24 - SANCHEZ RAMIREZ"/>
    <n v="0"/>
    <n v="321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31357698"/>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12000000"/>
    <n v="12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1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103584000"/>
    <n v="103583893.15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2207452"/>
    <n v="220745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18580870.350000001"/>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24230939"/>
    <n v="2344740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1734319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1000000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30000000"/>
    <n v="15496847.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n v="16936"/>
    <s v="11 - LA ALTAGRACIA"/>
    <n v="0"/>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5000000"/>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2000000"/>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10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297447"/>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70752071"/>
    <n v="60985295.82"/>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4247930"/>
    <n v="8638364.04999999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70000000"/>
    <n v="23454781.28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260000000"/>
    <n v="142068988.04000002"/>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120000000"/>
    <n v="79846842.91000001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243719997"/>
    <n v="186960055.0800000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11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20000000"/>
    <n v="81500000"/>
    <n v="45065306.9900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0000000"/>
    <n v="70994282.52000001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929094971.8900001"/>
    <n v="893324496.75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2030000000"/>
    <n v="1982908843.399999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4891150000"/>
    <n v="3544512299.26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471280003"/>
    <n v="305917894.5700000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548823"/>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en blanco)"/>
    <s v="17 - PERAVIA"/>
    <n v="0"/>
    <n v="117586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en blanco)"/>
    <s v="17 - PERAVIA"/>
    <n v="800000"/>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en blanco)"/>
    <s v="17 - PERAVIA"/>
    <n v="850000"/>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20625106"/>
    <n v="51753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en blanco)"/>
    <s v="17 - PERAVIA"/>
    <n v="0"/>
    <n v="45010.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en blanco)"/>
    <s v="17 - PERAVIA"/>
    <n v="261000"/>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en blanco)"/>
    <s v="17 - PERAVIA"/>
    <n v="3840000"/>
    <n v="847599.2200000002"/>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349696197"/>
    <n v="138143643.47999996"/>
  </r>
  <r>
    <s v="2025"/>
    <x v="0"/>
    <x v="0"/>
    <x v="1"/>
    <x v="6"/>
    <s v="2 - Poder Ejecutivo"/>
    <s v="0213 - MINISTERIO DE TURISMO"/>
    <s v="0001 - MINISTERIO DE TURISMO"/>
    <s v="2 - SERVICIOS ECONÓMICOS"/>
    <s v="2.9 - Otros servicios económicos"/>
    <s v="2.9.03 - Turismo"/>
    <s v="2.7 - OBRAS"/>
    <s v="2.7.2 - INFRAESTRUCTURA"/>
    <s v="N"/>
    <s v="00 - N/A"/>
    <s v="60 - CREDITO EXTERNO"/>
    <s v="(en blanco)"/>
    <s v="99 - MULTIPROVINCIAL"/>
    <n v="34215024"/>
    <n v="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86283802"/>
    <n v="262710551.25"/>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34000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384936"/>
    <n v="533790.35"/>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5"/>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131417"/>
    <n v="91452.95"/>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440786.58000000013"/>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36417.030000000261"/>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12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1000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n v="17024"/>
    <s v="11 - LA ALTAGRACIA"/>
    <n v="0"/>
    <n v="220820.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192280499"/>
    <n v="92124126.539999992"/>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7534582"/>
    <n v="27534582"/>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53439213.419999957"/>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1056373.960000000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121715589.94"/>
    <n v="99890782.84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77957616.250000015"/>
    <n v="48843225.36000000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90000001"/>
    <n v="27058790.1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49261681"/>
    <n v="8832907.429999999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51974796.099999994"/>
    <n v="25441553.89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18631001"/>
    <n v="12059575.23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00000004"/>
    <n v="4063432.73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n v="17024"/>
    <s v="11 - LA ALTAGRACIA"/>
    <n v="0"/>
    <n v="11148295.32"/>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1272393.45"/>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158169.41999999998"/>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230767.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225090.2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1000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690151.77"/>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n v="17027"/>
    <s v="32 - SANTO DOMINGO"/>
    <n v="0"/>
    <n v="107664.8"/>
    <n v="36656.730000000003"/>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n v="17029"/>
    <s v="29 - MONTE PLATA"/>
    <n v="0"/>
    <n v="64373.4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560153537"/>
    <n v="159173301.65999997"/>
    <n v="60318148.78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50090832.069999993"/>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5199999999"/>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5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147280253.37"/>
    <n v="32898513.12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29999999"/>
    <n v="29961446.1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93789087.840000004"/>
    <n v="41273415.94999999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94738113.060000002"/>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11070714.33000000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5395646.709999999"/>
    <n v="2364649.0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12910616.65"/>
    <n v="5302755.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69081409.700000018"/>
    <n v="40180212.30999999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9489098.6099999994"/>
    <n v="3102989.6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5499999998"/>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30266260"/>
    <n v="1767378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2300191.630000000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13113821.41"/>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8780280"/>
    <n v="4820659.8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23096297.700000003"/>
    <n v="21309581.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301325.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12017539.17000000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n v="17027"/>
    <s v="32 - SANTO DOMINGO"/>
    <n v="0"/>
    <n v="10851646.100000001"/>
    <n v="3694670.05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n v="17029"/>
    <s v="29 - MONTE PLATA"/>
    <n v="0"/>
    <n v="5051736.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n v="17043"/>
    <s v="23 - SAN PEDRO DE MACORIS"/>
    <n v="0"/>
    <n v="849548.70000000007"/>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240000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100000000"/>
    <n v="55901987.12999999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2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100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n v="17015"/>
    <s v="11 - LA ALTAGRACIA"/>
    <n v="0"/>
    <n v="149101.29999999999"/>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77570821.120000005"/>
    <n v="27805105.99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68830826.920000002"/>
    <n v="37695200.35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149591213.05000001"/>
    <n v="81980691.669999987"/>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84042716.939999998"/>
    <n v="46519893.14000000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5043876.800000001"/>
    <n v="8820819.110000001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56182602.100000001"/>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8514705.6999999993"/>
    <n v="1532647.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n v="17015"/>
    <s v="11 - LA ALTAGRACIA"/>
    <n v="0"/>
    <n v="3437721.0599999996"/>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n v="17026"/>
    <s v="32 - SANTO DOMINGO"/>
    <n v="0"/>
    <n v="116884.58"/>
    <n v="105211.26"/>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4118179.8999999994"/>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33798994.149999999"/>
    <n v="29857680.170000002"/>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n v="17026"/>
    <s v="32 - SANTO DOMINGO"/>
    <n v="0"/>
    <n v="760608.95"/>
    <n v="684646.57"/>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5221753.62"/>
    <n v="3245409.29"/>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en blanco)"/>
    <s v="99 - MULTIPROVINCIAL"/>
    <n v="308750"/>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en blanco)"/>
    <s v="99 - MULTIPROVINCIAL"/>
    <n v="137888"/>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en blanco)"/>
    <s v="99 - MULTIPROVINCIAL"/>
    <n v="123500"/>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en blanco)"/>
    <s v="99 - MULTIPROVINCIAL"/>
    <n v="3264579"/>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en blanco)"/>
    <s v="99 - MULTIPROVINCIAL"/>
    <n v="81016"/>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10000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18026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145708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52882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9991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25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3708903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251044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395425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115019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132481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2 - INFRAESTRUCTURA"/>
    <s v="N"/>
    <s v="00 - N/A"/>
    <s v="10 - FONDO GENERAL"/>
    <s v="(en blanco)"/>
    <s v="99 - MULTIPROVINCIAL"/>
    <n v="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28895370"/>
    <n v="2206025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656170"/>
    <n v="634763.1"/>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200000"/>
    <n v="19912.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2 - INFRAESTRUCTURA"/>
    <s v="N"/>
    <s v="00 - N/A"/>
    <s v="10 - FONDO GENERAL"/>
    <s v="(en blanco)"/>
    <s v="99 - MULTIPROVINCIAL"/>
    <n v="0"/>
    <n v="37447128"/>
    <n v="37447128"/>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en blanco)"/>
    <s v="99 - MULTIPROVINCIAL"/>
    <n v="133958904"/>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380564752.28999978"/>
    <n v="299166274.419999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22942105.270000003"/>
    <n v="190503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35264361.069999993"/>
    <n v="24059693.41999998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8916750.2799999975"/>
    <n v="7485120.069999999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4645416.67"/>
    <n v="850307.6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9784451.4400000088"/>
    <n v="8192365.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1952049.770000011"/>
    <n v="32302356.46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7298868.180000003"/>
    <n v="7920688.020000000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4511042.0599999996"/>
    <n v="3545118.55999999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2357943.910000004"/>
    <n v="29673356.42999999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6210013.949999895"/>
    <n v="9976955.7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7810904.57"/>
    <n v="4746743.680000000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671239.7899999982"/>
    <n v="1043824.749999999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301054.8"/>
    <n v="84254.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52622.59999999998"/>
    <n v="133392.4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3999475.0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1042100.0199999994"/>
    <n v="40673.1200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61898236.6699999"/>
    <n v="328755575.0599998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23973074.840000007"/>
    <n v="1897184.340000000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22958571.93"/>
    <n v="11956813.220000001"/>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108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en blanco)"/>
    <s v="99 - MULTIPROVINCIAL"/>
    <n v="0"/>
    <n v="150208.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11311894"/>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4349576"/>
    <n v="1818024.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0"/>
    <n v="130134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en blanco)"/>
    <s v="99 - MULTIPROVINCIAL"/>
    <n v="1500000"/>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en blanco)"/>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en blanco)"/>
    <s v="99 - MULTIPROVINCIAL"/>
    <n v="970000"/>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en blanco)"/>
    <s v="99 - MULTIPROVINCIAL"/>
    <n v="16450000"/>
    <n v="166308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en blanco)"/>
    <s v="99 - MULTIPROVINCIAL"/>
    <n v="2000000"/>
    <n v="2000000"/>
    <n v="217802"/>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en blanco)"/>
    <s v="99 - MULTIPROVINCIAL"/>
    <n v="600000"/>
    <n v="600000"/>
    <n v="161714.07999999999"/>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en blanco)"/>
    <s v="99 - MULTIPROVINCIAL"/>
    <n v="9800000"/>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en blanco)"/>
    <s v="99 - MULTIPROVINCIAL"/>
    <n v="2000000"/>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en blanco)"/>
    <s v="99 - MULTIPROVINCIAL"/>
    <n v="60000"/>
    <n v="60000"/>
    <n v="43261.63"/>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en blanco)"/>
    <s v="99 - MULTIPROVINCIAL"/>
    <n v="25500000"/>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en blanco)"/>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164940833"/>
    <n v="164510082.66"/>
    <n v="14684218.570000002"/>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en blanco)"/>
    <s v="99 - MULTIPROVINCIAL"/>
    <n v="12500000"/>
    <n v="12590528.390000001"/>
    <n v="251086"/>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en blanco)"/>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en blanco)"/>
    <s v="99 - MULTIPROVINCIAL"/>
    <n v="60000"/>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en blanco)"/>
    <s v="99 - MULTIPROVINCIAL"/>
    <n v="1700000"/>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en blanco)"/>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en blanco)"/>
    <s v="99 - MULTIPROVINCIAL"/>
    <n v="550000"/>
    <n v="709421.95"/>
    <n v="150881.82999999999"/>
  </r>
  <r>
    <s v="2025"/>
    <x v="0"/>
    <x v="0"/>
    <x v="1"/>
    <x v="6"/>
    <s v="2 - Poder Ejecutivo"/>
    <s v="0220 - MINISTERIO DE ECONOMÍA, PLANIFICACIÓN Y DESARROLLO"/>
    <s v="0001 - MINISTERIO DE ECONOMIA, PLANIFICACION Y DESARROLLO"/>
    <s v="3 - PROTECCIÓN DEL MEDIO AMBIENTE"/>
    <s v="3.3 - Cambio Climático"/>
    <s v="3.3.05 - Reducción del riesgo de desastres climáticos"/>
    <s v="2.2 - CONTRATACIÓN DE SERVICIOS"/>
    <s v="2.2.8 - OTROS SERVICIOS NO INCLUIDOS EN CONCEPTOS ANTERIORES"/>
    <s v="S"/>
    <s v="00 - N/A"/>
    <s v="60 - CREDITO EXTERNO"/>
    <s v="(en blanco)"/>
    <s v="99 - MULTIPROVINCIAL"/>
    <n v="0"/>
    <n v="4800304.2"/>
    <n v="4800304.2"/>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0"/>
    <n v="11904804"/>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1608555"/>
    <n v="13412646.880000001"/>
    <n v="11731446.84"/>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0"/>
    <n v="401662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60 - CREDITO EXTERNO"/>
    <s v="(en blanco)"/>
    <s v="99 - MULTIPROVINCIAL"/>
    <n v="0"/>
    <n v="201819.83000000002"/>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en blanco)"/>
    <s v="99 - MULTIPROVINCIAL"/>
    <n v="0"/>
    <n v="65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en blanco)"/>
    <s v="99 - MULTIPROVINCIAL"/>
    <n v="0"/>
    <n v="4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en blanco)"/>
    <s v="99 - MULTIPROVINCIAL"/>
    <n v="0"/>
    <n v="338005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60 - CREDITO EXTERNO"/>
    <s v="(en blanco)"/>
    <s v="99 - MULTIPROVINCIAL"/>
    <n v="0"/>
    <n v="113050"/>
    <n v="11305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en blanco)"/>
    <s v="99 - MULTIPROVINCIAL"/>
    <n v="0"/>
    <n v="89029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0"/>
    <n v="3112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en blanco)"/>
    <s v="99 - MULTIPROVINCIAL"/>
    <n v="0"/>
    <n v="31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0"/>
    <n v="1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80000000"/>
    <n v="52000275"/>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248774760"/>
    <n v="236655798.28999999"/>
    <n v="53917675.810000002"/>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7980000"/>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en blanco)"/>
    <s v="99 - MULTIPROVINCIAL"/>
    <n v="0"/>
    <n v="1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en blanco)"/>
    <s v="99 - MULTIPROVINCIAL"/>
    <n v="0"/>
    <n v="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en blanco)"/>
    <s v="99 - MULTIPROVINCIAL"/>
    <n v="0"/>
    <n v="2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en blanco)"/>
    <s v="99 - MULTIPROVINCIAL"/>
    <n v="0"/>
    <n v="225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en blanco)"/>
    <s v="99 - MULTIPROVINCIAL"/>
    <n v="0"/>
    <n v="2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en blanco)"/>
    <s v="99 - MULTIPROVINCIAL"/>
    <n v="0"/>
    <n v="13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0"/>
    <n v="622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24344265"/>
    <n v="24344265"/>
    <n v="21051816.21000000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316466.59999999998"/>
    <n v="316466.599999999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10325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18679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5201"/>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28536250"/>
    <n v="30427550"/>
    <n v="303780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445812"/>
    <n v="389354.64"/>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1064000"/>
    <n v="5185315.1099999994"/>
    <n v="492539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366000"/>
    <n v="370137.57"/>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en blanco)"/>
    <s v="99 - MULTIPROVINCIAL"/>
    <n v="0"/>
    <n v="249034.87"/>
    <n v="249034.8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en blanco)"/>
    <s v="99 - MULTIPROVINCIAL"/>
    <n v="15000"/>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350000"/>
    <n v="93835.01999999999"/>
    <n v="93835.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56818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229130"/>
    <n v="8379403.1599999992"/>
    <n v="23387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650276.82000000007"/>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4645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en blanco)"/>
    <s v="99 - MULTIPROVINCIAL"/>
    <n v="5160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en blanco)"/>
    <s v="99 - MULTIPROVINCIAL"/>
    <n v="5556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252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8935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911746"/>
    <n v="1440524.47"/>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1734175"/>
    <n v="2234175"/>
    <n v="339138.1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en blanco)"/>
    <s v="99 - MULTIPROVINCIAL"/>
    <n v="0"/>
    <n v="150000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85083295"/>
    <n v="183083295"/>
    <n v="83869700.70999997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1500000"/>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4500000"/>
    <n v="45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n v="13434"/>
    <s v="99 - MULTIPROVINCIAL"/>
    <n v="0"/>
    <n v="200000"/>
    <n v="89988.58"/>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n v="13916"/>
    <s v="99 - MULTIPROVINCIAL"/>
    <n v="0"/>
    <n v="2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n v="13434"/>
    <s v="99 - MULTIPROVINCIAL"/>
    <n v="0"/>
    <n v="200000"/>
    <n v="70064.649999999994"/>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n v="13916"/>
    <s v="99 - MULTIPROVINCIAL"/>
    <n v="0"/>
    <n v="5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n v="13434"/>
    <s v="99 - MULTIPROVINCIAL"/>
    <n v="0"/>
    <n v="44515032"/>
    <n v="31820861.080000006"/>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n v="13916"/>
    <s v="99 - MULTIPROVINCIAL"/>
    <n v="0"/>
    <n v="36837822"/>
    <n v="6610636.4799999995"/>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n v="13434"/>
    <s v="99 - MULTIPROVINCIAL"/>
    <n v="0"/>
    <n v="324180"/>
    <n v="4720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n v="13916"/>
    <s v="99 - MULTIPROVINCIAL"/>
    <n v="0"/>
    <n v="15000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n v="13434"/>
    <s v="99 - MULTIPROVINCIAL"/>
    <n v="0"/>
    <n v="531588"/>
    <n v="531588"/>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n v="13916"/>
    <s v="99 - MULTIPROVINCIAL"/>
    <n v="0"/>
    <n v="600000"/>
    <n v="0"/>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n v="13434"/>
    <s v="99 - MULTIPROVINCIAL"/>
    <n v="0"/>
    <n v="1232140811"/>
    <n v="677022234.42999995"/>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n v="13916"/>
    <s v="99 - MULTIPROVINCIAL"/>
    <n v="0"/>
    <n v="5303518"/>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6 - PRODUCTOS DE MINERALES, METÁLICOS Y NO METÁLICOS"/>
    <s v="S"/>
    <s v="02 - CONSTRUCCIÓN LABORATORIO DE CALIBRACIONES DOSIMÉTRICAS PARA LA PROTECCIÓN RADIOLÓGICA, DISTRITO NACIONAL."/>
    <s v="10 - FONDO GENERAL"/>
    <n v="16657"/>
    <s v="99 - MULTIPROVINCIAL"/>
    <n v="0"/>
    <n v="2800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9 - PRODUCTOS Y ÚTILES VARIOS"/>
    <s v="S"/>
    <s v="02 - CONSTRUCCIÓN LABORATORIO DE CALIBRACIONES DOSIMÉTRICAS PARA LA PROTECCIÓN RADIOLÓGICA, DISTRITO NACIONAL."/>
    <s v="10 - FONDO GENERAL"/>
    <n v="16657"/>
    <s v="99 - MULTIPROVINCIAL"/>
    <n v="0"/>
    <n v="56000"/>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2000000"/>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10000000"/>
    <n v="10325000.279999999"/>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42231005"/>
    <n v="119128669"/>
    <n v="86778699.789999992"/>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24878000"/>
    <n v="13413666.67"/>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1210000"/>
    <n v="1019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3822920"/>
    <n v="1991864.78"/>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262000"/>
    <n v="171811.38999999998"/>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n v="16726"/>
    <s v="16 - PEDERNALES"/>
    <n v="0"/>
    <n v="25000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2116473"/>
    <n v="4970983.5999999996"/>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82565810"/>
    <n v="42011650.07"/>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51004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S"/>
    <s v="01 - INVESTIGACIÓN POTENCIAL DE TIERRAS RARAS EN LA RESERVA FISCAL AVILA, PROVINCIA  PEDERNALES"/>
    <s v="10 - FONDO GENERAL"/>
    <n v="16726"/>
    <s v="16 - PEDERNALES"/>
    <n v="0"/>
    <n v="20000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103297"/>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2000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35794"/>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8000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3867778"/>
    <n v="968645.57"/>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590042293"/>
    <n v="490041384.07000005"/>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41000000"/>
    <n v="40196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39331254"/>
    <n v="35431253.450000003"/>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14000000"/>
    <n v="13804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300000"/>
    <n v="300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213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2255341"/>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000000"/>
    <n v="1614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308000"/>
    <n v="250008.6"/>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61070430"/>
    <n v="61070428.979999997"/>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50214250"/>
    <n v="4264830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24200000"/>
    <n v="2182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7518338.8300000001"/>
    <n v="6466181.96"/>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en blanco)"/>
    <s v="32 - SANTO DOMINGO"/>
    <n v="1000000000"/>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147000000"/>
    <n v="126777325.25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21500000"/>
    <n v="18763975.129999995"/>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20747"/>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n v="14649"/>
    <s v="32 - SANTO DOMINGO"/>
    <n v="0"/>
    <n v="23000000"/>
    <n v="8275628.800000000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2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76520000"/>
    <n v="46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9 - OTRAS CONTRATACIONES DE SERVICIOS"/>
    <s v="S"/>
    <s v="01 - MEJORAMIENTO DE 100,000 VIVIENDAS EN LA REPÚBLICA DOMINICANA"/>
    <s v="50 - CRÉDITO INTERNO"/>
    <n v="14649"/>
    <s v="32 - SANTO DOMINGO"/>
    <n v="0"/>
    <n v="5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156788900.52999997"/>
    <n v="76530704.96000000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126000"/>
    <n v="40320.83999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5043140"/>
    <n v="509975.0399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212096063.63999999"/>
    <n v="179766943.90000001"/>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73524007.060000002"/>
    <n v="17349070.8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42090935.780000001"/>
    <n v="36928678.80000000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n v="14649"/>
    <s v="32 - SANTO DOMINGO"/>
    <n v="0"/>
    <n v="20021925.049999997"/>
    <n v="11653917.35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56377160.28"/>
    <n v="156377159.44999999"/>
  </r>
  <r>
    <s v="2025"/>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n v="17040"/>
    <s v="01 - DISTRITO NACIONAL"/>
    <n v="0"/>
    <n v="0"/>
    <n v="0"/>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7"/>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2285684"/>
    <n v="2285683.9"/>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4"/>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25578432.120000001"/>
    <n v="2254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3794738.7100000004"/>
    <n v="3358533.139999999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288345068.61000001"/>
    <n v="288345065.61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2 - CONTRATACIÓN DE SERVICIOS"/>
    <s v="2.2.7 - SERVICIOS DE CONSERVACIÓN, REPARACIONES MENORES E INSTALACIONES TEMPORALES"/>
    <s v="S"/>
    <s v="59 - CONSTRUCCIÓN ESTADIO DE BASEBALL BEBECITO DEL VILLAR, BONAO, PROV. MONSEÑOR NOUEL"/>
    <s v="10 - FONDO GENERAL"/>
    <n v="14349"/>
    <s v="28 - MONSENOR NOUEL"/>
    <n v="0"/>
    <n v="15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574394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116140781.24"/>
    <n v="1116140779.65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197865.03999999"/>
    <n v="20119786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2.99999997"/>
    <n v="23634762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7.00999999"/>
    <n v="535273586.1100000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806743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4606853"/>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8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4000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en blanco)"/>
    <s v="99 - MULTIPROVINCIAL"/>
    <n v="191562375"/>
    <n v="13905611"/>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3000000"/>
    <n v="14600000"/>
    <n v="146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3000000"/>
    <n v="290676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250000"/>
    <n v="21874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500000"/>
    <n v="100500000"/>
    <n v="10043750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16100000"/>
    <n v="20100000"/>
    <n v="1893220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1500000"/>
    <n v="1500000"/>
    <n v="15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7700000"/>
    <n v="7700000"/>
    <n v="7058335"/>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36610148"/>
    <n v="36610148"/>
    <n v="34734538.68000000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12955200"/>
    <n v="12955200"/>
    <n v="12161383.16"/>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100000"/>
    <n v="100000"/>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0000"/>
    <n v="500000"/>
    <n v="499999.9999999999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18100000"/>
    <n v="18100000"/>
    <n v="16933992.299999997"/>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750000"/>
    <n v="750000"/>
    <n v="750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1500000"/>
    <n v="13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en blanco)"/>
    <s v="99 - MULTIPROVINCIAL"/>
    <n v="100000000"/>
    <n v="100000000"/>
    <n v="96244136.609999999"/>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5650000"/>
    <n v="9250000"/>
    <n v="5269001.4399999995"/>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50000"/>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4000000"/>
    <n v="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300000"/>
    <n v="2450000"/>
    <n v="1056818.85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50000"/>
    <n v="10994.5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en blanco)"/>
    <s v="99 - MULTIPROVINCIAL"/>
    <n v="800000"/>
    <n v="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250000"/>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194524"/>
    <n v="33685429.469999999"/>
    <n v="14727006.460000001"/>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4710.879999999997"/>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4529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48500"/>
    <n v="1549000"/>
    <n v="753856.03999999992"/>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S"/>
    <s v="00 - N/A"/>
    <s v="60 - CREDITO EXTERNO"/>
    <s v="(en blanco)"/>
    <s v="99 - MULTIPROVINCIAL"/>
    <n v="0"/>
    <n v="100114"/>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0"/>
    <n v="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306195"/>
    <n v="356195"/>
    <n v="9962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144629"/>
    <n v="3494629.45"/>
    <n v="1912393.1600000001"/>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317686"/>
    <n v="445874.54000000004"/>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10000"/>
    <n v="7483156.4800000004"/>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1209564.04"/>
    <n v="287035"/>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23662475"/>
    <n v="13186898.510000002"/>
    <n v="10222884.870000001"/>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30000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1951000"/>
    <n v="989847.21"/>
    <n v="705613.40999999992"/>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95000"/>
    <n v="51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8064320"/>
    <n v="13971460.219999999"/>
    <n v="448677.19999999995"/>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3037250"/>
    <n v="4348315"/>
    <n v="3767281.6999999997"/>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en blanco)"/>
    <s v="99 - MULTIPROVINCIAL"/>
    <n v="45000"/>
    <n v="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1390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25639500"/>
    <n v="18778490"/>
    <n v="6096973.75"/>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5140110"/>
    <n v="4646658"/>
    <n v="3204385.3"/>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78875"/>
    <n v="36718.720000000001"/>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5180500"/>
    <n v="17630568"/>
    <n v="5580500.0099999998"/>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9203110"/>
    <n v="12876765"/>
    <n v="5401807.7800000012"/>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30000"/>
    <n v="95000"/>
    <n v="49996.6"/>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en blanco)"/>
    <s v="99 - MULTIPROVINCIAL"/>
    <n v="0"/>
    <n v="650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630000"/>
    <n v="230000"/>
    <n v="77830.75"/>
  </r>
  <r>
    <s v="2025"/>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en blanco)"/>
    <s v="99 - MULTIPROVINCIAL"/>
    <n v="0"/>
    <n v="13309064.9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16436401"/>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11339149"/>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en blanco)"/>
    <s v="99 - MULTIPROVINCIAL"/>
    <n v="329500"/>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25 - SANTIAGO"/>
    <n v="0"/>
    <n v="180000"/>
    <n v="117992.94"/>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32 - SANTO DOMINGO"/>
    <n v="0"/>
    <n v="782000"/>
    <n v="65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25 - SANTIAGO"/>
    <n v="0"/>
    <n v="110000"/>
    <n v="110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32 - SANTO DOMINGO"/>
    <n v="0"/>
    <n v="180000"/>
    <n v="1791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25 - SANTIAGO"/>
    <n v="0"/>
    <n v="3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32 - SANTO DOMINGO"/>
    <n v="0"/>
    <n v="55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25 - SANTIAGO"/>
    <n v="0"/>
    <n v="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32 - SANTO DOMINGO"/>
    <n v="0"/>
    <n v="40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25 - SANTIAGO"/>
    <n v="0"/>
    <n v="405530.71999999974"/>
    <n v="356364.72"/>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32 - SANTO DOMINGO"/>
    <n v="0"/>
    <n v="2570471.44"/>
    <n v="2088697.779999999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25 - SANTIAGO"/>
    <n v="0"/>
    <n v="45312"/>
    <n v="45312"/>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32 - SANTO DOMINGO"/>
    <n v="0"/>
    <n v="1484889.83"/>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en blanco)"/>
    <s v="25 - SANTIAGO"/>
    <n v="0"/>
    <n v="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9 - EDIFICIOS, ESTRUCTURAS, TIERRAS, TERRENOS Y OBJETOS DE VALOR"/>
    <s v="N"/>
    <s v="00 - N/A"/>
    <s v="10 - FONDO GENERAL"/>
    <s v="(en blanco)"/>
    <s v="25 - SANTIAGO"/>
    <n v="0"/>
    <n v="9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5210205"/>
    <n v="11173125"/>
    <n v="2968827.6300000004"/>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0"/>
    <n v="826000"/>
    <n v="109380.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21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400000"/>
    <n v="2297000"/>
    <n v="664631.9"/>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50000"/>
    <n v="2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en blanco)"/>
    <s v="99 - MULTIPROVINCIAL"/>
    <n v="0"/>
    <n v="70000000"/>
    <n v="22570661.829999998"/>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5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20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4 - VEHÍCULOS Y EQUIPO DE TRANSPORTE, TRACCIÓN Y ELEVACIÓN"/>
    <s v="N"/>
    <s v="00 - N/A"/>
    <s v="10 - FONDO GENERAL"/>
    <s v="(en blanco)"/>
    <s v="99 - MULTIPROVINCIAL"/>
    <n v="0"/>
    <n v="6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750000"/>
    <n v="56881024.609999992"/>
    <n v="4749725.899999999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160000"/>
    <n v="5732175.9299999997"/>
    <n v="1506319.890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20000"/>
    <n v="315476.56000000006"/>
    <n v="77408"/>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470000"/>
    <n v="429794668.5"/>
    <n v="45363236.89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875000"/>
    <n v="37662761.949999996"/>
    <n v="1693365.3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760309.57"/>
    <n v="2383996.5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50000"/>
    <n v="7796972.5499999998"/>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5000000"/>
    <n v="7819121.449999999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2175000"/>
    <n v="543644.07000000007"/>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300000"/>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950000"/>
    <n v="8579085"/>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3126999"/>
    <n v="6359694"/>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00000"/>
    <n v="1799575.9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50000"/>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en blanco)"/>
    <s v="99 - MULTIPROVINCIAL"/>
    <n v="50000"/>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1700000"/>
    <n v="2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850000000"/>
    <n v="710858000"/>
    <n v="604326208.94999993"/>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500000"/>
    <n v="74726191"/>
    <n v="67759505.420000002"/>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5000000"/>
    <n v="8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6000000"/>
    <n v="4260000"/>
    <n v="199123.95"/>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15300305"/>
    <n v="28200305"/>
    <n v="20763259"/>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en blanco)"/>
    <s v="99 - MULTIPROVINCIAL"/>
    <n v="0"/>
    <n v="2000000"/>
    <n v="0"/>
  </r>
  <r>
    <s v="2025"/>
    <x v="0"/>
    <x v="0"/>
    <x v="1"/>
    <x v="7"/>
    <s v="2 - Poder Ejecutivo"/>
    <s v="0201 - PRESIDENCIA DE LA REPÚBLICA"/>
    <s v="0003 - PLAN PRESIDENCIAL CONTRA LA POBREZA"/>
    <s v="4 - SERVICIOS SOCIALES"/>
    <s v="4.5 - Protección social"/>
    <s v="4.5.10 - Asistencia social"/>
    <s v="2.6 - BIENES MUEBLES, INMUEBLES E INTANGIBLES"/>
    <s v="2.6.8 - BIENES INTANGIBLES"/>
    <s v="N"/>
    <s v="00 - N/A"/>
    <s v="10 - FONDO GENERAL"/>
    <s v="(en blanco)"/>
    <s v="99 - MULTIPROVINCIAL"/>
    <n v="0"/>
    <n v="910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37128541"/>
    <n v="27561238.189999998"/>
    <n v="20727060.76000000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4767166"/>
    <n v="7654518.3000000007"/>
    <n v="1912546.36"/>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7286000"/>
    <n v="931915"/>
    <n v="86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en blanco)"/>
    <s v="99 - MULTIPROVINCIAL"/>
    <n v="70000"/>
    <n v="11507032"/>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2266600"/>
    <n v="2025502.97"/>
    <n v="950695.6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en blanco)"/>
    <s v="99 - MULTIPROVINCIAL"/>
    <n v="0"/>
    <n v="167271"/>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922727"/>
    <n v="877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21126885"/>
    <n v="24526885"/>
    <n v="9711595.9100000001"/>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3100000"/>
    <n v="470000"/>
    <n v="24815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65200000"/>
    <n v="51374400"/>
    <n v="44487182.150000006"/>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21600000"/>
    <n v="21432234.11999999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500000"/>
    <n v="6580000"/>
    <n v="6347478.0700000003"/>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3000000"/>
    <n v="2236000"/>
    <n v="2185338.9500000002"/>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600000"/>
    <n v="15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en blanco)"/>
    <s v="99 - MULTIPROVINCIAL"/>
    <n v="0"/>
    <n v="10000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200000000"/>
    <n v="205925000"/>
    <n v="16563204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5500000"/>
    <n v="623042800"/>
    <n v="594786699.25999999"/>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209741000"/>
    <n v="20856251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3020000"/>
    <n v="12399000"/>
    <n v="6022742.3500000006"/>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75000000"/>
    <n v="42220000"/>
    <n v="24583299.94999999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6850000"/>
    <n v="96607060.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20000"/>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700000"/>
    <n v="93800000"/>
    <n v="15000294.449999999"/>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19800000"/>
    <n v="19571629.85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500000"/>
    <n v="3560000"/>
    <n v="412537.57"/>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20000000"/>
    <n v="13956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23850000"/>
    <n v="23810642.82"/>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14485534"/>
    <n v="84516734"/>
    <n v="54628716.68"/>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en blanco)"/>
    <s v="99 - MULTIPROVINCIAL"/>
    <n v="226591785"/>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143970.20000000001"/>
    <n v="31553.20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76099"/>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339630.89"/>
    <n v="223594.33000000002"/>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48191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en blanco)"/>
    <s v="99 - MULTIPROVINCIAL"/>
    <n v="0"/>
    <n v="645645"/>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142556"/>
    <n v="6813301.7699999996"/>
    <n v="1954606.9000000001"/>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37760"/>
    <n v="3776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1 - OBRAS EN EDIFICACIONES"/>
    <s v="N"/>
    <s v="00 - N/A"/>
    <s v="10 - FONDO GENERAL"/>
    <s v="(en blanco)"/>
    <s v="99 - MULTIPROVINCIAL"/>
    <n v="0"/>
    <n v="19725779.579999998"/>
    <n v="13083537.029999999"/>
  </r>
  <r>
    <s v="2025"/>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3 - RECUPERACION DEL MARGEN ORIENTAL DEL RÍO OZAMA EN EL BARRIO LAS LILAS, MUNICIPIO SANTO DOMINGO ESTE, PROVINCIA SANTO DOMINGO"/>
    <s v="10 - FONDO GENERAL"/>
    <n v="16877"/>
    <s v="32 - SANTO DOMINGO"/>
    <n v="0"/>
    <n v="31410919.210000001"/>
    <n v="16916632.32"/>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2131265.010000005"/>
    <n v="30140197.6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en blanco)"/>
    <s v="99 - MULTIPROVINCIAL"/>
    <n v="0"/>
    <n v="1300000"/>
    <n v="0"/>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1050000"/>
    <n v="349316.58999999997"/>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25158000"/>
    <n v="37633945"/>
    <n v="13494358.93"/>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en blanco)"/>
    <s v="99 - MULTIPROVINCIAL"/>
    <n v="0"/>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3200000"/>
    <n v="3034360"/>
    <n v="846111.91"/>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1050000"/>
    <n v="838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3200000"/>
    <n v="4600000"/>
    <n v="70481.39999999999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100000"/>
    <n v="11388991.09"/>
    <n v="4436713.12"/>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2300000"/>
    <n v="24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100000"/>
    <n v="25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2000000"/>
    <n v="187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00000"/>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37500000"/>
    <n v="20825070.390000001"/>
    <n v="8750194.4299999997"/>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1 - MOBILIARIO Y EQUIPO"/>
    <s v="S"/>
    <s v="00 - N/A"/>
    <s v="60 - CREDITO EXTERNO"/>
    <s v="(en blanco)"/>
    <s v="99 - MULTIPROVINCIAL"/>
    <n v="0"/>
    <n v="8593187.5899999999"/>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en blanco)"/>
    <s v="99 - MULTIPROVINCIAL"/>
    <n v="0"/>
    <n v="6388200"/>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en blanco)"/>
    <s v="99 - MULTIPROVINCIAL"/>
    <n v="7076287"/>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en blanco)"/>
    <s v="99 - MULTIPROVINCIAL"/>
    <n v="191059749"/>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3431103"/>
    <n v="4728103"/>
    <n v="2392826.7600000002"/>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en blanco)"/>
    <s v="99 - MULTIPROVINCIAL"/>
    <n v="0"/>
    <n v="277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10000000"/>
    <n v="9771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1000000"/>
    <n v="15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en blanco)"/>
    <s v="99 - MULTIPROVINCIAL"/>
    <n v="0"/>
    <n v="786400"/>
    <n v="707419.44"/>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0"/>
    <n v="523000"/>
    <n v="522441.81"/>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200000"/>
    <n v="3700185"/>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34381"/>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en blanco)"/>
    <s v="99 - MULTIPROVINCIAL"/>
    <n v="1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20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800000"/>
    <n v="966000"/>
    <n v="718992.62"/>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en blanco)"/>
    <s v="99 - MULTIPROVINCIAL"/>
    <n v="2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en blanco)"/>
    <s v="99 - MULTIPROVINCIAL"/>
    <n v="0"/>
    <n v="390000"/>
    <n v="301608"/>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846750"/>
    <n v="4476750"/>
    <n v="540740.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06800"/>
    <n v="13053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85000"/>
    <n v="84671.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7500"/>
    <n v="57500"/>
    <n v="37524"/>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782000"/>
    <n v="3053000"/>
    <n v="22903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4000"/>
    <n v="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229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en blanco)"/>
    <s v="99 - MULTIPROVINCIAL"/>
    <n v="69996"/>
    <n v="8313259.110000014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28604522.320000004"/>
    <n v="2168364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175046019.66"/>
    <n v="128467339.7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121582561.08"/>
    <n v="96670562.87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103243324.41999999"/>
    <n v="76036455.93999999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10485524.75"/>
    <n v="5435048.9900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28367133"/>
    <n v="7105494.640000000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68484605.150000006"/>
    <n v="44259803.15000000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8084210.6500000004"/>
    <n v="7389780.79"/>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22074151.360000003"/>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26700000.379999999"/>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7000916.1400000006"/>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247031.08"/>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770217.4699999988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768361.77"/>
    <n v="764053.5800000000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90781969.909999996"/>
    <n v="77993437.96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4874671.24"/>
    <n v="4513108.269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14023477.16"/>
    <n v="8264936.680000000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1588186.3099999998"/>
    <n v="1421192.9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1609061.06"/>
    <n v="1609061.0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290099.94"/>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2782424.400000000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2252365"/>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4016066.8"/>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2115700.92"/>
    <n v="2115700.9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2289877.5299999998"/>
    <n v="2289877.529999999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6029170.0699999994"/>
    <n v="6029170.069999999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919842.91999999993"/>
    <n v="919842.2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516055.4899999993"/>
    <n v="6516050.48999999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7735175.2599999998"/>
    <n v="1380862.9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2116312.92"/>
    <n v="2116312.9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892443.62"/>
    <n v="892443.6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133535.5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10217016.49"/>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3843194.1"/>
    <n v="3799211.150000000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795385.61"/>
    <n v="795385.6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4285676.04"/>
    <n v="4284878.5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0"/>
    <n v="5657326.9699999997"/>
    <n v="3664757.019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0"/>
    <n v="1866487.1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n v="14995"/>
    <s v="23 - SAN PEDRO DE MACORIS"/>
    <n v="0"/>
    <n v="3306492.4"/>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2766703.0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n v="16542"/>
    <s v="01 - DISTRITO NACIONAL"/>
    <n v="0"/>
    <n v="10281221.3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2 - REMODELACIÓN CLUB DEPORTIVO Y CULTURAL RAMÓN MATÍAS MELLA, MUNICIPIO SANTO DOMINGO ESTE, PROVINCIA SANTO DOMINGO"/>
    <s v="10 - FONDO GENERAL"/>
    <n v="16544"/>
    <s v="32 - SANTO DOMINGO"/>
    <n v="0"/>
    <n v="29481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3 - REMODELACIÓN CLUB DEPORTIVO Y CULTURAL SAN MARTÍN DE PORRES, SECTOR PAPAGAYO, MUNICIPIO LA ROMANA, PROVINCIA LA ROMANA"/>
    <s v="10 - FONDO GENERAL"/>
    <n v="16691"/>
    <s v="12 - LA ROMANA"/>
    <n v="0"/>
    <n v="2677396.799999999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n v="16696"/>
    <s v="18 - PUERTO PLATA"/>
    <n v="0"/>
    <n v="2606798.1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5 - REMODELACIÓN CLUB DEPORTIVO Y CULTURAL LOS MINA, MUNICIPIO SANTO DOMINGO ESTE, PROVINCIA SANTO DOMINGO"/>
    <s v="10 - FONDO GENERAL"/>
    <n v="16727"/>
    <s v="32 - SANTO DOMINGO"/>
    <n v="0"/>
    <n v="1308511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7 - REMODELACIÓN CLUB DEPORTIVO EL MILLÓN YIREH, SECTOR EL MILLÓN, DISTRITO NACIONAL"/>
    <s v="10 - FONDO GENERAL"/>
    <n v="16755"/>
    <s v="01 - DISTRITO NACIONAL"/>
    <n v="0"/>
    <n v="1864143.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9 - REMODELACIÓN POLIDEPORTIVO JUAN PABLO SOSA VILLANUEVA, MUNICIPIO VILLA GONZÁLEZ, PROVINCIA SANTIAGO"/>
    <s v="10 - FONDO GENERAL"/>
    <n v="16766"/>
    <s v="25 - SANTIAGO"/>
    <n v="0"/>
    <n v="3077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517185.1499999999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55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8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489883.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12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3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CONSTRUCCIÓN CLUB DEPORTIVO VILLA MELLA, MUNICIPIO SANTO DOMINGO NORTE, PROVINCIA SANTO DOMINGO"/>
    <s v="10 - FONDO GENERAL"/>
    <n v="14525"/>
    <s v="32 - SANTO DOMINGO"/>
    <n v="0"/>
    <n v="2427440.9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10000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815372"/>
    <n v="812178.7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1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268887.2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2089411.5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30184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301842"/>
    <n v="301396.7199999999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97637.37"/>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49.59"/>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5415"/>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103199.56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692637.28"/>
    <n v="692226.4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1098197.62999999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284338.37"/>
    <n v="268136.9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271658.77"/>
    <n v="271658.7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337723.0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745529.54"/>
    <n v="745520.22"/>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DEL CLUB DEPORTIVO LA FE, MUNICIPIO DAJABÓN"/>
    <s v="10 - FONDO GENERAL"/>
    <n v="16191"/>
    <s v="05 - DAJABON"/>
    <n v="0"/>
    <n v="76678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n v="16857"/>
    <s v="18 - PUERTO PLATA"/>
    <n v="0"/>
    <n v="2339949.21"/>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8278264.3599999994"/>
    <n v="8275822.8599999994"/>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1079607.7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878792"/>
    <n v="878762.66"/>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8440936.7699999996"/>
    <n v="7242870.3599999994"/>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2349138.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484698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9273476"/>
    <n v="9273476"/>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3050194.409999999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10274988.92"/>
    <n v="390914.8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4960000"/>
    <n v="19884035.43"/>
    <n v="8498901.7899999991"/>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en blanco)"/>
    <s v="99 - MULTIPROVINCIAL"/>
    <n v="0"/>
    <n v="300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600000"/>
    <n v="3232000"/>
    <n v="1902782.7599999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500000"/>
    <n v="10797830.01"/>
    <n v="1051967.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9350000"/>
    <n v="26168000"/>
    <n v="14136130.4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50000"/>
    <n v="9117700"/>
    <n v="3831469.2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500000"/>
    <n v="76169.989999999991"/>
    <n v="7611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140299127"/>
    <n v="48045626.569999993"/>
    <n v="33601373.21999999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en blanco)"/>
    <s v="99 - MULTIPROVINCIAL"/>
    <n v="0"/>
    <n v="15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50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3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52520872"/>
    <n v="20766162.53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20000000.530000001"/>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32107196"/>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27615290.469999999"/>
    <n v="17637134.52"/>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17377799.98"/>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1 - DISTRITO NACIONAL"/>
    <n v="450000"/>
    <n v="40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2 - AZUA"/>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17 - PERAVIA"/>
    <n v="450000"/>
    <n v="4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0 - HATO MAYOR"/>
    <n v="450000"/>
    <n v="5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2 - SANTO DOMINGO"/>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7455160"/>
    <n v="11046479.24"/>
    <n v="149857.64000000001"/>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25000"/>
    <n v="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800000"/>
    <n v="444652.12"/>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12000000"/>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2 - AZUA"/>
    <n v="6000000"/>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7 - PERAVIA"/>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0 - HATO MAYOR"/>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17000000"/>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6071481"/>
    <n v="3195161.76"/>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50000"/>
    <n v="91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3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830619"/>
    <n v="3334720"/>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2754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4 - VEHÍCULOS Y EQUIPO DE TRANSPORTE, TRACCIÓN Y ELEVACIÓN"/>
    <s v="N"/>
    <s v="00 - N/A"/>
    <s v="10 - FONDO GENERAL"/>
    <s v="(en blanco)"/>
    <s v="99 - MULTIPROVINCIAL"/>
    <n v="0"/>
    <n v="1883612"/>
    <n v="1854999.7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935880"/>
    <n v="18743578.359999999"/>
    <n v="13544482.65"/>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3757"/>
    <n v="94915"/>
    <n v="20343.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45216"/>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3138000"/>
    <n v="38758369"/>
    <n v="1957025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77740"/>
    <n v="31906972"/>
    <n v="12768340.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50000"/>
    <n v="1625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3194584"/>
    <n v="924698"/>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4000000"/>
    <n v="5958680"/>
    <n v="3672503.5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3588940"/>
    <n v="2820280.9299999997"/>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8453250"/>
    <n v="7494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768723"/>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2272250"/>
    <n v="2561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9000000"/>
    <n v="7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469350"/>
    <n v="243180.3"/>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1112400"/>
    <n v="1330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en blanco)"/>
    <s v="99 - MULTIPROVINCIAL"/>
    <n v="10000"/>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en blanco)"/>
    <s v="99 - MULTIPROVINCIAL"/>
    <n v="134000"/>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4600000"/>
    <n v="364253000"/>
    <n v="3567056.69"/>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10000000"/>
    <n v="1965300"/>
    <n v="1634998.56"/>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50 - CRÉDITO INTERNO"/>
    <s v="(en blanco)"/>
    <s v="99 - MULTIPROVINCIAL"/>
    <n v="0"/>
    <n v="26852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2000000"/>
    <n v="46450000"/>
    <n v="141482"/>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50 - CRÉDITO INTERNO"/>
    <s v="(en blanco)"/>
    <s v="99 - MULTIPROVINCIAL"/>
    <n v="0"/>
    <n v="276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10000000"/>
    <n v="6978900"/>
    <n v="90167.66"/>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24000000"/>
    <n v="3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7700000"/>
    <n v="17568100"/>
    <n v="465939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19586508"/>
    <n v="12621208"/>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50 - CRÉDITO INTERNO"/>
    <s v="(en blanco)"/>
    <s v="99 - MULTIPROVINCIAL"/>
    <n v="0"/>
    <n v="9600000"/>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200000"/>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en blanco)"/>
    <s v="99 - MULTIPROVINCIAL"/>
    <n v="0"/>
    <n v="24994777.119999997"/>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60000000"/>
    <n v="9535867"/>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2857489"/>
    <n v="3061900"/>
    <n v="1297077.4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210000"/>
    <n v="11952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en blanco)"/>
    <s v="99 - MULTIPROVINCIAL"/>
    <n v="0"/>
    <n v="256986"/>
    <n v="227331.7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673072"/>
    <n v="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1200000"/>
    <n v="876598"/>
    <n v="807659.59000000008"/>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3980040"/>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1087256"/>
    <n v="831580.96"/>
    <n v="359937.07999999996"/>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0"/>
    <n v="2150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80000"/>
    <n v="383055.04000000004"/>
    <n v="358032.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40000"/>
    <n v="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4923886"/>
    <n v="47634226.57"/>
    <n v="36123196.390000001"/>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250000"/>
    <n v="370000"/>
    <n v="245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50000"/>
    <n v="2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5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422000"/>
    <n v="302000"/>
    <n v="185701.99"/>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en blanco)"/>
    <s v="99 - MULTIPROVINCIAL"/>
    <n v="0"/>
    <n v="12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270586"/>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392617"/>
    <n v="4782617"/>
    <n v="2346638.24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82586"/>
    <n v="576586"/>
    <n v="474895.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0"/>
    <n v="2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
    <n v="15256000"/>
    <n v="113958.05"/>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2075000"/>
    <n v="156331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00"/>
    <n v="1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
    <n v="3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96900"/>
    <n v="1169508.29"/>
    <n v="558454.0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27012"/>
    <n v="779403.71"/>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75805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73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49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737180"/>
    <n v="6262180"/>
    <n v="1881774.930000000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80500"/>
    <n v="4680500"/>
    <n v="2857329.7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2000"/>
    <n v="40000"/>
    <n v="39456.4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7818250"/>
    <n v="8068250"/>
    <n v="718263.3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982500"/>
    <n v="2999500"/>
    <n v="1514491.0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4400"/>
    <n v="294400"/>
    <n v="230153.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50000"/>
    <n v="450000"/>
    <n v="35000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en blanco)"/>
    <s v="99 - MULTIPROVINCIAL"/>
    <n v="220000"/>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1150000"/>
    <n v="13888927.620000001"/>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603132"/>
    <n v="463130.4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873000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053436"/>
    <n v="138762.9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7400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711750"/>
    <n v="3075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en blanco)"/>
    <s v="99 - MULTIPROVINCIAL"/>
    <n v="327882487"/>
    <n v="8190000"/>
    <n v="331968.33"/>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13599156"/>
    <n v="7177413.6499999994"/>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27280816.999999993"/>
    <n v="10235744.620000001"/>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23164896"/>
    <n v="19187074.1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169142"/>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7955889"/>
    <n v="6996114.4699999997"/>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en blanco)"/>
    <s v="99 - MULTIPROVINCIAL"/>
    <n v="0"/>
    <n v="221946817"/>
    <n v="202499999.88999999"/>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en blanco)"/>
    <s v="99 - MULTIPROVINCIAL"/>
    <n v="0"/>
    <n v="65600000"/>
    <n v="65596530.66000000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14029826.859999999"/>
    <n v="13526130.8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21122"/>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en blanco)"/>
    <s v="99 - MULTIPROVINCIAL"/>
    <n v="0"/>
    <n v="5640088.2300000004"/>
    <n v="5640088.2299999995"/>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303698.81"/>
    <n v="303698.81"/>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en blanco)"/>
    <s v="99 - MULTIPROVINCIAL"/>
    <n v="0"/>
    <n v="113073345"/>
    <n v="112479206.27"/>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en blanco)"/>
    <s v="99 - MULTIPROVINCIAL"/>
    <n v="0"/>
    <n v="33421518.899999999"/>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en blanco)"/>
    <s v="99 - MULTIPROVINCIAL"/>
    <n v="0"/>
    <n v="9601991.1899999995"/>
    <n v="6810261.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462330"/>
    <n v="21506621"/>
    <n v="3213650.5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37604877"/>
    <n v="119604877"/>
    <n v="33198778.609999999"/>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6304"/>
    <n v="5612298"/>
    <n v="4210154.0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220000"/>
    <n v="4141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912000"/>
    <n v="39654331"/>
    <n v="675477.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36296126"/>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3547"/>
    <n v="6111763"/>
    <n v="2937238.3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6044890"/>
    <n v="26044890"/>
    <n v="1942589.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5000000"/>
    <n v="13000000"/>
    <n v="1213625.4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424000"/>
    <n v="92393"/>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50000000"/>
    <n v="6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00000"/>
    <n v="6204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54161851"/>
    <n v="45423138"/>
    <n v="11409414.699999999"/>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7709239"/>
    <n v="7622275"/>
    <n v="4741691.1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80298742"/>
    <n v="103538629"/>
    <n v="73927284.07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8210310"/>
    <n v="6918700"/>
    <n v="1299371.5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en blanco)"/>
    <s v="99 - MULTIPROVINCIAL"/>
    <n v="0"/>
    <n v="1232400"/>
    <n v="3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6585831"/>
    <n v="91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200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en blanco)"/>
    <s v="99 - MULTIPROVINCIAL"/>
    <n v="0"/>
    <n v="1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en blanco)"/>
    <s v="99 - MULTIPROVINCIAL"/>
    <n v="160000"/>
    <n v="150000"/>
    <n v="11381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01 - DISTRITO NACIONAL"/>
    <n v="0"/>
    <n v="480329.12000000011"/>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53715000"/>
    <n v="63078559.039999999"/>
    <n v="48818973.27000000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en blanco)"/>
    <s v="99 - MULTIPROVINCIAL"/>
    <n v="23473703"/>
    <n v="23473703"/>
    <n v="3764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01 - DISTRITO NACIONAL"/>
    <n v="0"/>
    <n v="623381"/>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29350000"/>
    <n v="824391675.53000009"/>
    <n v="823571233.9700001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en blanco)"/>
    <s v="99 - MULTIPROVINCIAL"/>
    <n v="0"/>
    <n v="2499999.92"/>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01 - DISTRITO NACIONAL"/>
    <n v="0"/>
    <n v="2591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252320"/>
    <n v="2077791"/>
    <n v="2077789.9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0"/>
    <n v="243023399.19999999"/>
    <n v="171269988.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01 - DISTRITO NACIONAL"/>
    <n v="0"/>
    <n v="3028992.67"/>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2410900"/>
    <n v="23860347.610000003"/>
    <n v="15483112.6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01 - DISTRITO NACIONAL"/>
    <n v="0"/>
    <n v="218772"/>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49499106"/>
    <n v="1897360004.3"/>
    <n v="1621687653.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125000"/>
    <n v="154817696.82999998"/>
    <n v="10080986.87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39969236"/>
    <n v="144693954.63"/>
    <n v="1511152.79999999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694690"/>
    <n v="16874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2950000"/>
    <n v="805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10 - FONDO GENERAL"/>
    <s v="(en blanco)"/>
    <s v="99 - MULTIPROVINCIAL"/>
    <n v="0"/>
    <n v="1785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en blanco)"/>
    <s v="99 - MULTIPROVINCIAL"/>
    <n v="0"/>
    <n v="330000"/>
    <n v="211621.9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52352278"/>
    <n v="39609.489999998361"/>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3787230"/>
    <n v="523997586"/>
    <n v="523680355.99999994"/>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23885936"/>
    <n v="20919533.689999998"/>
    <n v="7934610.080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19746039"/>
    <n v="18120353.439999998"/>
    <n v="6464845.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en blanco)"/>
    <s v="99 - MULTIPROVINCIAL"/>
    <n v="0"/>
    <n v="53266675.060000002"/>
    <n v="13885809.4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0735370"/>
    <n v="1052538.9499999993"/>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10 - FONDO GENERAL"/>
    <s v="(en blanco)"/>
    <s v="99 - MULTIPROVINCIAL"/>
    <n v="0"/>
    <n v="1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en blanco)"/>
    <s v="99 - MULTIPROVINCIAL"/>
    <n v="0"/>
    <n v="5898387.2300000004"/>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7700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en blanco)"/>
    <s v="99 - MULTIPROVINCIAL"/>
    <n v="0"/>
    <n v="84000000"/>
    <n v="26259469.53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300800000"/>
    <n v="47815441.529999986"/>
    <n v="10931782.339999998"/>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en blanco)"/>
    <s v="99 - MULTIPROVINCIAL"/>
    <n v="2338001"/>
    <n v="15082295.969999999"/>
    <n v="6605735.75"/>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en blanco)"/>
    <s v="99 - MULTIPROVINCIAL"/>
    <n v="406080"/>
    <n v="4101141"/>
    <n v="167598.01"/>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en blanco)"/>
    <s v="99 - MULTIPROVINCIAL"/>
    <n v="8728"/>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en blanco)"/>
    <s v="99 - MULTIPROVINCIAL"/>
    <n v="2436536"/>
    <n v="4376543"/>
    <n v="697703.81"/>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en blanco)"/>
    <s v="99 - MULTIPROVINCIAL"/>
    <n v="1802450"/>
    <n v="2625227.0300000012"/>
    <n v="1225885.28"/>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en blanco)"/>
    <s v="99 - MULTIPROVINCIAL"/>
    <n v="0"/>
    <n v="553000"/>
    <n v="55242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en blanco)"/>
    <s v="99 - MULTIPROVINCIAL"/>
    <n v="50150"/>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5000"/>
    <n v="245000"/>
    <n v="24500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0000"/>
    <n v="4000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1318700"/>
    <n v="1149193.95"/>
    <n v="1141357.1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420800"/>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en blanco)"/>
    <s v="99 - MULTIPROVINCIAL"/>
    <n v="0"/>
    <n v="111226.82"/>
    <n v="111226.15"/>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en blanco)"/>
    <s v="99 - MULTIPROVINCIAL"/>
    <n v="0"/>
    <n v="144671.29999999999"/>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302136"/>
    <n v="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1890535"/>
    <n v="1177920.19"/>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109465"/>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21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3487500"/>
    <n v="21079688.550000001"/>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560000"/>
    <n v="1129968"/>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431000"/>
    <n v="4688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026000"/>
    <n v="21562648.869999997"/>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396506"/>
    <n v="60333006.009999998"/>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en blanco)"/>
    <s v="99 - MULTIPROVINCIAL"/>
    <n v="0"/>
    <n v="3515700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32 - SANTO DOMINGO"/>
    <n v="250000"/>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160000"/>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5789"/>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3000000"/>
    <n v="12294610.060000001"/>
    <n v="6763676.9999999991"/>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509210.24"/>
    <n v="351090.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en blanco)"/>
    <s v="99 - MULTIPROVINCIAL"/>
    <n v="0"/>
    <n v="860649.69"/>
    <n v="860649.65"/>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3000000"/>
    <n v="89162361.540000007"/>
    <n v="11451010.92"/>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1500000"/>
    <n v="1858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32 - SANTO DOMINGO"/>
    <n v="395000"/>
    <n v="492121.16999999993"/>
    <n v="407979.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75000"/>
    <n v="530137.25"/>
    <n v="529731.5800000000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225000"/>
    <n v="194550.28"/>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32 - SANTO DOMINGO"/>
    <n v="310000"/>
    <n v="165000"/>
    <n v="160128.35999999999"/>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105000"/>
    <n v="3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335000"/>
    <n v="154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1000000"/>
    <n v="766680.4"/>
    <n v="766680.39"/>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en blanco)"/>
    <s v="99 - MULTIPROVINCIAL"/>
    <n v="0"/>
    <n v="130069.66000000003"/>
    <n v="86677.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en blanco)"/>
    <s v="99 - MULTIPROVINCIAL"/>
    <n v="0"/>
    <n v="95877.91"/>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en blanco)"/>
    <s v="99 - MULTIPROVINCIAL"/>
    <n v="3400000"/>
    <n v="3512726"/>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0"/>
    <n v="267076.52"/>
    <n v="267076.15000000002"/>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en blanco)"/>
    <s v="99 - MULTIPROVINCIAL"/>
    <n v="0"/>
    <n v="19043.260000000002"/>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32 - SANTO DOMINGO"/>
    <n v="60000"/>
    <n v="75307.05"/>
    <n v="59612.619999999995"/>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0"/>
    <n v="10305"/>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0"/>
    <n v="30168.799999999999"/>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en blanco)"/>
    <s v="99 - MULTIPROVINCIAL"/>
    <n v="0"/>
    <n v="6031659.4399999995"/>
    <n v="4370778.9800000004"/>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en blanco)"/>
    <s v="99 - MULTIPROVINCIAL"/>
    <n v="0"/>
    <n v="6372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en blanco)"/>
    <s v="99 - MULTIPROVINCIAL"/>
    <n v="0"/>
    <n v="18084696.699999996"/>
    <n v="17239379.259999998"/>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en blanco)"/>
    <s v="99 - MULTIPROVINCIAL"/>
    <n v="0"/>
    <n v="1780597"/>
    <n v="1564243.4"/>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752700"/>
    <n v="752700"/>
    <n v="515660.51"/>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48500"/>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en blanco)"/>
    <s v="32 - SANTO DOMINGO"/>
    <n v="446583"/>
    <n v="3657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0000"/>
    <n v="1308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32 - SANTO DOMINGO"/>
    <n v="220000"/>
    <n v="238610"/>
    <n v="234242.52"/>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30000"/>
    <n v="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en blanco)"/>
    <s v="32 - SANTO DOMINGO"/>
    <n v="0"/>
    <n v="650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en blanco)"/>
    <s v="32 - SANTO DOMINGO"/>
    <n v="0"/>
    <n v="380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83545"/>
    <n v="49082"/>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10000"/>
    <n v="45553"/>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6914900"/>
    <n v="32189235.700000003"/>
    <n v="24780157.30000000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1156618"/>
    <n v="497771.68000000005"/>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1500000"/>
    <n v="5658206"/>
    <n v="3632547.4"/>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2000000"/>
    <n v="318918.59999999986"/>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6275993.5"/>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202516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13671500"/>
    <n v="24755020.990000002"/>
    <n v="14322949.659999998"/>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250000"/>
    <n v="908846.32000000007"/>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4500000"/>
    <n v="1701298"/>
    <n v="0"/>
  </r>
  <r>
    <s v="2025"/>
    <x v="0"/>
    <x v="0"/>
    <x v="1"/>
    <x v="7"/>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126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en blanco)"/>
    <s v="99 - MULTIPROVINCIAL"/>
    <n v="0"/>
    <n v="59245986.010000005"/>
    <n v="52059935.469999999"/>
  </r>
  <r>
    <s v="2025"/>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n v="17030"/>
    <s v="09 - ESPAILLAT"/>
    <n v="0"/>
    <n v="16076435.1"/>
    <n v="0"/>
  </r>
  <r>
    <s v="2025"/>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n v="17036"/>
    <s v="04 - BARAHONA"/>
    <n v="0"/>
    <n v="17682490.199999999"/>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en blanco)"/>
    <s v="99 - MULTIPROVINCIAL"/>
    <n v="8435100"/>
    <n v="8019055.6000000015"/>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2 - MOBILIARIO Y EQUIPO DE AUDIO, AUDIOVISUAL, RECREATIVO Y EDUCACIONAL"/>
    <s v="N"/>
    <s v="00 - N/A"/>
    <s v="10 - FONDO GENERAL"/>
    <s v="(en blanco)"/>
    <s v="99 - MULTIPROVINCIAL"/>
    <n v="0"/>
    <n v="318694.40000000002"/>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5 - MAQUINARIA, OTROS EQUIPOS Y HERRAMIENTAS"/>
    <s v="N"/>
    <s v="00 - N/A"/>
    <s v="10 - FONDO GENERAL"/>
    <s v="(en blanco)"/>
    <s v="99 - MULTIPROVINCIAL"/>
    <n v="0"/>
    <n v="61478"/>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en blanco)"/>
    <s v="99 - MULTIPROVINCIAL"/>
    <n v="0"/>
    <n v="35872"/>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11170258"/>
    <n v="34189834.510000005"/>
    <n v="27537564.380000003"/>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en blanco)"/>
    <s v="01 - DISTRITO NACIONAL"/>
    <n v="0"/>
    <n v="3996725.24"/>
    <n v="1556268.89"/>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2270438"/>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01 - DISTRITO NACIONAL"/>
    <n v="0"/>
    <n v="782899.32000000007"/>
    <n v="346872.8"/>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500000"/>
    <n v="20001"/>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125935209"/>
    <n v="80357100.479999989"/>
    <n v="74671500.47999998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1500006"/>
    <n v="22611243.330000002"/>
    <n v="18383343.550000001"/>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en blanco)"/>
    <s v="01 - DISTRITO NACIONAL"/>
    <n v="0"/>
    <n v="6829933.7400000002"/>
    <n v="6592317.799999999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1139996"/>
    <n v="9775770"/>
    <n v="3366964.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20 - FONDOS CON DESTINO ESPECÍFICO"/>
    <s v="(en blanco)"/>
    <s v="01 - DISTRITO NACIONAL"/>
    <n v="0"/>
    <n v="1943489.8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01 - DISTRITO NACIONAL"/>
    <n v="0"/>
    <n v="59717.94"/>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en blanco)"/>
    <s v="99 - MULTIPROVINCIAL"/>
    <n v="0"/>
    <n v="24222289.629999995"/>
    <n v="14627802.380000001"/>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194161377"/>
    <n v="103779768.71000001"/>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25298589.18"/>
    <n v="22768730.260000002"/>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24060203.469999999"/>
    <n v="4790627.3"/>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16974261.609999999"/>
    <n v="7476374.7000000002"/>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30890554.500000004"/>
    <n v="30852531.920000002"/>
  </r>
  <r>
    <s v="2025"/>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n v="17028"/>
    <s v="25 - SANTIAGO"/>
    <n v="0"/>
    <n v="10968573.09"/>
    <n v="9873276.2200000007"/>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3500000"/>
    <n v="4519921.99"/>
    <n v="4362935.4000000004"/>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236344.1"/>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600000"/>
    <n v="1805851.44"/>
    <n v="5723"/>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300000"/>
    <n v="1359962.72"/>
    <n v="1359777.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47500"/>
    <n v="6329400"/>
    <n v="627690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5900000"/>
    <n v="15777881.5"/>
    <n v="12391620.030000001"/>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545315.01"/>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000000"/>
    <n v="9430420"/>
    <n v="5841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en blanco)"/>
    <s v="99 - MULTIPROVINCIAL"/>
    <n v="0"/>
    <n v="67758629.649999991"/>
    <n v="38405328.07"/>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56778274"/>
    <n v="38645824"/>
    <n v="25289697.000000004"/>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en blanco)"/>
    <s v="99 - MULTIPROVINCIAL"/>
    <n v="800000"/>
    <n v="728000"/>
    <n v="155701"/>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7365855"/>
    <n v="6812641.5"/>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5500000"/>
    <n v="17882076"/>
    <n v="2526719.6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500000"/>
    <n v="5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1439600"/>
    <n v="132986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17000000"/>
    <n v="2918799"/>
    <n v="525063.42000000004"/>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16677589"/>
    <n v="15935064.559999999"/>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37000000"/>
    <n v="190268250"/>
    <n v="183801809.5"/>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65000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22184000"/>
    <n v="2197750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70690411"/>
    <n v="31075688"/>
    <n v="20137483.569999997"/>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en blanco)"/>
    <s v="99 - MULTIPROVINCIAL"/>
    <n v="736000"/>
    <n v="783852"/>
    <n v="229885.24"/>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6596559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11567218"/>
    <n v="11319583.560000002"/>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29702528"/>
    <n v="200243748"/>
    <n v="142477959.34"/>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377600"/>
    <n v="370048"/>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13000000"/>
    <n v="28476222"/>
    <n v="984496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4000000"/>
    <n v="2995247"/>
    <n v="739012.1"/>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313113"/>
    <n v="306850.74"/>
  </r>
  <r>
    <s v="2025"/>
    <x v="0"/>
    <x v="0"/>
    <x v="1"/>
    <x v="7"/>
    <s v="2 - Poder Ejecutivo"/>
    <s v="0203 - MINISTERIO DE DEFENSA"/>
    <s v="0001 - MINISTERIO DE DEFENSA"/>
    <s v="1 - SERVICIOS  GENERALES"/>
    <s v="1.3 - Defensa nacional"/>
    <s v="1.3.01 - Defensa militar"/>
    <s v="2.7 - OBRAS"/>
    <s v="2.7.1 - OBRAS EN EDIFICACIONES"/>
    <s v="N"/>
    <s v="00 - N/A"/>
    <s v="10 - FONDO GENERAL"/>
    <s v="(en blanco)"/>
    <s v="99 - MULTIPROVINCIAL"/>
    <n v="50196545"/>
    <n v="127638134"/>
    <n v="78055361.74000001"/>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845484528"/>
    <n v="635787963.15999985"/>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129482472"/>
    <n v="105482470.54000001"/>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27051484"/>
    <n v="11981638.99"/>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18317821"/>
    <n v="7917923.7300000004"/>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n v="0"/>
  </r>
  <r>
    <s v="2025"/>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n v="17025"/>
    <s v="11 - LA ALTAGRACIA"/>
    <n v="0"/>
    <n v="5987289"/>
    <n v="5927415.6100000003"/>
  </r>
  <r>
    <s v="2025"/>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n v="17021"/>
    <s v="32 - SANTO DOMINGO"/>
    <n v="0"/>
    <n v="85715314"/>
    <n v="36949967.289999999"/>
  </r>
  <r>
    <s v="2025"/>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n v="17020"/>
    <s v="32 - SANTO DOMINGO"/>
    <n v="0"/>
    <n v="24936931"/>
    <n v="14564170.449999999"/>
  </r>
  <r>
    <s v="2025"/>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n v="17031"/>
    <s v="32 - SANTO DOMINGO"/>
    <n v="0"/>
    <n v="62109708"/>
    <n v="25298329.75"/>
  </r>
  <r>
    <s v="2025"/>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n v="17035"/>
    <s v="32 - SANTO DOMINGO"/>
    <n v="0"/>
    <n v="24730812"/>
    <n v="24730811.289999999"/>
  </r>
  <r>
    <s v="2025"/>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n v="17037"/>
    <s v="21 - SAN CRISTOBAL"/>
    <n v="0"/>
    <n v="5807292"/>
    <n v="5806184.950000000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750000"/>
    <n v="2273596.1"/>
    <n v="2196390.88"/>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225000"/>
    <n v="447031.19999999995"/>
    <n v="447031.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100000"/>
    <n v="190521"/>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en blanco)"/>
    <s v="32 - SANTO DOMINGO"/>
    <n v="34997"/>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75000"/>
    <n v="946972"/>
    <n v="71559.88"/>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20 - FONDOS CON DESTINO ESPECÍFICO"/>
    <s v="(en blanco)"/>
    <s v="99 - MULTIPROVINCIAL"/>
    <n v="0"/>
    <n v="273878.24"/>
    <n v="273878.24"/>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1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2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en blanco)"/>
    <s v="99 - MULTIPROVINCIAL"/>
    <n v="0"/>
    <n v="152892.6"/>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76085.5"/>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665000"/>
    <n v="840033"/>
    <n v="36275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en blanco)"/>
    <s v="99 - MULTIPROVINCIAL"/>
    <n v="0"/>
    <n v="36816"/>
    <n v="36816"/>
  </r>
  <r>
    <s v="2025"/>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en blanco)"/>
    <s v="99 - MULTIPROVINCIAL"/>
    <n v="0"/>
    <n v="252995"/>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5555221"/>
    <n v="14295881.379999999"/>
    <n v="13117574.219999999"/>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en blanco)"/>
    <s v="99 - MULTIPROVINCIAL"/>
    <n v="849348"/>
    <n v="0"/>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561007"/>
    <n v="465505"/>
    <n v="465502.92"/>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2720183"/>
    <n v="82427"/>
    <n v="78768.679999999993"/>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75000"/>
    <n v="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300000"/>
    <n v="8204366"/>
    <n v="185164.4"/>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6665620"/>
    <n v="5030991"/>
    <n v="2322141.2999999998"/>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253400"/>
    <n v="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en blanco)"/>
    <s v="99 - MULTIPROVINCIAL"/>
    <n v="116000"/>
    <n v="207889"/>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63833"/>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100000"/>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34000000"/>
    <n v="88875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515000"/>
    <n v="801220"/>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242633"/>
    <n v="395064"/>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en blanco)"/>
    <s v="99 - MULTIPROVINCIAL"/>
    <n v="0"/>
    <n v="1637384"/>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2115274"/>
    <n v="1327877.8400000001"/>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284117"/>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en blanco)"/>
    <s v="99 - MULTIPROVINCIAL"/>
    <n v="0"/>
    <n v="15056246"/>
    <n v="4158562.71"/>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en blanco)"/>
    <s v="99 - MULTIPROVINCIAL"/>
    <n v="0"/>
    <n v="11277519"/>
    <n v="6472794.5499999989"/>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en blanco)"/>
    <s v="99 - MULTIPROVINCIAL"/>
    <n v="0"/>
    <n v="40781"/>
    <n v="40780.80000000000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en blanco)"/>
    <s v="99 - MULTIPROVINCIAL"/>
    <n v="0"/>
    <n v="2183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349007"/>
    <n v="34900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2108330"/>
    <n v="1698420.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en blanco)"/>
    <s v="99 - MULTIPROVINCIAL"/>
    <n v="0"/>
    <n v="82600"/>
    <n v="826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en blanco)"/>
    <s v="99 - MULTIPROVINCIAL"/>
    <n v="0"/>
    <n v="5900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9376"/>
    <n v="9375.1"/>
  </r>
  <r>
    <s v="2025"/>
    <x v="0"/>
    <x v="0"/>
    <x v="1"/>
    <x v="7"/>
    <s v="2 - Poder Ejecutivo"/>
    <s v="0203 - MINISTERIO DE DEFENSA"/>
    <s v="0002 - HOSPITAL MILITAR FAD DR RAMON DE LARA"/>
    <s v="4 - SERVICIOS SOCIALES"/>
    <s v="4.2 - Salud"/>
    <s v="4.2.02 - Servicios hospitalarios"/>
    <s v="2.7 - OBRAS"/>
    <s v="2.7.1 - OBRAS EN EDIFICACIONES"/>
    <s v="N"/>
    <s v="00 - N/A"/>
    <s v="10 - FONDO GENERAL"/>
    <s v="(en blanco)"/>
    <s v="99 - MULTIPROVINCIAL"/>
    <n v="0"/>
    <n v="37200000"/>
    <n v="0"/>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en blanco)"/>
    <s v="99 - MULTIPROVINCIAL"/>
    <n v="0"/>
    <n v="12087000"/>
    <n v="1206500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en blanco)"/>
    <s v="99 - MULTIPROVINCIAL"/>
    <n v="500000"/>
    <n v="4.7800000000279397"/>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2500000"/>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en blanco)"/>
    <s v="99 - MULTIPROVINCIAL"/>
    <n v="500000"/>
    <n v="197457.21999999997"/>
    <n v="79448.22"/>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500000"/>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en blanco)"/>
    <s v="99 - MULTIPROVINCIAL"/>
    <n v="0"/>
    <n v="278580"/>
    <n v="27858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7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20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450000"/>
    <n v="8500"/>
    <n v="8496"/>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05000"/>
    <n v="268234.5"/>
    <n v="266054.59999999998"/>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en blanco)"/>
    <s v="99 - MULTIPROVINCIAL"/>
    <n v="0"/>
    <n v="88500"/>
    <n v="8850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70000"/>
    <n v="243904"/>
    <n v="24367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858824"/>
    <n v="628824"/>
    <n v="357676.88"/>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200000"/>
    <n v="430000"/>
    <n v="311982.56"/>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en blanco)"/>
    <s v="01 - DISTRITO NACIONAL"/>
    <n v="1500000"/>
    <n v="1335612"/>
    <n v="688928.53"/>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en blanco)"/>
    <s v="01 - DISTRITO NACIONAL"/>
    <n v="250000"/>
    <n v="11650000"/>
    <n v="5848491.2999999998"/>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en blanco)"/>
    <s v="01 - DISTRITO NACIONAL"/>
    <n v="0"/>
    <n v="10000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en blanco)"/>
    <s v="01 - DISTRITO NACIONAL"/>
    <n v="1279706"/>
    <n v="6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en blanco)"/>
    <s v="01 - DISTRITO NACIONAL"/>
    <n v="1200000"/>
    <n v="1800000"/>
    <n v="763039.19"/>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2500000"/>
    <n v="2811748.86"/>
    <n v="2116888.58"/>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en blanco)"/>
    <s v="99 - MULTIPROVINCIAL"/>
    <n v="4277230"/>
    <n v="4131233.4799999991"/>
    <n v="3943627.4599999995"/>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150000"/>
    <n v="67968"/>
    <n v="67968"/>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162039"/>
    <n v="296230.01"/>
    <n v="234758"/>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3366927"/>
    <n v="2550942.4"/>
    <n v="470619.91000000003"/>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en blanco)"/>
    <s v="99 - MULTIPROVINCIAL"/>
    <n v="18275627"/>
    <n v="3302139.1799999997"/>
    <n v="2484364.48"/>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en blanco)"/>
    <s v="99 - MULTIPROVINCIAL"/>
    <n v="10000000"/>
    <n v="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1770000"/>
    <n v="2878653.7600000002"/>
    <n v="2878649.5799999996"/>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en blanco)"/>
    <s v="99 - MULTIPROVINCIAL"/>
    <n v="1995579"/>
    <n v="2624159.6200000006"/>
    <n v="2228410.86"/>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en blanco)"/>
    <s v="99 - MULTIPROVINCIAL"/>
    <n v="0"/>
    <n v="1652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en blanco)"/>
    <s v="99 - MULTIPROVINCIAL"/>
    <n v="0"/>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100000"/>
    <n v="65844"/>
    <n v="65844"/>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1014175.86"/>
    <n v="984794.96"/>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en blanco)"/>
    <s v="99 - MULTIPROVINCIAL"/>
    <n v="0"/>
    <n v="37823463.060000002"/>
    <n v="13573413.87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100000"/>
    <n v="653828"/>
    <n v="511408.1700000000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en blanco)"/>
    <s v="01 - DISTRITO NACIONAL"/>
    <n v="0"/>
    <n v="22170"/>
    <n v="22169.8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300000"/>
    <n v="224789"/>
    <n v="224475.47"/>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150714"/>
    <n v="8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en blanco)"/>
    <s v="01 - DISTRITO NACIONAL"/>
    <n v="0"/>
    <n v="32600"/>
    <n v="3256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100000"/>
    <n v="353903"/>
    <n v="256913.0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en blanco)"/>
    <s v="01 - DISTRITO NACIONAL"/>
    <n v="0"/>
    <n v="73202"/>
    <n v="73201.9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en blanco)"/>
    <s v="01 - DISTRITO NACIONAL"/>
    <n v="0"/>
    <n v="24397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01 - DISTRITO NACIONAL"/>
    <n v="0"/>
    <n v="40176"/>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en blanco)"/>
    <s v="01 - DISTRITO NACIONAL"/>
    <n v="100000"/>
    <n v="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556854"/>
    <n v="2380563.6"/>
    <n v="772966.92"/>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250000"/>
    <n v="1412368.43"/>
    <n v="1412368.4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en blanco)"/>
    <s v="99 - MULTIPROVINCIAL"/>
    <n v="50000"/>
    <n v="76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5000"/>
    <n v="445862.69000000041"/>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en blanco)"/>
    <s v="99 - MULTIPROVINCIAL"/>
    <n v="0"/>
    <n v="106919.8"/>
    <n v="106919.8"/>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en blanco)"/>
    <s v="99 - MULTIPROVINCIAL"/>
    <n v="0"/>
    <n v="8248963"/>
    <n v="6171573.480000000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1 - MOBILIARIO Y EQUIPO"/>
    <s v="N"/>
    <s v="00 - N/A"/>
    <s v="20 - FONDOS CON DESTINO ESPECÍFICO"/>
    <s v="(en blanco)"/>
    <s v="01 - DISTRITO NACIONAL"/>
    <n v="0"/>
    <n v="263815"/>
    <n v="263810.2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en blanco)"/>
    <s v="01 - DISTRITO NACIONAL"/>
    <n v="400000"/>
    <n v="90275"/>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en blanco)"/>
    <s v="01 - DISTRITO NACIONAL"/>
    <n v="0"/>
    <n v="45910"/>
    <n v="45902"/>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en blanco)"/>
    <s v="99 - MULTIPROVINCIAL"/>
    <n v="120000"/>
    <n v="1508420"/>
    <n v="211925.94"/>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2 - MOBILIARIO Y EQUIPO DE AUDIO, AUDIOVISUAL, RECREATIVO Y EDUCACIONAL"/>
    <s v="N"/>
    <s v="00 - N/A"/>
    <s v="10 - FONDO GENERAL"/>
    <s v="(en blanco)"/>
    <s v="99 - MULTIPROVINCIAL"/>
    <n v="0"/>
    <n v="55875"/>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en blanco)"/>
    <s v="99 - MULTIPROVINCIAL"/>
    <n v="120000"/>
    <n v="141955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6 - EQUIPOS DE DEFENSA Y SEGURIDAD"/>
    <s v="N"/>
    <s v="00 - N/A"/>
    <s v="10 - FONDO GENERAL"/>
    <s v="(en blanco)"/>
    <s v="99 - MULTIPROVINCIAL"/>
    <n v="0"/>
    <n v="26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en blanco)"/>
    <s v="99 - MULTIPROVINCIAL"/>
    <n v="0"/>
    <n v="43275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650000"/>
    <n v="1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110000"/>
    <n v="1"/>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160000"/>
    <n v="11367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500000"/>
    <n v="462150"/>
    <n v="462149.3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11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3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99 - MULTIPROVINCIAL"/>
    <n v="0"/>
    <n v="248000"/>
    <n v="24800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11950000"/>
    <n v="3087197.4099999997"/>
    <n v="3045519.8100000005"/>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1600000"/>
    <n v="1187528.6200000001"/>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en blanco)"/>
    <s v="99 - MULTIPROVINCIAL"/>
    <n v="2000000"/>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3600000"/>
    <n v="4067453.8500000006"/>
    <n v="3949413.5500000003"/>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2000000"/>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500000"/>
    <n v="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467950"/>
    <n v="320670"/>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20000"/>
    <n v="162000"/>
    <n v="113575"/>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0"/>
    <n v="22370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en blanco)"/>
    <s v="99 - MULTIPROVINCIAL"/>
    <n v="0"/>
    <n v="365608"/>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en blanco)"/>
    <s v="99 - MULTIPROVINCIAL"/>
    <n v="0"/>
    <n v="2999725"/>
    <n v="2968210.7599999993"/>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en blanco)"/>
    <s v="99 - MULTIPROVINCIAL"/>
    <n v="0"/>
    <n v="456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en blanco)"/>
    <s v="99 - MULTIPROVINCIAL"/>
    <n v="0"/>
    <n v="28202"/>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39497"/>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en blanco)"/>
    <s v="99 - MULTIPROVINCIAL"/>
    <n v="0"/>
    <n v="1000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en blanco)"/>
    <s v="99 - MULTIPROVINCIAL"/>
    <n v="0"/>
    <n v="361905"/>
    <n v="348846.94"/>
  </r>
  <r>
    <s v="2025"/>
    <x v="0"/>
    <x v="0"/>
    <x v="1"/>
    <x v="7"/>
    <s v="2 - Poder Ejecutivo"/>
    <s v="0203 - MINISTERIO DE DEFENSA"/>
    <s v="0015 - CUERPOS ESPECIALIZADOS DE SEGURIDAD PORTUARIA"/>
    <s v="1 - SERVICIOS  GENERALES"/>
    <s v="1.3 - Defensa nacional"/>
    <s v="1.3.01 - Defensa militar"/>
    <s v="2.6 - BIENES MUEBLES, INMUEBLES E INTANGIBLES"/>
    <s v="2.6.8 - BIENES INTANGIBLES"/>
    <s v="N"/>
    <s v="00 - N/A"/>
    <s v="20 - FONDOS CON DESTINO ESPECÍFICO"/>
    <s v="(en blanco)"/>
    <s v="99 - MULTIPROVINCIAL"/>
    <n v="0"/>
    <n v="545000"/>
    <n v="542049.5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1090192"/>
    <n v="273432"/>
    <n v="176289.1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en blanco)"/>
    <s v="99 - MULTIPROVINCIAL"/>
    <n v="0"/>
    <n v="100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650000"/>
    <n v="2322910"/>
    <n v="2321450.680000000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en blanco)"/>
    <s v="99 - MULTIPROVINCIAL"/>
    <n v="0"/>
    <n v="1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293485"/>
    <n v="108685"/>
    <n v="10856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1450000"/>
    <n v="2674801.64"/>
    <n v="2443180.2799999998"/>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671045"/>
    <n v="1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200000"/>
    <n v="108505.52000000002"/>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800000"/>
    <n v="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en blanco)"/>
    <s v="99 - MULTIPROVINCIAL"/>
    <n v="259600"/>
    <n v="2473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12200000"/>
    <n v="28313410.580000002"/>
    <n v="22443443.839999996"/>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9000000"/>
    <n v="6333803"/>
    <n v="5935536.339999999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4000000"/>
    <n v="39232.290000000037"/>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en blanco)"/>
    <s v="99 - MULTIPROVINCIAL"/>
    <n v="21062000"/>
    <n v="143528630"/>
    <n v="6129013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9200000"/>
    <n v="9544752.0700000003"/>
    <n v="8756511.179999999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11050000"/>
    <n v="19362813.920000002"/>
    <n v="8562814.85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2000000"/>
    <n v="7731537"/>
    <n v="773153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100000"/>
    <n v="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en blanco)"/>
    <s v="99 - MULTIPROVINCIAL"/>
    <n v="9000000"/>
    <n v="66386619.140000008"/>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en blanco)"/>
    <s v="99 - MULTIPROVINCIAL"/>
    <n v="543000"/>
    <n v="4034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en blanco)"/>
    <s v="99 - MULTIPROVINCIAL"/>
    <n v="0"/>
    <n v="1701230"/>
    <n v="1551481.3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en blanco)"/>
    <s v="99 - MULTIPROVINCIAL"/>
    <n v="0"/>
    <n v="10500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0"/>
    <n v="330259"/>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en blanco)"/>
    <s v="99 - MULTIPROVINCIAL"/>
    <n v="0"/>
    <n v="5564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en blanco)"/>
    <s v="99 - MULTIPROVINCIAL"/>
    <n v="0"/>
    <n v="12095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en blanco)"/>
    <s v="99 - MULTIPROVINCIAL"/>
    <n v="0"/>
    <n v="445673"/>
    <n v="431387.1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1315541"/>
    <n v="1177302.8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237138"/>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2318"/>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722386"/>
    <n v="58941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en blanco)"/>
    <s v="99 - MULTIPROVINCIAL"/>
    <n v="0"/>
    <n v="1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300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en blanco)"/>
    <s v="99 - MULTIPROVINCIAL"/>
    <n v="0"/>
    <n v="1013712"/>
    <n v="633001.4299999999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en blanco)"/>
    <s v="99 - MULTIPROVINCIAL"/>
    <n v="0"/>
    <n v="2435412"/>
    <n v="1117073.2999999998"/>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en blanco)"/>
    <s v="99 - MULTIPROVINCIAL"/>
    <n v="0"/>
    <n v="1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35393"/>
    <n v="35392.6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en blanco)"/>
    <s v="99 - MULTIPROVINCIAL"/>
    <n v="0"/>
    <n v="16022948"/>
    <n v="16022938.57"/>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en blanco)"/>
    <s v="99 - MULTIPROVINCIAL"/>
    <n v="0"/>
    <n v="12331000"/>
    <n v="10078997.379999999"/>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en blanco)"/>
    <s v="99 - MULTIPROVINCIAL"/>
    <n v="0"/>
    <n v="9100600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57000000"/>
    <n v="5464075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en blanco)"/>
    <s v="99 - MULTIPROVINCIAL"/>
    <n v="3500000"/>
    <n v="23820908"/>
    <n v="1734034.88"/>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en blanco)"/>
    <s v="99 - MULTIPROVINCIAL"/>
    <n v="5853530"/>
    <n v="21458725"/>
    <n v="3188132.3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8 - BIENES INTANGIBLES"/>
    <s v="N"/>
    <s v="00 - N/A"/>
    <s v="20 - FONDOS CON DESTINO ESPECÍFICO"/>
    <s v="(en blanco)"/>
    <s v="99 - MULTIPROVINCIAL"/>
    <n v="0"/>
    <n v="20000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en blanco)"/>
    <s v="99 - MULTIPROVINCIAL"/>
    <n v="3922255"/>
    <n v="7540708.9700000007"/>
    <n v="2475071.94"/>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en blanco)"/>
    <s v="99 - MULTIPROVINCIAL"/>
    <n v="2044203"/>
    <n v="6112992.4400000004"/>
    <n v="1827946.65"/>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en blanco)"/>
    <s v="99 - MULTIPROVINCIAL"/>
    <n v="1505356"/>
    <n v="0"/>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en blanco)"/>
    <s v="99 - MULTIPROVINCIAL"/>
    <n v="0"/>
    <n v="36742228.510000005"/>
    <n v="36742228.509999998"/>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en blanco)"/>
    <s v="99 - MULTIPROVINCIAL"/>
    <n v="7342391"/>
    <n v="3201605.1399999997"/>
    <n v="675165.14"/>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en blanco)"/>
    <s v="99 - MULTIPROVINCIAL"/>
    <n v="0"/>
    <n v="65579289.68"/>
    <n v="22622172.16"/>
  </r>
  <r>
    <s v="2025"/>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en blanco)"/>
    <s v="99 - MULTIPROVINCIAL"/>
    <n v="0"/>
    <n v="4466493.97"/>
    <n v="1653961"/>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69694917"/>
    <n v="17559540"/>
    <n v="5276931.3599999994"/>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6162376"/>
    <n v="20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400"/>
    <n v="1047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14428234"/>
    <n v="11623934"/>
    <n v="620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52842234"/>
    <n v="75181934"/>
    <n v="20254043.84"/>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20000"/>
    <n v="470000"/>
    <n v="378572.5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75075161"/>
    <n v="420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100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20000000"/>
    <n v="175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85300000"/>
    <n v="35566595"/>
    <n v="1151596.639999999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900000"/>
    <n v="3200000"/>
    <n v="2308290.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250000"/>
    <n v="4366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99 - MULTIPROVINCIAL"/>
    <n v="0"/>
    <n v="39159600"/>
    <n v="299600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30250000"/>
    <n v="33750000"/>
    <n v="606384.0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16700000"/>
    <n v="239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5000000"/>
    <n v="119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14800000"/>
    <n v="6115624.0199999996"/>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99 - MULTIPROVINCIAL"/>
    <n v="0"/>
    <n v="17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1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en blanco)"/>
    <s v="99 - MULTIPROVINCIAL"/>
    <n v="0"/>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40000000"/>
    <n v="40000000"/>
    <n v="30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3844520"/>
    <n v="2544520"/>
    <n v="1010825.26"/>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39375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101000"/>
    <n v="99587.520000000004"/>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660000"/>
    <n v="71625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50000"/>
    <n v="150000"/>
    <n v="26339.78"/>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1700000"/>
    <n v="15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100000"/>
    <n v="55713.7"/>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0"/>
    <n v="1025000"/>
    <n v="399777.24"/>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75000"/>
    <n v="15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93910"/>
    <n v="6807123"/>
    <n v="4475291.110000000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065590"/>
    <n v="18740590"/>
    <n v="1757610.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65000000"/>
    <n v="88000000"/>
    <n v="54885325.32000000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9500"/>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96500"/>
    <n v="771500"/>
    <n v="543356.1799999999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2000"/>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149000"/>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4441947"/>
    <n v="5481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0364853"/>
    <n v="1034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484725"/>
    <n v="879725"/>
    <n v="57913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9454944"/>
    <n v="29404944"/>
    <n v="1158355.7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0"/>
    <n v="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7544000"/>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9072007"/>
    <n v="526377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11928474"/>
    <n v="90928474"/>
    <n v="6261535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S"/>
    <s v="00 - N/A"/>
    <s v="60 - CREDITO EXTERNO"/>
    <s v="(en blanco)"/>
    <s v="99 - MULTIPROVINCIAL"/>
    <n v="0"/>
    <n v="65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0"/>
    <n v="20000"/>
    <n v="12392.36"/>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3897344"/>
    <n v="3584344"/>
    <n v="2433669.720000000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10200"/>
    <n v="205200"/>
    <n v="32245"/>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15000"/>
    <n v="158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09500"/>
    <n v="474500"/>
    <n v="47360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703706.47"/>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2000"/>
    <n v="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000"/>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879000"/>
    <n v="2108971.83"/>
    <n v="1463605.99"/>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409119.26"/>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0"/>
    <n v="70000"/>
    <n v="68794.94"/>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448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0"/>
    <n v="30000"/>
    <n v="25148.1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170870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816518.62"/>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700000"/>
    <n v="702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31727.66999999998"/>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en blanco)"/>
    <s v="99 - MULTIPROVINCIAL"/>
    <n v="53082101"/>
    <n v="338816851.41999996"/>
    <n v="23615413.41"/>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2325000"/>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83700999.359999999"/>
    <n v="17031459.0099999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37948"/>
    <n v="3052017.93"/>
    <n v="2299299.3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6334353.3300000001"/>
    <n v="6334327.08000000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2600"/>
    <n v="234370.51"/>
    <n v="162251.3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38125"/>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50000"/>
    <n v="145364.9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66174"/>
    <n v="1219519.6599999999"/>
    <n v="323982.6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25428.01"/>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43658"/>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615282"/>
    <n v="7654027.7500000009"/>
    <n v="5012170.3999999994"/>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18225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71787"/>
    <n v="26182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en blanco)"/>
    <s v="99 - MULTIPROVINCIAL"/>
    <n v="150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7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en blanco)"/>
    <s v="99 - MULTIPROVINCIAL"/>
    <n v="305000"/>
    <n v="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en blanco)"/>
    <s v="99 - MULTIPROVINCIAL"/>
    <n v="1200000"/>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6000"/>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376000"/>
    <n v="603002"/>
    <n v="556517.81000000006"/>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232500"/>
    <n v="2320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305000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53080"/>
    <n v="247984"/>
    <n v="12833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48485"/>
    <n v="2045848.5"/>
    <n v="1192647.51"/>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2556"/>
    <n v="463002"/>
    <n v="167919.93"/>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78969"/>
    <n v="386407"/>
    <n v="43654.06"/>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227000"/>
    <n v="15263000"/>
    <n v="252902.61"/>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00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479000"/>
    <n v="281968.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500000"/>
    <n v="8150000"/>
    <n v="9765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2850000"/>
    <n v="2033000"/>
    <n v="863207.97"/>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926707"/>
    <n v="2926707"/>
    <n v="857292.16"/>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177663.04"/>
    <n v="1113285.08"/>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381996.79999999999"/>
    <n v="367982.1"/>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026134"/>
    <n v="217766.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63000"/>
    <n v="14077.52"/>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235705099"/>
    <n v="5200319.0799999982"/>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312906000"/>
    <n v="202926403.90000001"/>
    <n v="168959142.46000001"/>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en blanco)"/>
    <s v="99 - MULTIPROVINCIAL"/>
    <n v="231000"/>
    <n v="92114"/>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en blanco)"/>
    <s v="99 - MULTIPROVINCIAL"/>
    <n v="0"/>
    <n v="32324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3500"/>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en blanco)"/>
    <s v="99 - MULTIPROVINCIAL"/>
    <n v="81449"/>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455211677"/>
    <n v="108679095.75"/>
    <n v="81492974.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110333005"/>
    <n v="281180547.59999996"/>
    <n v="204162945.25"/>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en blanco)"/>
    <s v="99 - MULTIPROVINCIAL"/>
    <n v="0"/>
    <n v="25887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en blanco)"/>
    <s v="99 - MULTIPROVINCIAL"/>
    <n v="0"/>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en blanco)"/>
    <s v="99 - MULTIPROVINCIAL"/>
    <n v="53970"/>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50000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5148690"/>
    <n v="10975355"/>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150040000"/>
    <n v="329499731.77999997"/>
    <n v="269531731.82999998"/>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en blanco)"/>
    <s v="99 - MULTIPROVINCIAL"/>
    <n v="0"/>
    <n v="96294711"/>
    <n v="35743208.049999997"/>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en blanco)"/>
    <s v="99 - MULTIPROVINCIAL"/>
    <n v="45900"/>
    <n v="32672890"/>
    <n v="307866.78000000003"/>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en blanco)"/>
    <s v="99 - MULTIPROVINCIAL"/>
    <n v="1000000"/>
    <n v="144926.94999999995"/>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en blanco)"/>
    <s v="99 - MULTIPROVINCIAL"/>
    <n v="11310000"/>
    <n v="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4125310"/>
    <n v="26795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en blanco)"/>
    <s v="99 - MULTIPROVINCIAL"/>
    <n v="289020"/>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en blanco)"/>
    <s v="99 - MULTIPROVINCIAL"/>
    <n v="2550000"/>
    <n v="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en blanco)"/>
    <s v="99 - MULTIPROVINCIAL"/>
    <n v="3000000"/>
    <n v="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17204600"/>
    <n v="5337658"/>
    <n v="4640468"/>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166500"/>
    <n v="366500"/>
    <n v="-3.2014213502407074E-10"/>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167167"/>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7100000"/>
    <n v="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en blanco)"/>
    <s v="99 - MULTIPROVINCIAL"/>
    <n v="3360000"/>
    <n v="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28871552"/>
    <n v="25593098.640000001"/>
    <n v="3971593.0600000005"/>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54825750"/>
    <n v="74864366"/>
    <n v="24913515.719999999"/>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en blanco)"/>
    <s v="99 - MULTIPROVINCIAL"/>
    <n v="322000"/>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en blanco)"/>
    <s v="99 - MULTIPROVINCIAL"/>
    <n v="17500000"/>
    <n v="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22758056"/>
    <n v="812632"/>
    <n v="87225.600000000006"/>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3000000"/>
    <n v="1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en blanco)"/>
    <s v="99 - MULTIPROVINCIAL"/>
    <n v="375000"/>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225000"/>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en blanco)"/>
    <s v="99 - MULTIPROVINCIAL"/>
    <n v="35000000"/>
    <n v="1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en blanco)"/>
    <s v="99 - MULTIPROVINCIAL"/>
    <n v="0"/>
    <n v="898200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en blanco)"/>
    <s v="99 - MULTIPROVINCIAL"/>
    <n v="0"/>
    <n v="7952664"/>
    <n v="3127941.9"/>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4057679"/>
    <n v="0"/>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en blanco)"/>
    <s v="99 - MULTIPROVINCIAL"/>
    <n v="0"/>
    <n v="1169195"/>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1486852542"/>
    <n v="1289256269.1700006"/>
    <n v="69450778.310000002"/>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41431964"/>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en blanco)"/>
    <s v="99 - MULTIPROVINCIAL"/>
    <n v="4000000000"/>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57449902"/>
    <n v="34884771"/>
    <n v="7626557.8499999996"/>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353206"/>
    <n v="3033841"/>
    <n v="6674.0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342360793"/>
    <n v="937606778.97000003"/>
    <n v="889299903.9999998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185596113"/>
    <n v="14416414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63311198"/>
    <n v="155077503.71000001"/>
    <n v="115529084.56"/>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7429548"/>
    <n v="20048903"/>
    <n v="1866558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1257362030"/>
    <n v="52414197.25"/>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2416500"/>
    <n v="960650"/>
    <n v="1084699.99"/>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5500000"/>
    <n v="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856500"/>
    <n v="1920096"/>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224400"/>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3000000"/>
    <n v="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702603454"/>
    <n v="277039708.4599999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en blanco)"/>
    <s v="99 - MULTIPROVINCIAL"/>
    <n v="65659863"/>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35474904"/>
    <n v="137862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6090000"/>
    <n v="13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122250240"/>
    <n v="55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15000000"/>
    <n v="8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467661000"/>
    <n v="19677301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934340137"/>
    <n v="0.2099999934434890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397756475"/>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en blanco)"/>
    <s v="99 - MULTIPROVINCIAL"/>
    <n v="46656600"/>
    <n v="46656600"/>
    <n v="46131237.099999994"/>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5816000"/>
    <n v="27692764.210000001"/>
    <n v="26289691.710000001"/>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0"/>
    <n v="39190585.359999999"/>
    <n v="29656393.250000004"/>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4000000"/>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720000"/>
    <n v="558000"/>
    <n v="237888"/>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2000000"/>
    <n v="358657519.09000003"/>
    <n v="348501835.51999998"/>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1100000"/>
    <n v="20458.5"/>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7213332.5299999993"/>
    <n v="711307.02"/>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en blanco)"/>
    <s v="99 - MULTIPROVINCIAL"/>
    <n v="0"/>
    <n v="628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356100"/>
    <n v="242434.2"/>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en blanco)"/>
    <s v="99 - MULTIPROVINCIAL"/>
    <n v="0"/>
    <n v="2621500"/>
    <n v="1683594.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0"/>
    <n v="73142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en blanco)"/>
    <s v="99 - MULTIPROVINCIAL"/>
    <n v="0"/>
    <n v="66200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en blanco)"/>
    <s v="99 - MULTIPROVINCIAL"/>
    <n v="0"/>
    <n v="473007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031000"/>
    <n v="7280023"/>
    <n v="5733884.490000000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60000"/>
    <n v="256000"/>
    <n v="179676.11"/>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1054000"/>
    <n v="72000"/>
    <n v="64510.68000000000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3000000"/>
    <n v="2932440.42"/>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664000"/>
    <n v="2219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en blanco)"/>
    <s v="99 - MULTIPROVINCIAL"/>
    <n v="6262277"/>
    <n v="37408096.579999998"/>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38413713"/>
    <n v="36120291"/>
    <n v="4503964.2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352000"/>
    <n v="269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380000"/>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4545000"/>
    <n v="6479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5093600"/>
    <n v="4555522"/>
    <n v="293617.3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481500"/>
    <n v="1723000"/>
    <n v="139340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39500000"/>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150000"/>
    <n v="15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en blanco)"/>
    <s v="99 - MULTIPROVINCIAL"/>
    <n v="103000"/>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480000"/>
    <n v="480000"/>
    <n v="57479.92"/>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73692795"/>
    <n v="62196858.030000001"/>
    <n v="52412655.550000004"/>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6776684"/>
    <n v="6226593.4900000002"/>
    <n v="4240677.0500000007"/>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1448480"/>
    <n v="1525616.48"/>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9151336"/>
    <n v="149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7565426"/>
    <n v="34727779.819999993"/>
    <n v="11409675.33"/>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4246403"/>
    <n v="2166003"/>
    <n v="1400064.4500000002"/>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8303983"/>
    <n v="50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122099429"/>
    <n v="45225026.170000002"/>
    <n v="19083195.400000002"/>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en blanco)"/>
    <s v="99 - MULTIPROVINCIAL"/>
    <n v="1900000"/>
    <n v="12602381.300000001"/>
    <n v="850587.65999999992"/>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06200"/>
    <n v="107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47509"/>
    <n v="2023295.37"/>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3000000"/>
    <n v="6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en blanco)"/>
    <s v="99 - MULTIPROVINCIAL"/>
    <n v="0"/>
    <n v="35106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57123811"/>
    <n v="87001922.780000001"/>
    <n v="8437864.9500000011"/>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18874"/>
    <n v="7874221.2800000003"/>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1958540"/>
    <n v="18429057.800000001"/>
    <n v="5755597.189999999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92512482"/>
    <n v="188360962.43000001"/>
    <n v="4732649.7300000004"/>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37666412"/>
    <n v="48875981.739999995"/>
    <n v="5489326.11999999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3885000"/>
    <n v="13035000"/>
    <n v="770817.77"/>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34562720"/>
    <n v="26597692.399999999"/>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45000000"/>
    <n v="30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4800000"/>
    <n v="15252664.5"/>
    <n v="10427681.59"/>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0000"/>
    <n v="298100"/>
    <n v="215798.8"/>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en blanco)"/>
    <s v="99 - MULTIPROVINCIAL"/>
    <n v="0"/>
    <n v="52000"/>
    <n v="5192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1928248.3399999999"/>
    <n v="1807495.3499999999"/>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1050000"/>
    <n v="3279407.59"/>
    <n v="3279307.58"/>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14150000"/>
    <n v="14641537.65"/>
    <n v="14323772.630000001"/>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1502383.67"/>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en blanco)"/>
    <s v="99 - MULTIPROVINCIAL"/>
    <n v="0"/>
    <n v="11050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en blanco)"/>
    <s v="99 - MULTIPROVINCIAL"/>
    <n v="0"/>
    <n v="61073062.789999999"/>
    <n v="46917028.809999995"/>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1141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19701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4775321"/>
    <n v="3578192.41"/>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100"/>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11035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58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112878.80000000005"/>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7078902"/>
    <n v="341811.4"/>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2569051"/>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1977316.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6089182"/>
    <n v="1477614.7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1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1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3632323"/>
    <n v="2901639.05"/>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1357459.2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282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2884466"/>
    <n v="2443851.970000000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3696398"/>
    <n v="3438883.6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106840.71999999974"/>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3397540"/>
    <n v="1550198.94"/>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7220000"/>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1209885"/>
    <n v="967827.9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2183347"/>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39863"/>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3957068"/>
    <n v="3357769.94"/>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5281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983400"/>
    <n v="786750.67999999993"/>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4311735"/>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19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3705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115608.6500000003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506075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20000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5900000"/>
    <n v="2290267.0700000003"/>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1416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1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110284.78000000026"/>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1379409"/>
    <n v="238584.72"/>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2400000"/>
    <n v="523734.96"/>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10729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4256672"/>
    <n v="3405256.91"/>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349785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11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639588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2865520"/>
    <n v="2863517.59"/>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729173"/>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4415403"/>
    <n v="3575831.38"/>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2986776"/>
    <n v="2384845.5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100"/>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100"/>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3242861"/>
    <n v="1794263.7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2314592.3599999994"/>
    <n v="2201236.2400000002"/>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100"/>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829607"/>
    <n v="829606.19"/>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3303102.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7084230"/>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4000000"/>
    <n v="2709773.62"/>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113706.660000000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36505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2217908"/>
    <n v="1118434.6499999999"/>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438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4119600"/>
    <n v="150000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11246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119581.5400000000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300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2274334"/>
    <n v="1986478.73"/>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111093.1399999999"/>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17497889"/>
    <n v="8324978.54"/>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112039.4599999999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3500000"/>
    <n v="1863448.47"/>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2349973"/>
    <n v="2086790.22"/>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1437844"/>
    <n v="690674.89"/>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1874540"/>
    <n v="1874534.81"/>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2624523"/>
    <n v="1712919.58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1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3334708"/>
    <n v="2709773.6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2083700"/>
    <n v="1026647.01"/>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1639531"/>
    <n v="984655.8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2008068"/>
    <n v="160000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1270357"/>
    <n v="64000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114819.1199999991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103638.09999999963"/>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712364"/>
    <n v="561890.81999999995"/>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100.9900000002235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128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3766943"/>
    <n v="2181473.7599999998"/>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6194832"/>
    <n v="3355865.3600000003"/>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29469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1478006"/>
    <n v="1477977.62"/>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597604"/>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107351"/>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108520.5599999986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4470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4139482"/>
    <n v="3316375.280000000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500000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186154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4414053.90000000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5136827"/>
    <n v="4109460.71"/>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100.35999999986961"/>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457828"/>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8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119581.54000000004"/>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10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10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111161.9000000003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8217330.65000000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102393.0700000003"/>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111162.03999999911"/>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2009704"/>
    <n v="380797.78"/>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5308520.640000000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4325223"/>
    <n v="1550400.06"/>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102638.62999999989"/>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19000000"/>
    <n v="13184351.67"/>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216865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104633.76999999955"/>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10031772"/>
    <n v="9649686.5899999999"/>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5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100"/>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3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5127561"/>
    <n v="2278786.8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7598208"/>
    <n v="6078486.179999999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10991523"/>
    <n v="6051044.7299999995"/>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4156811"/>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100"/>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15600000"/>
    <n v="8011297.5800000001"/>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100"/>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108808"/>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10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10169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3330724"/>
    <n v="92162.62"/>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10364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364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516374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500000"/>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102624.0700000003"/>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5114591"/>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5431102"/>
    <n v="2264578.9500000002"/>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153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8900248"/>
    <n v="8886110.08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3910817"/>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1596866.34"/>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3319466"/>
    <n v="2653210.75"/>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100"/>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6053981"/>
    <n v="4763184.8699999992"/>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104002.08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6333497"/>
    <n v="3167155.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10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42739"/>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2751508"/>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5078223"/>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2344160"/>
    <n v="1871327.9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6584240.4900000002"/>
    <n v="5267389.12"/>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11571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229817"/>
    <n v="229716.84"/>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106031.0800000000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9102175"/>
    <n v="7267808.099999999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110069.579999999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5127888"/>
    <n v="4101207.25"/>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6643827"/>
    <n v="5214524.8600000003"/>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216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2774501"/>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2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5012888"/>
    <n v="4008347.22"/>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955074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216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2822342.8"/>
    <n v="2183941.84"/>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630164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6796334"/>
    <n v="1147467.2"/>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649538"/>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100"/>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2449713"/>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114504"/>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3332341"/>
    <n v="1330936.29"/>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500000"/>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100606.1599999999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100606.1600000001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10327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2775277"/>
    <n v="2543976.99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112445.6000000000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150000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101816.6200000001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3319109"/>
    <n v="1089210.17"/>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112445.59999999998"/>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107303"/>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1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104454"/>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3871627"/>
    <n v="1660471.6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3101768"/>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502000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112086.99000000022"/>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1179596"/>
    <n v="755063.1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110805.28000000026"/>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4972048"/>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3109108.650000000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10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111962.02999999933"/>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50000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1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498020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1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138258.07"/>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8000000"/>
    <n v="5520791.9299999997"/>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7534477.0600000005"/>
    <n v="7534476.4199999999"/>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16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179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2000000"/>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100.6899999999441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114998.41999999993"/>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20486672.399999999"/>
    <n v="11907995.7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1080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10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64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112893.51000000001"/>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2034776"/>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3229890"/>
    <n v="2618067.38"/>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311877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64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110804.68999999994"/>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1608021"/>
    <n v="1607968.23"/>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111238.07000000007"/>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6142402"/>
    <n v="5373351.71"/>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9084984"/>
    <n v="6439545.9400000004"/>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10807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4096024"/>
    <n v="4095942.31"/>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4527333"/>
    <n v="2962217.1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2404801"/>
    <n v="2404713.950000000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109232"/>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103036.68000000017"/>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4051960"/>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101482.54000000004"/>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106451.6200000001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106625.73000000045"/>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109052.30000000005"/>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2484243"/>
    <n v="2484155.59"/>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115393.6300000008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49778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10729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1608021"/>
    <n v="1405222.16"/>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109633.9100000001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100"/>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115319.9199999999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100"/>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110635.7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107117.5600000005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10924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103541.08000000007"/>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100.08000000007451"/>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10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10399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10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82851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10641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6114458.640000000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3847835"/>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102986.5800000000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100"/>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100"/>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111268.2000000001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4849866"/>
    <n v="4568256.0600000005"/>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105738"/>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102643.8200000003"/>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20000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2887606"/>
    <n v="2503794.7999999998"/>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1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103497.5800000000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107738.2700000000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100.58000000007451"/>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6115092"/>
    <n v="4890697.08"/>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100"/>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13579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300703.75"/>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5896227"/>
    <n v="4676981.26"/>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4500459.56000000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110666.39999999991"/>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22452160"/>
    <n v="13734787.060000001"/>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110665.390000000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103365.7099999999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100.4699999999720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8564105"/>
    <n v="4050300.38"/>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115737.5700000003"/>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101377.3100000005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11291442"/>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10491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108508.4599999999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110049"/>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103519.08999999985"/>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400000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102036.58000000007"/>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103308.87000000011"/>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2381537"/>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101562.6799999999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100.39000000059605"/>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3300884"/>
    <n v="2628163.2599999998"/>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4475399"/>
    <n v="3579524.48"/>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6936067"/>
    <n v="4308626.63"/>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104655"/>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107347.3899999996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10541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595776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100"/>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102098.2600000000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112835.47999999998"/>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548534"/>
    <n v="548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102549.21999999997"/>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3829132"/>
    <n v="3828708.99"/>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110804.43000000005"/>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2500000"/>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5650636"/>
    <n v="5303240.1900000004"/>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2533647"/>
    <n v="2307973.27"/>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6100632"/>
    <n v="5303238.76"/>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103770.08000000007"/>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3258659"/>
    <n v="2466913.7799999998"/>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30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102549.21999999997"/>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46516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2505206"/>
    <n v="2001504.74"/>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5425988"/>
    <n v="5139448.74"/>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24679406"/>
    <n v="20136924.43"/>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5008068"/>
    <n v="4522964.96"/>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103365.65999999992"/>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10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106331.34000000008"/>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5653868"/>
    <n v="4522964.96"/>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4110323"/>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114766.0499999998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103165.30000000005"/>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6461060"/>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111583.6099999998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103164"/>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9182145"/>
    <n v="4168553.59"/>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104208.60000000009"/>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4859071"/>
    <n v="4851892.84"/>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117961"/>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8000000"/>
    <n v="5161825.04"/>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102980.68999999994"/>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29177452"/>
    <n v="15936636.949999999"/>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3416916.3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1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103009.51000000001"/>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113978.6000000000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103165.30000000005"/>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5727014"/>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666796"/>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113978.60000000009"/>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22900059.699999999"/>
    <n v="22863557.329999998"/>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52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3640068"/>
    <n v="1606399.69"/>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607347.3899999996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109730"/>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10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1065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100"/>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115664.7299999999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3929197"/>
    <n v="3926878.5700000003"/>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312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999031"/>
    <n v="29950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107347.6399999999"/>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10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6276599"/>
    <n v="6247757.9800000004"/>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114052.56000000006"/>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10694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108802.35000000009"/>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3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10852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10421490"/>
    <n v="6079462.0099999998"/>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102009.07000000007"/>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14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102008.40999999997"/>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104680.1799999999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100"/>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10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104680.18"/>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2559540"/>
    <n v="2024325.28"/>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103619.71999999997"/>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3766054"/>
    <n v="2962580.3"/>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1652960"/>
    <n v="1072409.3600000001"/>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2751732"/>
    <n v="1550461.92"/>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3730154"/>
    <n v="2962580.3"/>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7700000"/>
    <n v="5556742.049999999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2751732"/>
    <n v="1571640.7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102007.7199999999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16867107"/>
    <n v="16292340.07"/>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102761.6499999999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142634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11830070"/>
    <n v="4730027.8499999996"/>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218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5941732"/>
    <n v="4752676.4700000007"/>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2536232"/>
    <n v="2028807.03"/>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5940846"/>
    <n v="4752676.46"/>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3659900"/>
    <n v="2927847.92"/>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9641532"/>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008166.46"/>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4108394.67"/>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2867061.9"/>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1387354.799999997"/>
    <n v="1387254.8"/>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2615411.6"/>
    <n v="1765176.76"/>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2784356"/>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3394131.67"/>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4807991.93"/>
    <n v="2880414.6"/>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4482105.6500000004"/>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2867061.9"/>
    <n v="1269393.54"/>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2128331.58"/>
    <n v="1628330.82"/>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5613212.6799999997"/>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2611116.17"/>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8462532.660000000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11282103.060000001"/>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7591092.2699999996"/>
    <n v="5707424.6699999999"/>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4191546.01"/>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5499999.6399999997"/>
    <n v="3889282.18"/>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4250103.42"/>
    <n v="3811697.85"/>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7259132.700000000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2611695.4700000002"/>
    <n v="1619007.38"/>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5505941.5600000005"/>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6805545.5599999996"/>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3305346.62"/>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4191546.22"/>
    <n v="2128614.4700000002"/>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49585300"/>
    <n v="23906580.920000002"/>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718473"/>
    <n v="718372.6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7758455"/>
    <n v="1915389.62"/>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151902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3906885"/>
    <n v="2083672.05"/>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317216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4100000"/>
    <n v="2052223.74"/>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4818934"/>
    <n v="3917193.12"/>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1927192"/>
    <n v="1410127.21"/>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11070132"/>
    <n v="9340155.8399999999"/>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1367924"/>
    <n v="1367823.07"/>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10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4326267"/>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162810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7500000"/>
    <n v="722366.5"/>
  </r>
  <r>
    <s v="2025"/>
    <x v="0"/>
    <x v="0"/>
    <x v="1"/>
    <x v="7"/>
    <s v="2 - Poder Ejecutivo"/>
    <s v="0206 - MINISTERIO DE EDUCACIÓN"/>
    <s v="0012 - DIRECCION DE INFRAESTRUCTURA ESCOLAR"/>
    <s v="4 - SERVICIOS SOCIALES"/>
    <s v="4.4 - Educación"/>
    <s v="4.4.01 - Educación inicial"/>
    <s v="2.7 - OBRAS"/>
    <s v="2.7.1 - OBRAS EN EDIFICACIONES"/>
    <s v="S"/>
    <s v="26 - CONSTRUCCIÓN DE 2 ESTANCIAS INFANTILES EN LA PROVINCIA AZUA"/>
    <s v="10 - FONDO GENERAL"/>
    <n v="13067"/>
    <s v="02 - AZUA"/>
    <n v="0"/>
    <n v="1131698"/>
    <n v="0"/>
  </r>
  <r>
    <s v="2025"/>
    <x v="0"/>
    <x v="0"/>
    <x v="1"/>
    <x v="7"/>
    <s v="2 - Poder Ejecutivo"/>
    <s v="0206 - MINISTERIO DE EDUCACIÓN"/>
    <s v="0012 - DIRECCION DE INFRAESTRUCTURA ESCOLAR"/>
    <s v="4 - SERVICIOS SOCIALES"/>
    <s v="4.4 - Educación"/>
    <s v="4.4.01 - Educación inicial"/>
    <s v="2.7 - OBRAS"/>
    <s v="2.7.1 - OBRAS EN EDIFICACIONES"/>
    <s v="S"/>
    <s v="42 - CONSTRUCCIÓN  DE 3 ESTANCIAS INFANTILES EN LA PROVINCIA DE LA ALTAGRACIA (FASE 2)"/>
    <s v="10 - FONDO GENERAL"/>
    <n v="13441"/>
    <s v="11 - LA ALTAGRACIA"/>
    <n v="0"/>
    <n v="3168521"/>
    <n v="2112347.0699999998"/>
  </r>
  <r>
    <s v="2025"/>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n v="13046"/>
    <s v="01 - DISTRITO NACIONAL"/>
    <n v="0"/>
    <n v="40525683"/>
    <n v="22540501.48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0"/>
    <n v="5500000"/>
    <n v="2609577.71"/>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n v="15583"/>
    <s v="08 - EL SEIBO"/>
    <n v="0"/>
    <n v="1170493"/>
    <n v="510915.91"/>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0"/>
    <n v="16578979"/>
    <n v="2334350.4500000002"/>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0"/>
    <n v="4700000"/>
    <n v="1771332.79"/>
  </r>
  <r>
    <s v="2025"/>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n v="13072"/>
    <s v="32 - SANTO DOMINGO"/>
    <n v="0"/>
    <n v="36657972"/>
    <n v="22477973.850000001"/>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0"/>
    <n v="250000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0"/>
    <n v="2000000"/>
    <n v="1548853.9"/>
  </r>
  <r>
    <s v="2025"/>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n v="13466"/>
    <s v="03 - BAHORUCO"/>
    <n v="0"/>
    <n v="10147934"/>
    <n v="7645084.6100000003"/>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0"/>
    <n v="8000000"/>
    <n v="5670453.5200000005"/>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n v="15582"/>
    <s v="30 - HATO MAYOR"/>
    <n v="0"/>
    <n v="4000000"/>
    <n v="1625154.44"/>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n v="15568"/>
    <s v="12 - LA ROMANA"/>
    <n v="0"/>
    <n v="2680878"/>
    <n v="2384957.12"/>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n v="15664"/>
    <s v="06 - DUARTE"/>
    <n v="0"/>
    <n v="2600000"/>
    <n v="1044496.9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0"/>
    <n v="831010"/>
    <n v="443205.26"/>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0"/>
    <n v="5697922"/>
    <n v="3038891.54"/>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0"/>
    <n v="10000000"/>
    <n v="4815425.37"/>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0"/>
    <n v="252271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0"/>
    <n v="2202986"/>
    <n v="326679.59999999998"/>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0"/>
    <n v="4017382"/>
    <n v="4017281.2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n v="15577"/>
    <s v="30 - HATO MAYOR"/>
    <n v="0"/>
    <n v="2495506"/>
    <n v="1330936.29"/>
  </r>
  <r>
    <s v="2025"/>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n v="13057"/>
    <s v="22 - SAN JUAN"/>
    <n v="0"/>
    <n v="1403911"/>
    <n v="1105337.8400000001"/>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0"/>
    <n v="2565542"/>
    <n v="2336846.92"/>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0"/>
    <n v="400000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0"/>
    <n v="7211815"/>
    <n v="3846301.3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0"/>
    <n v="2400000"/>
    <n v="363412.79"/>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0"/>
    <n v="0"/>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0"/>
    <n v="4074747"/>
    <n v="1427708.34"/>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n v="13463"/>
    <s v="28 - MONSENOR NOUEL"/>
    <n v="0"/>
    <n v="14857258"/>
    <n v="9523870.890000000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n v="13617"/>
    <s v="28 - MONSENOR NOUEL"/>
    <n v="0"/>
    <n v="1050000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96849396"/>
    <n v="76046916.470000014"/>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20231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25000958"/>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56816635"/>
    <n v="55554853.0799999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81597805"/>
    <n v="40365510.769999996"/>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19141229"/>
    <n v="6138080.3399999999"/>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2215660"/>
    <n v="1215659.1599999999"/>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20475556"/>
    <n v="10100527.77"/>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50814021"/>
    <n v="19622172.93"/>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25083663"/>
    <n v="2312206.5099999998"/>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4385824"/>
    <n v="3246533.91"/>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47837867"/>
    <n v="7751520.1600000001"/>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60600600"/>
    <n v="27379302.170000002"/>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30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31564939"/>
    <n v="24277276.73"/>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18927581"/>
    <n v="16106000.529999999"/>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24327073"/>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6851896"/>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16949971"/>
    <n v="2117326.6800000002"/>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82586191"/>
    <n v="71516528.650000006"/>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2085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21673596"/>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104548181"/>
    <n v="59903972.75"/>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10000000"/>
    <n v="6114766.2999999998"/>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14379606"/>
    <n v="10484996.07"/>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1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18166224"/>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852938"/>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67780379"/>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15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127128"/>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6825446"/>
    <n v="3768105.6399999997"/>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52543383"/>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30783228"/>
    <n v="8894922"/>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30000000"/>
    <n v="29999456.84"/>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11615952"/>
    <n v="7351095.9100000001"/>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14379680"/>
    <n v="8371729.8199999994"/>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21466902"/>
    <n v="17652569.889999997"/>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48803999.369999997"/>
    <n v="17050899.300000001"/>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12000000"/>
    <n v="5089617.9800000004"/>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2052986"/>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16463306"/>
    <n v="2235993.92"/>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15000000"/>
    <n v="13161709.68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24875925"/>
    <n v="14158959.630000001"/>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13526961"/>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33145487"/>
    <n v="15498942.5"/>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15002119"/>
    <n v="2713666.62"/>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57855997"/>
    <n v="14714682.59"/>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5093472"/>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16799196"/>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73012391"/>
    <n v="56409178.270000011"/>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34220600"/>
    <n v="13785085.850000001"/>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19000000"/>
    <n v="16376421.25"/>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578352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7721357"/>
    <n v="15259459.359999999"/>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43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6529186"/>
    <n v="5024311.28"/>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484667683.24000001"/>
    <n v="336478978.11999995"/>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23407427"/>
    <n v="953439.03"/>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122194441"/>
    <n v="86935251.810000002"/>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2515572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453784220.41999996"/>
    <n v="282511680.09999996"/>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65238452"/>
    <n v="47049565.480000004"/>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3277024"/>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13344973"/>
    <n v="823692.22"/>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4012802"/>
    <n v="3202161.85"/>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23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131957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22947520"/>
    <n v="2101135.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30058606"/>
    <n v="20979037.28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18252459"/>
    <n v="18237820.390000001"/>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3703901"/>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49463914"/>
    <n v="29511013.560000002"/>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37857099"/>
    <n v="29810387.359999999"/>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39984000"/>
    <n v="20718451.27"/>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3379982"/>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6354412"/>
    <n v="6354408.3300000001"/>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8952243"/>
    <n v="2342842.56"/>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10300000"/>
    <n v="4030237.37"/>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42623689"/>
    <n v="36971553.089999996"/>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1852755"/>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3655484"/>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85473744"/>
    <n v="32757371.200000003"/>
  </r>
  <r>
    <s v="2025"/>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n v="12564"/>
    <s v="17 - PERAVIA"/>
    <n v="0"/>
    <n v="5034365"/>
    <n v="0"/>
  </r>
  <r>
    <s v="2025"/>
    <x v="0"/>
    <x v="0"/>
    <x v="1"/>
    <x v="7"/>
    <s v="2 - Poder Ejecutivo"/>
    <s v="0206 - MINISTERIO DE EDUCACIÓN"/>
    <s v="0012 - DIRECCION DE INFRAESTRUCTURA ESCOLAR"/>
    <s v="4 - SERVICIOS SOCIALES"/>
    <s v="4.4 - Educación"/>
    <s v="4.4.02 - Educación primaria"/>
    <s v="2.7 - OBRAS"/>
    <s v="2.7.1 - OBRAS EN EDIFICACIONES"/>
    <s v="S"/>
    <s v="46 - AMPLIACIÓN  Y REHABILITACION DE 12 PLANTELES ESCOLARES EN LA PROVINCIA BAHORUCO"/>
    <s v="10 - FONDO GENERAL"/>
    <n v="12570"/>
    <s v="03 - BAHORUCO"/>
    <n v="0"/>
    <n v="3723632"/>
    <n v="0"/>
  </r>
  <r>
    <s v="2025"/>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n v="12594"/>
    <s v="25 - SANTIAGO"/>
    <n v="0"/>
    <n v="1399224"/>
    <n v="0"/>
  </r>
  <r>
    <s v="2025"/>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n v="13548"/>
    <s v="01 - DISTRITO NACIONAL"/>
    <n v="0"/>
    <n v="31977578"/>
    <n v="12803781.010000002"/>
  </r>
  <r>
    <s v="2025"/>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6000000"/>
    <n v="4317051"/>
  </r>
  <r>
    <s v="2025"/>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n v="13363"/>
    <s v="32 - SANTO DOMINGO"/>
    <n v="0"/>
    <n v="40978095"/>
    <n v="20584115.420000002"/>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n v="13400"/>
    <s v="30 - HATO MAYOR"/>
    <n v="0"/>
    <n v="8000000"/>
    <n v="1155883.78"/>
  </r>
  <r>
    <s v="2025"/>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n v="13376"/>
    <s v="21 - SAN CRISTOBAL"/>
    <n v="0"/>
    <n v="10229094"/>
    <n v="0"/>
  </r>
  <r>
    <s v="2025"/>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n v="13551"/>
    <s v="20 - SAMANA"/>
    <n v="0"/>
    <n v="27659855"/>
    <n v="26771370.07"/>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n v="13381"/>
    <s v="05 - DAJABON"/>
    <n v="0"/>
    <n v="22000000"/>
    <n v="11387479.529999999"/>
  </r>
  <r>
    <s v="2025"/>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n v="12597"/>
    <s v="32 - SANTO DOMINGO"/>
    <n v="0"/>
    <n v="6512392"/>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n v="13543"/>
    <s v="29 - MONTE PLATA"/>
    <n v="0"/>
    <n v="18620191"/>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26731745"/>
    <n v="10529211.18"/>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en blanco)"/>
    <s v="99 - MULTIPROVINCIAL"/>
    <n v="0"/>
    <n v="824793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136556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0"/>
    <n v="1600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7426535"/>
    <n v="166255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en blanco)"/>
    <s v="99 - MULTIPROVINCIAL"/>
    <n v="0"/>
    <n v="17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22977362"/>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en blanco)"/>
    <s v="99 - MULTIPROVINCIAL"/>
    <n v="4838259661"/>
    <n v="2174126107.6999998"/>
    <n v="1365797529.6099997"/>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2927000"/>
    <n v="3493000"/>
    <n v="260345.76"/>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975000"/>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8213800"/>
    <n v="39522735"/>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19429032"/>
    <n v="402974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en blanco)"/>
    <s v="99 - MULTIPROVINCIAL"/>
    <n v="6250000"/>
    <n v="72942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49980987"/>
    <n v="26920232.449999999"/>
    <n v="11320751.88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en blanco)"/>
    <s v="99 - MULTIPROVINCIAL"/>
    <n v="0"/>
    <n v="143966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62542"/>
    <n v="537644"/>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0"/>
    <n v="574875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4283665"/>
    <n v="24856594.129999999"/>
    <n v="17405365.77"/>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6250000"/>
    <n v="16528953.57"/>
    <n v="4559200.9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11446000"/>
    <n v="44274062.799999997"/>
    <n v="34998471.39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32422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100000"/>
    <n v="3102000"/>
    <n v="1168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2250500"/>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16500000"/>
    <n v="18960054"/>
    <n v="13206087.98"/>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en blanco)"/>
    <s v="99 - MULTIPROVINCIAL"/>
    <n v="0"/>
    <n v="18344285"/>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4600000"/>
    <n v="5951021.1099999994"/>
    <n v="3926813.5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en blanco)"/>
    <s v="99 - MULTIPROVINCIAL"/>
    <n v="0"/>
    <n v="5715257.9499999993"/>
    <n v="5715257.950000000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9529400"/>
    <n v="4811739.1400000006"/>
    <n v="4811739.1399999997"/>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404414"/>
    <n v="404414"/>
    <n v="319306.78000000003"/>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en blanco)"/>
    <s v="99 - MULTIPROVINCIAL"/>
    <n v="0"/>
    <n v="1070000"/>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6421533"/>
    <n v="6421533"/>
    <n v="6406721"/>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en blanco)"/>
    <s v="99 - MULTIPROVINCIAL"/>
    <n v="0"/>
    <n v="40150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39470655"/>
    <n v="12870655"/>
    <n v="9887990.670000001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600000"/>
    <n v="403456.5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2106760"/>
    <n v="3106759.97"/>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4945000"/>
    <n v="14767054"/>
    <n v="2058610.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5667298"/>
    <n v="31759218.030000001"/>
    <n v="28451570.84000000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112036"/>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en blanco)"/>
    <s v="99 - MULTIPROVINCIAL"/>
    <n v="0"/>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1000000"/>
    <n v="97350"/>
    <n v="9735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65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15750000"/>
    <n v="15750000"/>
    <n v="5884246.34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en blanco)"/>
    <s v="99 - MULTIPROVINCIAL"/>
    <n v="36000000"/>
    <n v="40981900"/>
    <n v="1525317.680000000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1000000"/>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58000000"/>
    <n v="26650000"/>
    <n v="1467498.6600000001"/>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5000000"/>
    <n v="6085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11000000"/>
    <n v="22000000"/>
    <n v="524999.9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en blanco)"/>
    <s v="99 - MULTIPROVINCIAL"/>
    <n v="1000000"/>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en blanco)"/>
    <s v="99 - MULTIPROVINCIAL"/>
    <n v="0"/>
    <n v="1810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250000"/>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5300000"/>
    <n v="54353001"/>
    <n v="21130684.379999999"/>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500000"/>
    <n v="769175"/>
    <n v="19175"/>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5 - MAQUINARIA, OTROS EQUIPOS Y HERRAMIENTAS"/>
    <s v="N"/>
    <s v="00 - N/A"/>
    <s v="10 - FONDO GENERAL"/>
    <s v="(en blanco)"/>
    <s v="99 - MULTIPROVINCIAL"/>
    <n v="0"/>
    <n v="25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N"/>
    <s v="00 - N/A"/>
    <s v="10 - FONDO GENERAL"/>
    <s v="(en blanco)"/>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n v="17009"/>
    <s v="01 - DISTRITO NACIONAL"/>
    <n v="0"/>
    <n v="38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en blanco)"/>
    <s v="99 - MULTIPROVINCIAL"/>
    <n v="0"/>
    <n v="212399"/>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n v="17009"/>
    <s v="01 - DISTRITO NACIONAL"/>
    <n v="0"/>
    <n v="32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N"/>
    <s v="00 - N/A"/>
    <s v="10 - FONDO GENERAL"/>
    <s v="(en blanco)"/>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207.52000000001863"/>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4.4199999999254942"/>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7200000"/>
    <n v="1464246.9"/>
    <n v="314105.5"/>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13398060"/>
    <n v="7902984.9500000002"/>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6500000"/>
    <n v="2917884.5700000003"/>
    <n v="129862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70000000"/>
    <n v="63035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2251028"/>
    <n v="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1500000"/>
    <n v="33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20 - FONDOS CON DESTINO ESPECÍFICO"/>
    <s v="(en blanco)"/>
    <s v="99 - MULTIPROVINCIAL"/>
    <n v="0"/>
    <n v="1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500000"/>
    <n v="3270863.59"/>
    <n v="2408671.3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en blanco)"/>
    <s v="99 - MULTIPROVINCIAL"/>
    <n v="0"/>
    <n v="196494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en blanco)"/>
    <s v="99 - MULTIPROVINCIAL"/>
    <n v="243000"/>
    <n v="1908640.01"/>
    <n v="1842315.59"/>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0"/>
    <n v="55000"/>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en blanco)"/>
    <s v="99 - MULTIPROVINCIAL"/>
    <n v="0"/>
    <n v="1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17915552"/>
    <n v="35011627.63000001"/>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5175384"/>
    <n v="2301723.2599999998"/>
    <n v="622089.8000000000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99 - MULTIPROVINCIAL"/>
    <n v="0"/>
    <n v="699208.65"/>
    <n v="161548.7299999999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8115459.3300000001"/>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en blanco)"/>
    <s v="99 - MULTIPROVINCIAL"/>
    <n v="0"/>
    <n v="35978.25"/>
    <n v="31181"/>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10 - FONDO GENERAL"/>
    <s v="(en blanco)"/>
    <s v="99 - MULTIPROVINCIAL"/>
    <n v="0"/>
    <n v="753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56862"/>
    <n v="284990.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4500000"/>
    <n v="57310223.210000001"/>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6020000"/>
    <n v="13160408.039999999"/>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468800"/>
    <n v="3241015.24"/>
    <n v="2008550.7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en blanco)"/>
    <s v="99 - MULTIPROVINCIAL"/>
    <n v="0"/>
    <n v="676730"/>
    <n v="8968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1274303"/>
    <n v="210481.32000000007"/>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en blanco)"/>
    <s v="99 - MULTIPROVINCIAL"/>
    <n v="0"/>
    <n v="10042797.789999999"/>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en blanco)"/>
    <s v="99 - MULTIPROVINCIAL"/>
    <n v="0"/>
    <n v="3111400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5508907"/>
    <n v="11426393.440000001"/>
    <n v="51965.240000000005"/>
  </r>
  <r>
    <s v="2025"/>
    <x v="0"/>
    <x v="0"/>
    <x v="1"/>
    <x v="7"/>
    <s v="2 - Poder Ejecutivo"/>
    <s v="0209 - MINISTERIO DE TRABAJO"/>
    <s v="0001 - MINISTERIO DE TRABAJO"/>
    <s v="4 - SERVICIOS SOCIALES"/>
    <s v="4.5 - Protección social"/>
    <s v="4.5.06 - Desempleo"/>
    <s v="2.6 - BIENES MUEBLES, INMUEBLES E INTANGIBLES"/>
    <s v="2.6.2 - MOBILIARIO Y EQUIPO DE AUDIO, AUDIOVISUAL, RECREATIVO Y EDUCACIONAL"/>
    <s v="S"/>
    <s v="00 - N/A"/>
    <s v="60 - CREDITO EXTERNO"/>
    <s v="(en blanco)"/>
    <s v="25 - SANTIAGO"/>
    <n v="0"/>
    <n v="4278579.4300000006"/>
    <n v="206258.69"/>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en blanco)"/>
    <s v="25 - SANTIAGO"/>
    <n v="91082555"/>
    <n v="80779086.969999999"/>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50610000"/>
    <n v="17080000"/>
    <n v="9114696.8499999996"/>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70 - DONACION EXTERNA"/>
    <s v="(en blanco)"/>
    <s v="99 - MULTIPROVINCIAL"/>
    <n v="0"/>
    <n v="339994"/>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3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45000000"/>
    <n v="286000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24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975000"/>
    <n v="1175000"/>
    <n v="19429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en blanco)"/>
    <s v="99 - MULTIPROVINCIAL"/>
    <n v="0"/>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250000"/>
    <n v="15474995"/>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1790000"/>
    <n v="22740000"/>
    <n v="10493325.48"/>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en blanco)"/>
    <s v="99 - MULTIPROVINCIAL"/>
    <n v="0"/>
    <n v="6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88230000"/>
    <n v="329930000"/>
    <n v="191332022.44"/>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50 - CRÉDITO INTERNO"/>
    <s v="(en blanco)"/>
    <s v="99 - MULTIPROVINCIAL"/>
    <n v="0"/>
    <n v="12920602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5900000"/>
    <n v="283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en blanco)"/>
    <s v="99 - MULTIPROVINCIAL"/>
    <n v="9000000"/>
    <n v="8700000"/>
    <n v="8700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6000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2500000"/>
    <n v="6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2200000"/>
    <n v="14293778.219999999"/>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850000"/>
    <n v="1950000"/>
    <n v="192402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700000"/>
    <n v="700000"/>
    <n v="2291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en blanco)"/>
    <s v="99 - MULTIPROVINCIAL"/>
    <n v="0"/>
    <n v="200000"/>
    <n v="198051.4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99 - MULTIPROVINCIAL"/>
    <n v="0"/>
    <n v="800000"/>
    <n v="204370.1"/>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147520000"/>
    <n v="400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en blanco)"/>
    <s v="99 - MULTIPROVINCIAL"/>
    <n v="0"/>
    <n v="80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5900000"/>
    <n v="25400000"/>
    <n v="22024612.73"/>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6200000"/>
    <n v="4349323.83"/>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2300000"/>
    <n v="1026627.0800000001"/>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4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en blanco)"/>
    <s v="99 - MULTIPROVINCIAL"/>
    <n v="700000"/>
    <n v="830000"/>
    <n v="108239.98"/>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en blanco)"/>
    <s v="99 - MULTIPROVINCIAL"/>
    <n v="260000"/>
    <n v="200000"/>
    <n v="140184"/>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en blanco)"/>
    <s v="99 - MULTIPROVINCIAL"/>
    <n v="160000"/>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en blanco)"/>
    <s v="99 - MULTIPROVINCIAL"/>
    <n v="70000"/>
    <n v="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30500000"/>
    <n v="6000000"/>
    <n v="564273.95000000007"/>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en blanco)"/>
    <s v="99 - MULTIPROVINCIAL"/>
    <n v="0"/>
    <n v="900000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6285000"/>
    <n v="4235000"/>
    <n v="1996731.64"/>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800000"/>
    <n v="800000"/>
    <n v="472660.42000000004"/>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800000"/>
    <n v="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6000000"/>
    <n v="1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en blanco)"/>
    <s v="99 - MULTIPROVINCIAL"/>
    <n v="1000000"/>
    <n v="6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en blanco)"/>
    <s v="99 - MULTIPROVINCIAL"/>
    <n v="3000000"/>
    <n v="355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9850000"/>
    <n v="853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300000"/>
    <n v="242360.01"/>
  </r>
  <r>
    <s v="2025"/>
    <x v="0"/>
    <x v="0"/>
    <x v="1"/>
    <x v="7"/>
    <s v="2 - Poder Ejecutivo"/>
    <s v="0210 - MINISTERIO DE AGRICULTURA"/>
    <s v="0001 - MINISTERIO DE AGRICULTURA"/>
    <s v="4 - SERVICIOS SOCIALES"/>
    <s v="4.6 - Equidad de género"/>
    <s v="4.6.01 - Acciones focalizada en mujeres"/>
    <s v="2.6 - BIENES MUEBLES, INMUEBLES E INTANGIBLES"/>
    <s v="2.6.4 - VEHÍCULOS Y EQUIPO DE TRANSPORTE, TRACCIÓN Y ELEVACIÓN"/>
    <s v="N"/>
    <s v="00 - N/A"/>
    <s v="10 - FONDO GENERAL"/>
    <s v="(en blanco)"/>
    <s v="99 - MULTIPROVINCIAL"/>
    <n v="0"/>
    <n v="10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en blanco)"/>
    <s v="99 - MULTIPROVINCIAL"/>
    <n v="0"/>
    <n v="34500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en blanco)"/>
    <s v="99 - MULTIPROVINCIAL"/>
    <n v="700000"/>
    <n v="675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2150000"/>
    <n v="4560891"/>
    <n v="3546406.76"/>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166334"/>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2000000"/>
    <n v="1563789"/>
    <n v="495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36557980"/>
    <n v="36557565"/>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1560000"/>
    <n v="1010187"/>
    <n v="695822.05"/>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en blanco)"/>
    <s v="99 - MULTIPROVINCIAL"/>
    <n v="0"/>
    <n v="56926"/>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1000000"/>
    <n v="298269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2703500"/>
    <n v="96000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en blanco)"/>
    <s v="99 - MULTIPROVINCIAL"/>
    <n v="0"/>
    <n v="45292"/>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93600"/>
    <n v="450200.86"/>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5000"/>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0"/>
    <n v="125500"/>
    <n v="125448.75"/>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780000"/>
    <n v="873956"/>
    <n v="857177.809999999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200000"/>
    <n v="167487"/>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100000"/>
    <n v="32607"/>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en blanco)"/>
    <s v="99 - MULTIPROVINCIAL"/>
    <n v="100000"/>
    <n v="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750000"/>
    <n v="967372"/>
    <n v="823602.84999999986"/>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100000"/>
    <n v="55409"/>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250000"/>
    <n v="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700000"/>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1118000.54"/>
    <n v="783229.65999999992"/>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33999999999650754"/>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7629316.8599999994"/>
    <n v="7629314.1400000006"/>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19693879.260000002"/>
    <n v="3757721.8"/>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en blanco)"/>
    <s v="99 - MULTIPROVINCIAL"/>
    <n v="0"/>
    <n v="15000000"/>
    <n v="341500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4361683.51"/>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7687203"/>
    <n v="47892147.13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9841932"/>
    <n v="4280103.04"/>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5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579146184"/>
    <n v="494809049.83000004"/>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8695"/>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100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en blanco)"/>
    <s v="99 - MULTIPROVINCIAL"/>
    <n v="28000000"/>
    <n v="19000000"/>
    <n v="6099535.91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132650000"/>
    <n v="68650000"/>
    <n v="3312321.809999999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3000000"/>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en blanco)"/>
    <s v="99 - MULTIPROVINCIAL"/>
    <n v="15800000"/>
    <n v="15800000"/>
    <n v="2971812.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85000000"/>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en blanco)"/>
    <s v="99 - MULTIPROVINCIAL"/>
    <n v="0"/>
    <n v="600000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12000000"/>
    <n v="154000000"/>
    <n v="4161177.17"/>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en blanco)"/>
    <s v="99 - MULTIPROVINCIAL"/>
    <n v="2000000"/>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en blanco)"/>
    <s v="99 - MULTIPROVINCIAL"/>
    <n v="70000000"/>
    <n v="12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2000000"/>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N"/>
    <s v="00 - N/A"/>
    <s v="10 - FONDO GENERAL"/>
    <s v="(en blanco)"/>
    <s v="99 - MULTIPROVINCIAL"/>
    <n v="0"/>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S"/>
    <s v="99 - CONSTRUCCIÓN DE EDIFICIO DE ESTACIONAMIENTOS PÚBLICOS EN EL  MUNICIPIO SAN CRISTÓBAL, PROVINCIA SAN CRISTÓBAL"/>
    <s v="10 - FONDO GENERAL"/>
    <n v="17010"/>
    <s v="21 - SAN CRISTOBAL"/>
    <n v="0"/>
    <n v="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85092657"/>
    <n v="72412564.840000004"/>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15000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7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en blanco)"/>
    <s v="99 - MULTIPROVINCIAL"/>
    <n v="5584010"/>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63206607"/>
    <n v="44742737.239999995"/>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25024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213524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250245"/>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8031276"/>
    <n v="23943955.849999998"/>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830900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68978000"/>
    <n v="65184420.530000001"/>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55458539"/>
    <n v="50674496.149999991"/>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267253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43748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6499999985098838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30448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20000000"/>
    <n v="3525021.89"/>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20573285"/>
    <n v="14708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530361"/>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125000"/>
    <n v="3000000"/>
  </r>
  <r>
    <s v="2025"/>
    <x v="0"/>
    <x v="0"/>
    <x v="1"/>
    <x v="7"/>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0"/>
    <n v="22000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6692496"/>
    <n v="669200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en blanco)"/>
    <s v="99 - MULTIPROVINCIAL"/>
    <n v="5584010"/>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0"/>
    <n v="2825891.19"/>
    <n v="1623389.0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741387.98"/>
    <n v="540135.2899999999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en blanco)"/>
    <s v="99 - MULTIPROVINCIAL"/>
    <n v="0"/>
    <n v="86644.2"/>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en blanco)"/>
    <s v="99 - MULTIPROVINCIAL"/>
    <n v="0"/>
    <n v="27577"/>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2207334.8200000003"/>
    <n v="1630181.890000000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en blanco)"/>
    <s v="99 - MULTIPROVINCIAL"/>
    <n v="0"/>
    <n v="81473"/>
    <n v="8147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en blanco)"/>
    <s v="99 - MULTIPROVINCIAL"/>
    <n v="0"/>
    <n v="1336178"/>
    <n v="234883.05000000002"/>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6500000"/>
    <n v="15500000"/>
    <n v="6292031.0100000007"/>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400000"/>
    <n v="400000"/>
    <n v="151334.6"/>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400000"/>
    <n v="45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0300000"/>
    <n v="704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915894673.11000001"/>
    <n v="876070732.61000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2246500000"/>
    <n v="808079889.5699999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7558777"/>
    <n v="4459795.16"/>
    <n v="1379987.04"/>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7000000"/>
    <n v="2248981.84"/>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200000"/>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3000000"/>
    <n v="19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en blanco)"/>
    <s v="99 - MULTIPROVINCIAL"/>
    <n v="200000"/>
    <n v="1580579.4100000001"/>
    <n v="1579579.3999999997"/>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en blanco)"/>
    <s v="99 - MULTIPROVINCIAL"/>
    <n v="800000"/>
    <n v="914170.59"/>
    <n v="75643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en blanco)"/>
    <s v="99 - MULTIPROVINCIAL"/>
    <n v="0"/>
    <n v="244692.58000000002"/>
    <n v="244692.58"/>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en blanco)"/>
    <s v="99 - MULTIPROVINCIAL"/>
    <n v="62062431"/>
    <n v="14454301"/>
    <n v="10464170.890000001"/>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en blanco)"/>
    <s v="99 - MULTIPROVINCIAL"/>
    <n v="0"/>
    <n v="2803890"/>
    <n v="2743729.5000000005"/>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en blanco)"/>
    <s v="99 - MULTIPROVINCIAL"/>
    <n v="0"/>
    <n v="8700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en blanco)"/>
    <s v="99 - MULTIPROVINCIAL"/>
    <n v="0"/>
    <n v="32033315"/>
    <n v="31590313.219999999"/>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en blanco)"/>
    <s v="99 - MULTIPROVINCIAL"/>
    <n v="0"/>
    <n v="419848"/>
    <n v="419847.4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en blanco)"/>
    <s v="99 - MULTIPROVINCIAL"/>
    <n v="0"/>
    <n v="300685"/>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en blanco)"/>
    <s v="99 - MULTIPROVINCIAL"/>
    <n v="0"/>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72210403"/>
    <n v="58010403"/>
    <n v="2572467.059999999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en blanco)"/>
    <s v="17 - PERAVIA"/>
    <n v="0"/>
    <n v="266651.15000000002"/>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3827500"/>
    <n v="2108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450000"/>
    <n v="893000"/>
    <n v="747352.0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en blanco)"/>
    <s v="17 - PERAVIA"/>
    <n v="0"/>
    <n v="207497.5"/>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
    <n v="34300000"/>
    <n v="3222478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220000"/>
    <n v="15729500"/>
    <n v="5583600.570000000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en blanco)"/>
    <s v="17 - PERAVIA"/>
    <n v="0"/>
    <n v="1459692.01"/>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1000000"/>
    <n v="2500000"/>
    <n v="747849.7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500000"/>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0000"/>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en blanco)"/>
    <s v="99 - MULTIPROVINCIAL"/>
    <n v="1500000"/>
    <n v="1500000"/>
    <n v="784503.6799999999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en blanco)"/>
    <s v="99 - MULTIPROVINCIAL"/>
    <n v="60000000"/>
    <n v="40000000"/>
    <n v="14033976"/>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en blanco)"/>
    <s v="99 - MULTIPROVINCIAL"/>
    <n v="450000"/>
    <n v="450000"/>
    <n v="166343.03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en blanco)"/>
    <s v="99 - MULTIPROVINCIAL"/>
    <n v="250000"/>
    <n v="250000"/>
    <n v="38125.800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en blanco)"/>
    <s v="99 - MULTIPROVINCIAL"/>
    <n v="800000"/>
    <n v="800000"/>
    <n v="106830.1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900000"/>
    <n v="680000"/>
    <n v="675431.04"/>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
    <n v="200000"/>
    <n v="19530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150000"/>
    <n v="1195000"/>
    <n v="1177399.9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0"/>
    <n v="36500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290000"/>
    <n v="460000"/>
    <n v="272193.7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0"/>
    <n v="150000"/>
    <n v="54595.2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00000"/>
    <n v="45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9000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en blanco)"/>
    <s v="99 - MULTIPROVINCIAL"/>
    <n v="0"/>
    <n v="2012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100000"/>
    <n v="4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50000"/>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00000"/>
    <n v="1201000"/>
    <n v="1188618.7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
    <n v="221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170200"/>
    <n v="124136"/>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300000"/>
    <n v="2467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7 - OBRAS"/>
    <s v="2.7.1 - OBRAS EN EDIFICACIONES"/>
    <s v="N"/>
    <s v="00 - N/A"/>
    <s v="10 - FONDO GENERAL"/>
    <s v="(en blanco)"/>
    <s v="99 - MULTIPROVINCIAL"/>
    <n v="0"/>
    <n v="56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51862002"/>
    <n v="20059874.160000004"/>
    <n v="9250767.1700000018"/>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4374970"/>
    <n v="683307.08000000007"/>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450000"/>
    <n v="1059194.879999999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1100000"/>
    <n v="1338875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0"/>
    <n v="300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13291790"/>
    <n v="13802710.699999999"/>
    <n v="2223390.0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2300000"/>
    <n v="16125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12194245"/>
    <n v="3944045"/>
    <n v="819945"/>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000000"/>
    <n v="22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en blanco)"/>
    <s v="99 - MULTIPROVINCIAL"/>
    <n v="0"/>
    <n v="25725"/>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10706107"/>
    <n v="6770770.29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38000000"/>
    <n v="21958198.899999999"/>
    <n v="3978199.5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3901639.2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1115800.2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1423905.38"/>
    <n v="142300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1029424.94"/>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3389025.0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600212.9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6173590.080000000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n v="17027"/>
    <s v="32 - SANTO DOMINGO"/>
    <n v="0"/>
    <n v="120689.1"/>
    <n v="41091.12999999999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n v="17029"/>
    <s v="29 - MONTE PLATA"/>
    <n v="0"/>
    <n v="383889.8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n v="17043"/>
    <s v="23 - SAN PEDRO DE MACORIS"/>
    <n v="0"/>
    <n v="1501442.34"/>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258100000"/>
    <n v="1895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1200000"/>
    <n v="3200000"/>
    <n v="1097678.680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800000"/>
    <n v="194971029.09999999"/>
    <n v="94162582.07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5800000"/>
    <n v="21950000"/>
    <n v="12390148.6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500000"/>
    <n v="498052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10200000"/>
    <n v="15200000"/>
    <n v="8189934.79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
    <n v="14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200000"/>
    <n v="84099999.599999994"/>
    <n v="27208604.5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12918597.98"/>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111668558.63"/>
    <n v="86668558.629999995"/>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55400422.5"/>
    <n v="52348816.92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19655315.96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8580885.9299999997"/>
    <n v="3000673.4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5624819.0499999998"/>
    <n v="3007261.5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129544.2600000000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6302518.8799999999"/>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3500000"/>
    <n v="3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20413005.60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6681095.7800000003"/>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25271316.670000002"/>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n v="17043"/>
    <s v="23 - SAN PEDRO DE MACORIS"/>
    <n v="0"/>
    <n v="9572408.9399999995"/>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10000000"/>
    <n v="4534344.01"/>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92600000"/>
    <n v="77958701.669999987"/>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3559554.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2636649.98"/>
    <n v="474597"/>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3240473.76"/>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2374232.909999996"/>
    <n v="44999999.999999993"/>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16697210"/>
    <n v="8440847.0299999993"/>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400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14893412.4"/>
    <n v="2680814.23"/>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6606718.5899999999"/>
    <n v="3762422.56"/>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n v="17026"/>
    <s v="32 - SANTO DOMINGO"/>
    <n v="0"/>
    <n v="4189906.96"/>
    <n v="3771458.92"/>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4695109.71"/>
    <n v="1695109.71"/>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6452932.5899999999"/>
    <n v="2452932.5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en blanco)"/>
    <s v="99 - MULTIPROVINCIAL"/>
    <n v="578420700"/>
    <n v="48201725"/>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6639023"/>
    <n v="6639023"/>
    <n v="5163684.520000000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200000"/>
    <n v="200000"/>
    <n v="155555.56999999998"/>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10000000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950000"/>
    <n v="950000"/>
    <n v="738888.91"/>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85000"/>
    <n v="2085000"/>
    <n v="1621665.07"/>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en blanco)"/>
    <s v="99 - MULTIPROVINCIAL"/>
    <n v="300000000"/>
    <n v="300000000"/>
    <n v="275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en blanco)"/>
    <s v="99 - MULTIPROVINCIAL"/>
    <n v="0"/>
    <n v="27394663"/>
    <n v="2609644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1800000"/>
    <n v="4308679"/>
    <n v="4135175.3200000003"/>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19000000"/>
    <n v="166947"/>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0"/>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en blanco)"/>
    <s v="99 - MULTIPROVINCIAL"/>
    <n v="0"/>
    <n v="9322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50000"/>
    <n v="3689846"/>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13000"/>
    <n v="1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3000000"/>
    <n v="8122001"/>
    <n v="7279990.8200000003"/>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20000000"/>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0"/>
    <n v="237746"/>
    <n v="237746"/>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en blanco)"/>
    <s v="99 - MULTIPROVINCIAL"/>
    <n v="0"/>
    <n v="8110671"/>
    <n v="129485.88"/>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en blanco)"/>
    <s v="99 - MULTIPROVINCIAL"/>
    <n v="0"/>
    <n v="5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375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en blanco)"/>
    <s v="99 - MULTIPROVINCIAL"/>
    <n v="0"/>
    <n v="18256887"/>
    <n v="2229851.35"/>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500000"/>
    <n v="3468924"/>
    <n v="1614534.8199999998"/>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400000"/>
    <n v="25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en blanco)"/>
    <s v="99 - MULTIPROVINCIAL"/>
    <n v="0"/>
    <n v="50000"/>
    <n v="15475"/>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1 - MOBILIARIO Y EQUIPO"/>
    <s v="N"/>
    <s v="00 - N/A"/>
    <s v="10 - FONDO GENERAL"/>
    <s v="(en blanco)"/>
    <s v="99 - MULTIPROVINCIAL"/>
    <n v="0"/>
    <n v="400000"/>
    <n v="398772"/>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2 - MOBILIARIO Y EQUIPO DE AUDIO, AUDIOVISUAL, RECREATIVO Y EDUCACIONAL"/>
    <s v="N"/>
    <s v="00 - N/A"/>
    <s v="10 - FONDO GENERAL"/>
    <s v="(en blanco)"/>
    <s v="99 - MULTIPROVINCIAL"/>
    <n v="0"/>
    <n v="98636"/>
    <n v="98636"/>
  </r>
  <r>
    <s v="2025"/>
    <x v="0"/>
    <x v="0"/>
    <x v="1"/>
    <x v="7"/>
    <s v="2 - Poder Ejecutivo"/>
    <s v="0215 - MINISTERIO DE LA MUJER"/>
    <s v="0001 - MINISTERIO DE LA MUJER"/>
    <s v="4 - SERVICIOS SOCIALES"/>
    <s v="4.6 - Equidad de género"/>
    <s v="4.6.01 - Acciones focalizada en mujeres"/>
    <s v="2.6 - BIENES MUEBLES, INMUEBLES E INTANGIBLES"/>
    <s v="2.6.1 - MOBILIARIO Y EQUIPO"/>
    <s v="N"/>
    <s v="00 - N/A"/>
    <s v="10 - FONDO GENERAL"/>
    <s v="(en blanco)"/>
    <s v="99 - MULTIPROVINCIAL"/>
    <n v="0"/>
    <n v="835999"/>
    <n v="835999"/>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en blanco)"/>
    <s v="99 - MULTIPROVINCIAL"/>
    <n v="0"/>
    <n v="1992889.8"/>
    <n v="1983826.1"/>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0"/>
    <n v="1008224.23"/>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en blanco)"/>
    <s v="99 - MULTIPROVINCIAL"/>
    <n v="0"/>
    <n v="80000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en blanco)"/>
    <s v="99 - MULTIPROVINCIAL"/>
    <n v="0"/>
    <n v="145230.77000000002"/>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1479271"/>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1000000"/>
    <n v="6318313"/>
    <n v="6133866.5399999991"/>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en blanco)"/>
    <s v="99 - MULTIPROVINCIAL"/>
    <n v="0"/>
    <n v="791510"/>
    <n v="789285.92999999993"/>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500000"/>
    <n v="636000"/>
    <n v="634586.22"/>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1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0"/>
    <n v="7185000"/>
    <n v="6103708.4000000004"/>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8100000"/>
    <n v="14060697"/>
    <n v="5068077.289999999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300000"/>
    <n v="5753109"/>
    <n v="1346835.4899999998"/>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25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10060000"/>
    <n v="17088632"/>
    <n v="17048630.78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en blanco)"/>
    <s v="99 - MULTIPROVINCIAL"/>
    <n v="0"/>
    <n v="24780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6480000"/>
    <n v="2825777"/>
    <n v="1017865.93"/>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400000"/>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en blanco)"/>
    <s v="99 - MULTIPROVINCIAL"/>
    <n v="0"/>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17000000"/>
    <n v="12387420"/>
    <n v="6557001.3100000005"/>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42000"/>
    <n v="41899.9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600000"/>
    <n v="3600000"/>
    <n v="75636.23"/>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en blanco)"/>
    <s v="99 - MULTIPROVINCIAL"/>
    <n v="0"/>
    <n v="4495500"/>
    <n v="322522.32000000007"/>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9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3 - EQUIPO E INSTRUMENTAL, CIENTÍFICO Y LABORATORIO"/>
    <s v="N"/>
    <s v="00 - Dirección y coordinación de servicios bibliotecarios a los productos 02, 06 y 07"/>
    <s v="10 - FONDO GENERAL"/>
    <s v="(en blanco)"/>
    <s v="99 - MULTIPROVINCIAL"/>
    <n v="0"/>
    <n v="113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81000"/>
    <n v="81000"/>
    <n v="24000.01"/>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en blanco)"/>
    <s v="99 - MULTIPROVINCIAL"/>
    <n v="0"/>
    <n v="398500"/>
    <n v="27612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64000"/>
    <n v="1095000"/>
    <n v="773191.2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2000"/>
    <n v="32000"/>
    <n v="1711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70100"/>
    <n v="65061.34"/>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1911473.5"/>
    <n v="1889052.94"/>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347870"/>
    <n v="466573.01"/>
    <n v="287072.7100000000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346035.21"/>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52600"/>
    <n v="23594.79999999999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57005"/>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en blanco)"/>
    <s v="99 - MULTIPROVINCIAL"/>
    <n v="0"/>
    <n v="24993.58"/>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1467989.29"/>
    <n v="1467988.289999999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975496.3"/>
    <n v="504338.2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en blanco)"/>
    <s v="99 - MULTIPROVINCIAL"/>
    <n v="0"/>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en blanco)"/>
    <s v="99 - MULTIPROVINCIAL"/>
    <n v="0"/>
    <n v="254100"/>
    <n v="2541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1711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en blanco)"/>
    <s v="99 - MULTIPROVINCIAL"/>
    <n v="0"/>
    <n v="40179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4000000"/>
    <n v="3904431.47"/>
    <n v="2998173.4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805078.75"/>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145727.10999999999"/>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500387.33"/>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en blanco)"/>
    <s v="99 - MULTIPROVINCIAL"/>
    <n v="0"/>
    <n v="21139.16"/>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1675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891666.9"/>
    <n v="237867.38"/>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68330.03"/>
    <n v="68330.03"/>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20 - FONDOS CON DESTINO ESPECÍFICO"/>
    <s v="(en blanco)"/>
    <s v="99 - MULTIPROVINCIAL"/>
    <n v="0"/>
    <n v="7823.4"/>
    <n v="7823.4"/>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en blanco)"/>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6536493"/>
    <n v="8150494.7299999986"/>
    <n v="6148457.6599999992"/>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1060000"/>
    <n v="11237103.050000001"/>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en blanco)"/>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590000"/>
    <n v="351461.48000000004"/>
    <n v="246825.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220000"/>
    <n v="215704"/>
    <n v="42362"/>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1"/>
    <n v="68700"/>
    <n v="3370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10000000"/>
    <n v="11437"/>
    <n v="6966.99"/>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365890"/>
    <n v="328511.84999999998"/>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12761477"/>
    <n v="7185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en blanco)"/>
    <s v="99 - MULTIPROVINCIAL"/>
    <n v="0"/>
    <n v="144444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900000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0"/>
    <n v="53971"/>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5287100"/>
    <n v="549920"/>
    <n v="89568.16"/>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en blanco)"/>
    <s v="99 - MULTIPROVINCIAL"/>
    <n v="0"/>
    <n v="14480953"/>
    <n v="14151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1000000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en blanco)"/>
    <s v="99 - MULTIPROVINCIAL"/>
    <n v="0"/>
    <n v="14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en blanco)"/>
    <s v="99 - MULTIPROVINCIAL"/>
    <n v="0"/>
    <n v="15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en blanco)"/>
    <s v="99 - MULTIPROVINCIAL"/>
    <n v="0"/>
    <n v="5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en blanco)"/>
    <s v="99 - MULTIPROVINCIAL"/>
    <n v="0"/>
    <n v="21288507.52"/>
    <n v="5983826.3099999996"/>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0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67000"/>
    <n v="2773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79396992"/>
    <n v="26584787"/>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en blanco)"/>
    <s v="99 - MULTIPROVINCIAL"/>
    <n v="0"/>
    <n v="124858711"/>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20 - FONDOS CON DESTINO ESPECÍFICO"/>
    <s v="(en blanco)"/>
    <s v="99 - MULTIPROVINCIAL"/>
    <n v="0"/>
    <n v="673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27953494"/>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3738500"/>
    <n v="3733389.5599999991"/>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en blanco)"/>
    <s v="99 - MULTIPROVINCIAL"/>
    <n v="0"/>
    <n v="2200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en blanco)"/>
    <s v="99 - MULTIPROVINCIAL"/>
    <n v="0"/>
    <n v="300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4727325"/>
    <n v="663556.78"/>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24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0"/>
    <n v="8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0"/>
    <n v="502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en blanco)"/>
    <s v="99 - MULTIPROVINCIAL"/>
    <n v="0"/>
    <n v="4943327"/>
    <n v="30970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en blanco)"/>
    <s v="99 - MULTIPROVINCIAL"/>
    <n v="0"/>
    <n v="5322200"/>
    <n v="16000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en blanco)"/>
    <s v="99 - MULTIPROVINCIAL"/>
    <n v="0"/>
    <n v="30448348"/>
    <n v="11936159.4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9812659"/>
    <n v="5716494.33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324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en blanco)"/>
    <s v="99 - MULTIPROVINCIAL"/>
    <n v="0"/>
    <n v="0.9799999999813735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0"/>
    <n v="1535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en blanco)"/>
    <s v="99 - MULTIPROVINCIAL"/>
    <n v="0"/>
    <n v="9106814.5600000005"/>
    <n v="7590274.7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0"/>
    <n v="9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1125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20000000"/>
    <n v="162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en blanco)"/>
    <s v="99 - MULTIPROVINCIAL"/>
    <n v="0"/>
    <n v="805507.5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0"/>
    <n v="6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en blanco)"/>
    <s v="99 - MULTIPROVINCIAL"/>
    <n v="0"/>
    <n v="156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369522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en blanco)"/>
    <s v="99 - MULTIPROVINCIAL"/>
    <n v="0"/>
    <n v="20024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1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98277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en blanco)"/>
    <s v="99 - MULTIPROVINCIAL"/>
    <n v="0"/>
    <n v="2336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20000000"/>
    <n v="1061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en blanco)"/>
    <s v="99 - MULTIPROVINCIAL"/>
    <n v="0"/>
    <n v="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1704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50000"/>
    <n v="5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en blanco)"/>
    <s v="99 - MULTIPROVINCIAL"/>
    <n v="0"/>
    <n v="656800"/>
    <n v="300000.2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55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7292787"/>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15776000"/>
    <n v="13807269.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27563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5367632"/>
    <n v="1062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en blanco)"/>
    <s v="99 - MULTIPROVINCIAL"/>
    <n v="0"/>
    <n v="602860"/>
    <n v="781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0"/>
    <n v="6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13721758"/>
    <n v="10409012.35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1449500"/>
    <n v="37512.19999999999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21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4687988"/>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0"/>
    <n v="101000"/>
    <n v="4491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34057232"/>
    <n v="28307645.36999999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20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en blanco)"/>
    <s v="99 - MULTIPROVINCIAL"/>
    <n v="0"/>
    <n v="10504000"/>
    <n v="714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20 - FONDOS CON DESTINO ESPECÍFICO"/>
    <s v="(en blanco)"/>
    <s v="99 - MULTIPROVINCIAL"/>
    <n v="0"/>
    <n v="170000"/>
    <n v="152999.3900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en blanco)"/>
    <s v="99 - MULTIPROVINCIAL"/>
    <n v="0"/>
    <n v="68715000"/>
    <n v="33443164.61000000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0000000"/>
    <n v="200000"/>
    <n v="199974.1999999999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7000000"/>
    <n v="6359663.799999999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en blanco)"/>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en blanco)"/>
    <s v="99 - MULTIPROVINCIAL"/>
    <n v="0"/>
    <n v="22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en blanco)"/>
    <s v="99 - MULTIPROVINCIAL"/>
    <n v="6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en blanco)"/>
    <s v="99 - MULTIPROVINCIAL"/>
    <n v="2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en blanco)"/>
    <s v="99 - MULTIPROVINCIAL"/>
    <n v="0"/>
    <n v="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en blanco)"/>
    <s v="99 - MULTIPROVINCIAL"/>
    <n v="0"/>
    <n v="2000000"/>
    <n v="270988.8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20 - FONDOS CON DESTINO ESPECÍFICO"/>
    <s v="(en blanco)"/>
    <s v="99 - MULTIPROVINCIAL"/>
    <n v="0"/>
    <n v="20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en blanco)"/>
    <s v="99 - MULTIPROVINCIAL"/>
    <n v="0"/>
    <n v="3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7000000"/>
    <n v="7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10 - FONDO GENERAL"/>
    <s v="(en blanco)"/>
    <s v="99 - MULTIPROVINCIAL"/>
    <n v="0"/>
    <n v="20670000"/>
    <n v="2067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en blanco)"/>
    <s v="99 - MULTIPROVINCIAL"/>
    <n v="0"/>
    <n v="4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en blanco)"/>
    <s v="99 - MULTIPROVINCIAL"/>
    <n v="0"/>
    <n v="13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20 - FONDOS CON DESTINO ESPECÍFICO"/>
    <s v="(en blanco)"/>
    <s v="99 - MULTIPROVINCIAL"/>
    <n v="0"/>
    <n v="660000"/>
    <n v="4578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0"/>
    <n v="433835"/>
    <n v="392446.5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0"/>
    <n v="22806510.199999999"/>
    <n v="1249606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0"/>
    <n v="147843"/>
    <n v="18856.40000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464712.32"/>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0"/>
    <n v="859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34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0"/>
    <n v="36182800"/>
    <n v="2478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1902926"/>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43327060.899999999"/>
    <n v="39376923.3599999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26441217"/>
    <n v="15104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20 - FONDOS CON DESTINO ESPECÍFICO"/>
    <s v="(en blanco)"/>
    <s v="99 - MULTIPROVINCIAL"/>
    <n v="0"/>
    <n v="46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3919638"/>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0"/>
    <n v="1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1000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en blanco)"/>
    <s v="99 - MULTIPROVINCIAL"/>
    <n v="0"/>
    <n v="8000000"/>
    <n v="6645101.599999999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7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en blanco)"/>
    <s v="99 - MULTIPROVINCIAL"/>
    <n v="0"/>
    <n v="8891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en blanco)"/>
    <s v="99 - MULTIPROVINCIAL"/>
    <n v="0"/>
    <n v="33052"/>
    <n v="33051.800000000003"/>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0"/>
    <n v="82875"/>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en blanco)"/>
    <s v="99 - MULTIPROVINCIAL"/>
    <n v="0"/>
    <n v="1236474"/>
    <n v="26300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en blanco)"/>
    <s v="99 - MULTIPROVINCIAL"/>
    <n v="0"/>
    <n v="3400000"/>
    <n v="340000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235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en blanco)"/>
    <s v="99 - MULTIPROVINCIAL"/>
    <n v="0"/>
    <n v="11062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865240.84"/>
    <n v="3533893.7700000009"/>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299993.59999999986"/>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26163869.589999989"/>
    <n v="13763869.57"/>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63326773.38000001"/>
    <n v="27236912.100000001"/>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01181959.62999997"/>
    <n v="97876713.140000001"/>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26645607"/>
    <n v="24685607"/>
    <n v="2250234.94"/>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en blanco)"/>
    <s v="99 - MULTIPROVINCIAL"/>
    <n v="9500000"/>
    <n v="9500000"/>
    <n v="98641.8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3191000"/>
    <n v="4601000"/>
    <n v="2757422.3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1000000"/>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en blanco)"/>
    <s v="99 - MULTIPROVINCIAL"/>
    <n v="300000"/>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4000000"/>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3450000"/>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en blanco)"/>
    <s v="99 - MULTIPROVINCIAL"/>
    <n v="1700000"/>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en blanco)"/>
    <s v="99 - MULTIPROVINCIAL"/>
    <n v="300000"/>
    <n v="1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1256288"/>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en blanco)"/>
    <s v="99 - MULTIPROVINCIAL"/>
    <n v="8250000"/>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en blanco)"/>
    <s v="99 - MULTIPROVINCIAL"/>
    <n v="0"/>
    <n v="25587803.810000002"/>
    <n v="5311113.80999999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9690000"/>
    <n v="14572842.279999999"/>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en blanco)"/>
    <s v="99 - MULTIPROVINCIAL"/>
    <n v="0"/>
    <n v="1058543"/>
    <n v="289595.2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2000000"/>
    <n v="1716299.6199999999"/>
    <n v="1716299.6199999999"/>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en blanco)"/>
    <s v="99 - MULTIPROVINCIAL"/>
    <n v="70200000"/>
    <n v="300861.51"/>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100000"/>
    <n v="3000"/>
    <n v="118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en blanco)"/>
    <s v="99 - MULTIPROVINCIAL"/>
    <n v="0"/>
    <n v="27809839.02"/>
    <n v="25513839.01000000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4500000"/>
    <n v="2513649.5999999996"/>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1000000"/>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1000000"/>
    <n v="723492"/>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3245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en blanco)"/>
    <s v="99 - MULTIPROVINCIAL"/>
    <n v="0"/>
    <n v="9000000"/>
    <n v="5708305.01999999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02012479"/>
    <n v="54266572.440000005"/>
    <n v="44320641.620000005"/>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610000"/>
    <n v="74952811.469999999"/>
    <n v="73816104.379999995"/>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20000"/>
    <n v="232037.83999999985"/>
    <n v="2484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80000"/>
    <n v="10686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930000"/>
    <n v="110744210.03000002"/>
    <n v="77796838.3700000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9638435.1699999981"/>
    <n v="192768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200000"/>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en blanco)"/>
    <s v="99 - MULTIPROVINCIAL"/>
    <n v="0"/>
    <n v="583397.32999999821"/>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66416602.670000002"/>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6985960"/>
    <n v="6416525.419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4900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165040"/>
    <n v="10256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3812000"/>
    <n v="930097.3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28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2460000"/>
    <n v="1505131.1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31000000"/>
    <n v="15900000.02"/>
    <n v="6084012.8499999996"/>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en blanco)"/>
    <s v="99 - MULTIPROVINCIAL"/>
    <n v="105577302"/>
    <n v="100776997.8"/>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en blanco)"/>
    <s v="99 - MULTIPROVINCIAL"/>
    <n v="500000"/>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en blanco)"/>
    <s v="99 - MULTIPROVINCIAL"/>
    <n v="14800000"/>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en blanco)"/>
    <s v="99 - MULTIPROVINCIAL"/>
    <n v="28000000"/>
    <n v="28000000"/>
    <n v="400000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en blanco)"/>
    <s v="99 - MULTIPROVINCIAL"/>
    <n v="0"/>
    <n v="17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0"/>
    <n v="36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2000"/>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en blanco)"/>
    <s v="99 - MULTIPROVINCIAL"/>
    <n v="0"/>
    <n v="156601"/>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1500"/>
    <n v="451700.01"/>
    <n v="173768.7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1151000"/>
    <n v="961209.74"/>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280000"/>
    <n v="174510.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60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211600"/>
    <n v="21152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1094600"/>
    <n v="9437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1930675"/>
    <n v="1930673.46"/>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9601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8255"/>
    <n v="8254.1"/>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389499"/>
    <n v="260857.88"/>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7 - OBRAS"/>
    <s v="2.7.1 - OBRAS EN EDIFICACIONES"/>
    <s v="N"/>
    <s v="00 - N/A"/>
    <s v="10 - FONDO GENERAL"/>
    <s v="(en blanco)"/>
    <s v="99 - MULTIPROVINCIAL"/>
    <n v="0"/>
    <n v="1"/>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650000"/>
    <n v="1364000"/>
    <n v="1184786.68"/>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350000"/>
    <n v="112500"/>
    <n v="16647.990000000002"/>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en blanco)"/>
    <s v="99 - MULTIPROVINCIAL"/>
    <n v="0"/>
    <n v="4000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1750000"/>
    <n v="5608000"/>
    <n v="2569450.190000000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51410090"/>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200000"/>
    <n v="1458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400000"/>
    <n v="16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60000"/>
    <n v="3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50000"/>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200000"/>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300000"/>
    <n v="1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en blanco)"/>
    <s v="01 - DISTRITO NACIONAL"/>
    <n v="0"/>
    <n v="5568750"/>
    <n v="445500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6109837"/>
    <n v="6244566.1699999999"/>
    <n v="3346043.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764091"/>
    <n v="1371500"/>
    <n v="973056.3200000000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en blanco)"/>
    <s v="01 - DISTRITO NACIONAL"/>
    <n v="3000000"/>
    <n v="300000"/>
    <n v="222003.02"/>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en blanco)"/>
    <s v="01 - DISTRITO NACIONAL"/>
    <n v="136970"/>
    <n v="1750960"/>
    <n v="41183.4"/>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en blanco)"/>
    <s v="01 - DISTRITO NACIONAL"/>
    <n v="3500000"/>
    <n v="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01 - DISTRITO NACIONAL"/>
    <n v="0"/>
    <n v="193500"/>
    <n v="151788.21000000002"/>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99 - MULTIPROVINCIAL"/>
    <n v="0"/>
    <n v="50050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en blanco)"/>
    <s v="01 - DISTRITO NACIONAL"/>
    <n v="0"/>
    <n v="7000"/>
    <n v="5370.49"/>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en blanco)"/>
    <s v="01 - DISTRITO NACIONAL"/>
    <n v="0"/>
    <n v="364000"/>
    <n v="274709.71999999997"/>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n v="13434"/>
    <s v="99 - MULTIPROVINCIAL"/>
    <n v="0"/>
    <n v="10097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n v="13434"/>
    <s v="99 - MULTIPROVINCIAL"/>
    <n v="0"/>
    <n v="111073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n v="13916"/>
    <s v="99 - MULTIPROVINCIAL"/>
    <n v="0"/>
    <n v="113598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4117479"/>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S"/>
    <s v="02 - CONSTRUCCIÓN LABORATORIO DE CALIBRACIONES DOSIMÉTRICAS PARA LA PROTECCIÓN RADIOLÓGICA, DISTRITO NACIONAL."/>
    <s v="10 - FONDO GENERAL"/>
    <n v="16657"/>
    <s v="99 - MULTIPROVINCIAL"/>
    <n v="0"/>
    <n v="12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1215818"/>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5 - MAQUINARIA, OTROS EQUIPOS Y HERRAMIENTAS"/>
    <s v="S"/>
    <s v="02 - CONSTRUCCIÓN LABORATORIO DE CALIBRACIONES DOSIMÉTRICAS PARA LA PROTECCIÓN RADIOLÓGICA, DISTRITO NACIONAL."/>
    <s v="10 - FONDO GENERAL"/>
    <n v="16657"/>
    <s v="99 - MULTIPROVINCIAL"/>
    <n v="0"/>
    <n v="8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6 - EQUIPOS DE DEFENSA Y SEGURIDAD"/>
    <s v="S"/>
    <s v="02 - CONSTRUCCIÓN LABORATORIO DE CALIBRACIONES DOSIMÉTRICAS PARA LA PROTECCIÓN RADIOLÓGICA, DISTRITO NACIONAL."/>
    <s v="10 - FONDO GENERAL"/>
    <n v="16657"/>
    <s v="99 - MULTIPROVINCIAL"/>
    <n v="0"/>
    <n v="250000"/>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42132704"/>
    <n v="23050013.31000000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3000000"/>
    <n v="22109917"/>
    <n v="4352913.0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en blanco)"/>
    <s v="99 - MULTIPROVINCIAL"/>
    <n v="0"/>
    <n v="1840039.0600000005"/>
    <n v="5286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3500000"/>
    <n v="3505860.01"/>
    <n v="1448965.37"/>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en blanco)"/>
    <s v="99 - MULTIPROVINCIAL"/>
    <n v="0"/>
    <n v="92276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000000"/>
    <n v="2448380.08"/>
    <n v="760801.2799999999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en blanco)"/>
    <s v="99 - MULTIPROVINCIAL"/>
    <n v="0"/>
    <n v="391893"/>
    <n v="39189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5000000"/>
    <n v="183099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en blanco)"/>
    <s v="99 - MULTIPROVINCIAL"/>
    <n v="4000000"/>
    <n v="89505200"/>
    <n v="76245074.980000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5000000"/>
    <n v="12648863.84"/>
    <n v="5350555.2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47000000"/>
    <n v="21266042.439999998"/>
    <n v="21220341.389999997"/>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2343875148"/>
    <n v="999345277"/>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2000000"/>
    <n v="2919674.27"/>
    <n v="1296534.840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1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0"/>
    <n v="23026347"/>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80000000"/>
    <n v="37275475"/>
    <n v="18649472.579999998"/>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1928769"/>
    <n v="1669895.29"/>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2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0"/>
    <n v="4646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7458000"/>
    <n v="7453832.4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S"/>
    <s v="01 - INVESTIGACIÓN POTENCIAL DE TIERRAS RARAS EN LA RESERVA FISCAL AVILA, PROVINCIA  PEDERNALES"/>
    <s v="10 - FONDO GENERAL"/>
    <n v="16726"/>
    <s v="16 - PEDERNALES"/>
    <n v="0"/>
    <n v="580000"/>
    <n v="25200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5551658"/>
    <n v="4763371.269999999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2630000"/>
    <n v="55000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785334"/>
    <n v="1082934"/>
    <n v="751254.46999999986"/>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10 - FONDO GENERAL"/>
    <s v="(en blanco)"/>
    <s v="99 - MULTIPROVINCIAL"/>
    <n v="0"/>
    <n v="604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271000"/>
    <n v="297800"/>
    <n v="164304.93000000002"/>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0"/>
    <n v="648836"/>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15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5594550"/>
    <n v="1455742.4"/>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4797549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304001"/>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667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69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9"/>
    <n v="30916557.940000001"/>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37794710"/>
    <n v="34646456.75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18321861.559999999"/>
    <n v="18321861.16"/>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21687866"/>
    <n v="15649329.07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8"/>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3.000000007"/>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17285277.519999996"/>
    <n v="15180828.81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8766451.239999998"/>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33251295"/>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68919547"/>
    <n v="59108806.07999999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277141156.43000001"/>
    <n v="277141155.9599999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222234027.44999999"/>
    <n v="222234027.44999999"/>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50 - CRÉDITO INTERNO"/>
    <n v="15005"/>
    <s v="32 - SANTO DOMINGO"/>
    <n v="0"/>
    <n v="219647044"/>
    <n v="219647043.03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76121788"/>
    <n v="29544997.30000000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24736836.670000002"/>
    <n v="24184312.93"/>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21476000"/>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850635211.45000005"/>
    <n v="850635210.79000008"/>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87212143.72000003"/>
    <n v="279210142.85000002"/>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19932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1471179.62"/>
    <n v="211735.66"/>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43438266"/>
    <n v="28438265.5"/>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0"/>
    <n v="125263069.04999995"/>
    <n v="118905956.0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1169034486.3299999"/>
    <n v="741441780.30000007"/>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6.4400000013"/>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17302525.509999998"/>
    <n v="17302523.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3"/>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2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11901975.199999999"/>
    <n v="11901973.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7415424.560000002"/>
    <n v="13202354.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89968638.129999995"/>
    <n v="75149121.390000001"/>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1195676"/>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5"/>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27273257"/>
    <n v="21561792.28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5405843"/>
    <n v="4079150.5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5405844"/>
    <n v="4079150.53"/>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1.87"/>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152618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333074649.88999999"/>
    <n v="333074646.38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5"/>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113748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3034752"/>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282633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162619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9.9999997764825821E-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8"/>
    <n v="356860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4"/>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779333425"/>
    <n v="761333423.3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8271708"/>
    <n v="28271707.149999999"/>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1063992.78"/>
    <n v="200973043.18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289317021"/>
    <n v="265856064.63999999"/>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1"/>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54324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4092936"/>
    <n v="3054592.369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4395477"/>
    <n v="3256553.530000000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6000000014901161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83940000"/>
    <n v="83938010.10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58653269"/>
    <n v="30776804.259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36938696"/>
    <n v="134658215.6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137763729"/>
    <n v="137763728.98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137010990.5"/>
    <n v="137010988.74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70078736"/>
    <n v="69917638.01000000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5"/>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19688071"/>
    <n v="19688070.9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9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11878186"/>
    <n v="91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54507004"/>
    <n v="54507002.78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235445609"/>
    <n v="235445607.9000000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252290085.95999998"/>
    <n v="252290084.65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3"/>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40353385"/>
    <n v="40353381.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50 - CRÉDITO INTERNO"/>
    <n v="13530"/>
    <s v="13 - LA VEGA"/>
    <n v="0"/>
    <n v="44003100"/>
    <n v="44003061.59000000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1530178679"/>
    <n v="1530178677.13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400646473"/>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103325794"/>
    <n v="103325789.2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53521556"/>
    <n v="5352155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54459131.780000001"/>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630231.5499999995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1531838.14"/>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144569.31000000006"/>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144569.31000000006"/>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247328.24000000115"/>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247328.24000000115"/>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6839415"/>
    <n v="6839412.360000000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68002062.79000002"/>
    <n v="168002062.54999998"/>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450992454"/>
    <n v="450992453.08999997"/>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626550196.21"/>
    <n v="1626550195.729999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20"/>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7848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4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2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4318427"/>
    <n v="280367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4812881.949999999"/>
    <n v="24812881.519999996"/>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4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4325095"/>
    <n v="2476284.3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6201321"/>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5000000"/>
    <n v="3982059.5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46680645.119999997"/>
    <n v="39961526.64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76291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1.009999998"/>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1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50 - CRÉDITO INTERNO"/>
    <n v="14637"/>
    <s v="26 - SANTIAGO RODRIGUEZ"/>
    <n v="0"/>
    <n v="95599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50 - CRÉDITO INTERNO"/>
    <n v="14637"/>
    <s v="26 - SANTIAGO RODRIGUEZ"/>
    <n v="0"/>
    <n v="6796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237362937"/>
    <n v="224362936.63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5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87731234"/>
    <n v="71734415.080000013"/>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266793844"/>
    <n v="266793731.2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5"/>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21437445"/>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9"/>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36814332.21000001"/>
    <n v="136811330.50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5414605"/>
    <n v="55414604.6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154014395"/>
    <n v="154014394.18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10005027"/>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80"/>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2199999988079071"/>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3600000.9899999984"/>
    <n v="3599998.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3200000"/>
    <n v="4150189.1500000004"/>
    <n v="3867264.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37400000"/>
    <n v="11749862.539999999"/>
    <n v="3575107.280000000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805000"/>
    <n v="13688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200000"/>
    <n v="786255.86"/>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16972794.399999999"/>
    <n v="1735065.8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115000"/>
    <n v="106610164.04000001"/>
    <n v="9875343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615000"/>
    <n v="1038400"/>
    <n v="20768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495000"/>
    <n v="19884517.530000001"/>
    <n v="15813637.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9095000"/>
    <n v="34174405.600000001"/>
    <n v="19129219.210000001"/>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en blanco)"/>
    <s v="99 - MULTIPROVINCIAL"/>
    <n v="100000"/>
    <n v="68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1900000"/>
    <n v="2500000"/>
    <n v="159461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5000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25000000"/>
    <n v="58500"/>
    <n v="585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0"/>
    <n v="1195742.3999999999"/>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en blanco)"/>
    <s v="99 - MULTIPROVINCIAL"/>
    <n v="104708944"/>
    <n v="48594000.000000015"/>
    <n v="30061057.090000004"/>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en blanco)"/>
    <s v="99 - MULTIPROVINCIAL"/>
    <n v="0"/>
    <n v="10300000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en blanco)"/>
    <s v="99 - MULTIPROVINCIAL"/>
    <n v="88792295"/>
    <n v="0"/>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440330268"/>
    <n v="440330268"/>
    <n v="401690138.16999996"/>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91912"/>
    <n v="1091912"/>
    <n v="109191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6897780"/>
    <n v="206897780"/>
    <n v="192949585.0299999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490340"/>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1532797"/>
    <n v="1532797"/>
    <n v="1532797"/>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62629700"/>
    <n v="78285500"/>
    <n v="730669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211200"/>
    <n v="263400"/>
    <n v="2460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en blanco)"/>
    <s v="99 - MULTIPROVINCIAL"/>
    <n v="4543100"/>
    <n v="5678600"/>
    <n v="53001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en blanco)"/>
    <s v="99 - MULTIPROVINCIAL"/>
    <n v="57511400"/>
    <n v="71889200"/>
    <n v="670966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4285338"/>
    <n v="34285338"/>
    <n v="31366336.439999994"/>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03420"/>
    <n v="2403420"/>
    <n v="2380636"/>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60209"/>
    <n v="1560209"/>
    <n v="1517341.46"/>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6239743"/>
    <n v="26239743"/>
    <n v="25949243.48"/>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en blanco)"/>
    <s v="99 - MULTIPROVINCIAL"/>
    <n v="8294000"/>
    <n v="8294000"/>
    <n v="7602827"/>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000000"/>
    <n v="3000000"/>
    <n v="27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0"/>
    <n v="1666984.5199999996"/>
    <n v="1023876.6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500000"/>
    <n v="493682.97"/>
    <n v="493682.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3784060.17"/>
    <n v="256260.1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
    <n v="48782.5"/>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4012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en blanco)"/>
    <s v="99 - MULTIPROVINCIAL"/>
    <n v="3851000"/>
    <n v="3851000"/>
    <n v="3529410.6399999997"/>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100000"/>
    <n v="91961.1"/>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
    <n v="500000"/>
    <n v="457818.9400000001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0"/>
    <n v="1000000"/>
    <n v="917277.7600000001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en blanco)"/>
    <s v="99 - MULTIPROVINCIAL"/>
    <n v="4000000"/>
    <n v="4000000"/>
    <n v="3666946.77"/>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200000"/>
    <n v="1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30000"/>
    <n v="230000"/>
  </r>
  <r>
    <s v="2025"/>
    <x v="0"/>
    <x v="0"/>
    <x v="1"/>
    <x v="8"/>
    <s v="2 - Poder Ejecutivo"/>
    <s v="0201 - PRESIDENCIA DE LA REPÚBLICA"/>
    <s v="0001 - SECRETARIADO ADMINISTRATIVO DE LA PRESIDENCIA"/>
    <s v="4 - SERVICIOS SOCIALES"/>
    <s v="4.5 - Protección social"/>
    <s v="4.5.10 - Asistencia social"/>
    <s v="2.6 - BIENES MUEBLES, INMUEBLES E INTANGIBLES"/>
    <s v="2.6.9 - EDIFICIOS, ESTRUCTURAS, TIERRAS, TERRENOS Y OBJETOS DE VALOR"/>
    <s v="N"/>
    <s v="00 - N/A"/>
    <s v="10 - FONDO GENERAL"/>
    <s v="(en blanco)"/>
    <s v="99 - MULTIPROVINCIAL"/>
    <n v="0"/>
    <n v="7000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50000"/>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800000"/>
    <n v="600000"/>
    <n v="39412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00000"/>
    <n v="5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37000"/>
    <n v="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en blanco)"/>
    <s v="99 - MULTIPROVINCIAL"/>
    <n v="0"/>
    <n v="548700"/>
    <n v="54870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100000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en blanco)"/>
    <s v="99 - MULTIPROVINCIAL"/>
    <n v="0"/>
    <n v="1210000"/>
    <n v="1085184.5"/>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en blanco)"/>
    <s v="99 - MULTIPROVINCIAL"/>
    <n v="0"/>
    <n v="1851066"/>
    <n v="1851066"/>
  </r>
  <r>
    <s v="2025"/>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6055000"/>
    <n v="0"/>
  </r>
  <r>
    <s v="2025"/>
    <x v="0"/>
    <x v="0"/>
    <x v="1"/>
    <x v="8"/>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2998141.8"/>
    <n v="0"/>
  </r>
  <r>
    <s v="2025"/>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265500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2000"/>
    <n v="0"/>
    <n v="0"/>
  </r>
  <r>
    <s v="2025"/>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9 - EDIFICIOS, ESTRUCTURAS, TIERRAS, TERRENOS Y OBJETOS DE VALOR"/>
    <s v="N"/>
    <s v="00 - N/A"/>
    <s v="10 - FONDO GENERAL"/>
    <s v="(en blanco)"/>
    <s v="99 - MULTIPROVINCIAL"/>
    <n v="0"/>
    <n v="4248005"/>
    <n v="0"/>
  </r>
  <r>
    <s v="2025"/>
    <x v="0"/>
    <x v="0"/>
    <x v="1"/>
    <x v="8"/>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172722.64"/>
    <n v="116864.84"/>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en blanco)"/>
    <s v="99 - MULTIPROVINCIAL"/>
    <n v="350000"/>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200000"/>
    <n v="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824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en blanco)"/>
    <s v="99 - MULTIPROVINCIAL"/>
    <n v="0"/>
    <n v="76551646"/>
    <n v="7649940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000000"/>
    <n v="1833720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342004"/>
    <n v="8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3200"/>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17500"/>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249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600000"/>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en blanco)"/>
    <s v="99 - MULTIPROVINCIAL"/>
    <n v="0"/>
    <n v="1.0000000000005116E-2"/>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0"/>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450000"/>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en blanco)"/>
    <s v="99 - MULTIPROVINCIAL"/>
    <n v="500000"/>
    <n v="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50000"/>
    <n v="0"/>
    <n v="0"/>
  </r>
  <r>
    <s v="2025"/>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13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250000"/>
    <n v="249806"/>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0"/>
    <n v="860000"/>
    <n v="359999.99"/>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0"/>
    <n v="620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200000"/>
    <n v="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0"/>
    <n v="10000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500000"/>
    <n v="485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0000"/>
    <n v="20000"/>
    <n v="0"/>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2891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8732"/>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1156154.93"/>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en blanco)"/>
    <s v="99 - MULTIPROVINCIAL"/>
    <n v="0"/>
    <n v="2.0000000018626451E-2"/>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106250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2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100000000"/>
    <n v="97021164.659999996"/>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3000000"/>
    <n v="10206168"/>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
    <n v="50000"/>
    <n v="0"/>
  </r>
  <r>
    <s v="2025"/>
    <x v="0"/>
    <x v="0"/>
    <x v="1"/>
    <x v="9"/>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55000000"/>
    <n v="5500000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en blanco)"/>
    <s v="99 - MULTIPROVINCIAL"/>
    <n v="0"/>
    <n v="9243263.6899999995"/>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35287111"/>
    <n v="17216931.199999999"/>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139900900"/>
    <n v="38325600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5000000"/>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en blanco)"/>
    <s v="99 - MULTIPROVINCIAL"/>
    <n v="0"/>
    <n v="90000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121465414"/>
    <n v="32428527"/>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432192775"/>
    <n v="421246062"/>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15000000"/>
    <n v="53670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60 - CREDITO EXTERNO"/>
    <n v="12720"/>
    <s v="30 - HATO MAYOR"/>
    <n v="0"/>
    <n v="2662421"/>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50000931"/>
    <n v="4725790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55000000"/>
    <n v="39678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6586405"/>
    <n v="2260125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213413595"/>
    <n v="211319358.55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20000000"/>
    <n v="1810838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60 - CREDITO EXTERNO"/>
    <n v="13946"/>
    <s v="20 - SAMANA"/>
    <n v="0"/>
    <n v="3000000"/>
    <n v="2889861.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60 - CREDITO EXTERNO"/>
    <n v="12631"/>
    <s v="16 - PEDERNALES"/>
    <n v="0"/>
    <n v="15087331"/>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6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5000000"/>
    <n v="14070407.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222181908"/>
    <n v="159819029.6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17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39775258"/>
    <n v="3052861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42893047"/>
    <n v="3293833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10 - FONDO GENERAL"/>
    <n v="14948"/>
    <s v="07 - ELIAS PINA"/>
    <n v="0"/>
    <n v="1577467"/>
    <n v="57746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20000000"/>
    <n v="1914526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CONSTRUCCIÓN DE PUENTE SOBRE EL RIO LA LEONORA, CALLE MIGUEL ANGEL GARRIDO, MUNICIPIO MAIMON, PROVINCIA MONSEÑOR NOUEL"/>
    <s v="10 - FONDO GENERAL"/>
    <n v="16983"/>
    <s v="28 - MONSENOR NOUEL"/>
    <n v="0"/>
    <n v="15000000"/>
    <n v="1158734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n v="17039"/>
    <s v="01 - DISTRITO NACIONAL"/>
    <n v="0"/>
    <n v="223825712"/>
    <n v="19638355.350000001"/>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27 - CONSTRUCCIÓN PUENTE BAJABONICO AFECTADO POR LA VAGUADA DE ABRIL 2022, MUNICIPIO IMBERT, PROVINCIA PUERTO PLATA"/>
    <s v="10 - FONDO GENERAL"/>
    <n v="16644"/>
    <s v="18 - PUERTO PLATA"/>
    <n v="0"/>
    <n v="10000000"/>
    <n v="8427602"/>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37 - CONSTRUCCIÓN PUENTE JUAN DE MINA- LAS VIEJAS- ALTAMIRA AFECTADO POR LA VAGUADA DE ABRIL 2022, MUNICIPIO ALTAMIRA, PROVINCIA PUERTO PLATA"/>
    <s v="60 - CREDITO EXTERNO"/>
    <n v="16589"/>
    <s v="18 - PUERTO PLATA"/>
    <n v="0"/>
    <n v="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65000000"/>
    <n v="46397793.51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50000000"/>
    <n v="169131167.2299999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200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30000000"/>
    <n v="602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30000000"/>
    <n v="1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n v="0"/>
  </r>
  <r>
    <s v="2025"/>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n v="17040"/>
    <s v="01 - DISTRITO NACIONAL"/>
    <n v="0"/>
    <n v="150000000"/>
    <n v="71625000.010000005"/>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4058028"/>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20000"/>
    <n v="2920001"/>
    <n v="145000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280000"/>
    <n v="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50000000"/>
    <n v="47611248"/>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en blanco)"/>
    <s v="99 - MULTIPROVINCIAL"/>
    <n v="0"/>
    <n v="3064233.61"/>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3787436114"/>
    <n v="3269293248"/>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en blanco)"/>
    <s v="99 - MULTIPROVINCIAL"/>
    <n v="2212563886"/>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en blanco)"/>
    <s v="99 - MULTIPROVINCIAL"/>
    <n v="13097600000"/>
    <n v="13097600000"/>
    <n v="11421735741.299999"/>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en blanco)"/>
    <s v="99 - MULTIPROVINCIAL"/>
    <n v="3015777500"/>
    <n v="3015777500"/>
    <n v="300000000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en blanco)"/>
    <s v="99 - MULTIPROVINCIAL"/>
    <n v="0"/>
    <n v="19829546.399999999"/>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1458427426.2399991"/>
    <n v="1407788862.8399994"/>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en blanco)"/>
    <s v="99 - MULTIPROVINCIAL"/>
    <n v="0"/>
    <n v="10900000"/>
    <n v="109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en blanco)"/>
    <s v="99 - MULTIPROVINCIAL"/>
    <n v="0"/>
    <n v="53289893.329999998"/>
    <n v="53289893.329999998"/>
  </r>
  <r>
    <s v="2025"/>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en blanco)"/>
    <s v="99 - MULTIPROVINCIAL"/>
    <n v="0"/>
    <n v="14250000"/>
    <n v="14250000"/>
  </r>
  <r>
    <s v="2025"/>
    <x v="0"/>
    <x v="0"/>
    <x v="1"/>
    <x v="10"/>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en blanco)"/>
    <s v="99 - MULTIPROVINCIAL"/>
    <n v="0"/>
    <n v="42484272.420000002"/>
    <n v="42484272.420000002"/>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en blanco)"/>
    <s v="99 - MULTIPROVINCIAL"/>
    <n v="0"/>
    <n v="2382364.2999999998"/>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en blanco)"/>
    <s v="99 - MULTIPROVINCIAL"/>
    <n v="0"/>
    <n v="529375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en blanco)"/>
    <s v="99 - MULTIPROVINCIAL"/>
    <n v="0"/>
    <n v="7314750.9699999997"/>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142467404.87"/>
    <n v="142467404.87"/>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42027520.390000001"/>
    <n v="4202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365393535.5"/>
    <n v="365393535.49999988"/>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en blanco)"/>
    <s v="99 - MULTIPROVINCIAL"/>
    <n v="0"/>
    <n v="220010579.73999998"/>
    <n v="220010579.73999998"/>
  </r>
  <r>
    <s v="2025"/>
    <x v="0"/>
    <x v="0"/>
    <x v="1"/>
    <x v="10"/>
    <s v="2 - Poder Ejecutivo"/>
    <s v="0201 - PRESIDENCIA DE LA REPÚBLICA"/>
    <s v="0001 - SECRETARIADO ADMINISTRATIVO DE LA PRESIDENCIA"/>
    <s v="4 - SERVICIOS SOCIALES"/>
    <s v="4.4 - Educación"/>
    <s v="4.4.06 - Educación técnica"/>
    <s v="2.5 - TRANSFERENCIAS DE CAPITAL"/>
    <s v="2.5.2 - TRANSFERENCIAS DE CAPITAL AL GOBIERNO GENERAL  NACIONAL"/>
    <s v="N"/>
    <s v="00 - N/A"/>
    <s v="10 - FONDO GENERAL"/>
    <s v="(en blanco)"/>
    <s v="99 - MULTIPROVINCIAL"/>
    <n v="0"/>
    <n v="4000000"/>
    <n v="4000000"/>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en blanco)"/>
    <s v="99 - MULTIPROVINCIAL"/>
    <n v="0"/>
    <n v="121522752.14"/>
    <n v="121522752.1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2 - TRANSFERENCIAS DE CAPITAL AL GOBIERNO GENERAL  NACIONAL"/>
    <s v="N"/>
    <s v="00 - N/A"/>
    <s v="10 - FONDO GENERAL"/>
    <s v="(en blanco)"/>
    <s v="99 - MULTIPROVINCIAL"/>
    <n v="0"/>
    <n v="60000000"/>
    <n v="6000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5026189339.5700006"/>
    <n v="5026189339.510005"/>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9925543008"/>
    <n v="9925543008"/>
    <n v="9095716725"/>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50 - CRÉDITO INTERNO"/>
    <s v="(en blanco)"/>
    <s v="99 - MULTIPROVINCIAL"/>
    <n v="0"/>
    <n v="200000000"/>
    <n v="200000000"/>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en blanco)"/>
    <s v="99 - MULTIPROVINCIAL"/>
    <n v="0"/>
    <n v="36124420"/>
    <n v="27044981.890000001"/>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168865940"/>
    <n v="334978964"/>
    <n v="306834642.67000002"/>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en blanco)"/>
    <s v="99 - MULTIPROVINCIAL"/>
    <n v="0"/>
    <n v="372346171.16999996"/>
    <n v="370166339.75"/>
  </r>
  <r>
    <s v="2025"/>
    <x v="0"/>
    <x v="0"/>
    <x v="1"/>
    <x v="10"/>
    <s v="2 - Poder Ejecutivo"/>
    <s v="0206 - MINISTERIO DE EDUCACIÓN"/>
    <s v="0012 - DIRECCION DE INFRAESTRUCTURA ESCOLAR"/>
    <s v="4 - SERVICIOS SOCIALES"/>
    <s v="4.4 - Educación"/>
    <s v="4.4.99 - Planificación, gestión y supervisión de la educación"/>
    <s v="2.5 - TRANSFERENCIAS DE CAPITAL"/>
    <s v="2.5.1 - TRANSFERENCIAS DE CAPITAL AL SECTOR PRIVADO"/>
    <s v="N"/>
    <s v="00 - N/A"/>
    <s v="10 - FONDO GENERAL"/>
    <s v="(en blanco)"/>
    <s v="99 - MULTIPROVINCIAL"/>
    <n v="0"/>
    <n v="855000000"/>
    <n v="854038345.0499999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6262307420"/>
    <n v="11114217187.73"/>
    <n v="10386817502.460001"/>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3000000000"/>
    <n v="3000000000"/>
    <n v="2749999999.2999992"/>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189945850"/>
    <n v="3189945850"/>
    <n v="1283371408.22"/>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51623900"/>
    <n v="51623900"/>
    <n v="22724245.37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32 - SANTO DOMINGO"/>
    <n v="43235585"/>
    <n v="43235585"/>
    <n v="39632615.879999988"/>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99 - MULTIPROVINCIAL"/>
    <n v="17828148"/>
    <n v="17828148"/>
    <n v="12087639.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en blanco)"/>
    <s v="99 - MULTIPROVINCIAL"/>
    <n v="673579969"/>
    <n v="561316640.81999993"/>
    <n v="561316640.79999995"/>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2470776"/>
    <n v="687040551.79000008"/>
    <n v="450504166.63"/>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en blanco)"/>
    <s v="99 - MULTIPROVINCIAL"/>
    <n v="1634070418"/>
    <n v="1561524818"/>
    <n v="953207743.8100001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en blanco)"/>
    <s v="99 - MULTIPROVINCIAL"/>
    <n v="48269027"/>
    <n v="0"/>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23333805"/>
    <n v="113333805"/>
    <n v="93055987.849999964"/>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en blanco)"/>
    <s v="99 - MULTIPROVINCIAL"/>
    <n v="2082630000"/>
    <n v="2082630000"/>
    <n v="0"/>
  </r>
  <r>
    <s v="2025"/>
    <x v="0"/>
    <x v="0"/>
    <x v="1"/>
    <x v="10"/>
    <s v="2 - Poder Ejecutivo"/>
    <s v="0210 - MINISTERIO DE AGRICULTURA"/>
    <s v="0001 - MINISTERIO DE AGRICULTURA"/>
    <s v="2 - SERVICIOS ECONÓMICOS"/>
    <s v="2.2 - Agropecuaria, caza, pesca y silvicultura"/>
    <s v="2.2.04 - Conservación, ampliación y explotación racionalizada de reservas forestales."/>
    <s v="2.5 - TRANSFERENCIAS DE CAPITAL"/>
    <s v="2.5.1 - TRANSFERENCIAS DE CAPITAL AL SECTOR PRIVADO"/>
    <s v="S"/>
    <s v="09 - GESTION DE LA PARTE ALTA Y MEDIA DE LA CUENCA DEL RÍO YAQUE DEL NORTE EN LA VERTIENTE NORTE DE LA CORDILLERA CENTRAL."/>
    <s v="60 - CREDITO EXTERNO"/>
    <n v="14132"/>
    <s v="99 - MULTIPROVINCIAL"/>
    <n v="0"/>
    <n v="35244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en blanco)"/>
    <s v="99 - MULTIPROVINCIAL"/>
    <n v="0"/>
    <n v="60000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en blanco)"/>
    <s v="99 - MULTIPROVINCIAL"/>
    <n v="0"/>
    <n v="60000000"/>
    <n v="6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500000000"/>
    <n v="37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en blanco)"/>
    <s v="99 - MULTIPROVINCIAL"/>
    <n v="0"/>
    <n v="150000000"/>
    <n v="150000000"/>
  </r>
  <r>
    <s v="2025"/>
    <x v="0"/>
    <x v="0"/>
    <x v="1"/>
    <x v="10"/>
    <s v="2 - Poder Ejecutivo"/>
    <s v="0211 - MINISTERIO DE OBRAS PÚBLICAS Y COMUNICACIONES"/>
    <s v="0001 - MINISTERIO DE OBRAS PUBLICAS Y COMUNICACIONES"/>
    <s v="2 - SERVICIOS ECONÓMICOS"/>
    <s v="2.6 - Transporte"/>
    <s v="2.6.02 - Transporte por agua"/>
    <s v="2.5 - TRANSFERENCIAS DE CAPITAL"/>
    <s v="2.5.4 - TRANSFERENCIAS DE CAPITAL  A EMPRESAS PÚBLICAS NO FINANCIERAS"/>
    <s v="N"/>
    <s v="00 - N/A"/>
    <s v="10 - FONDO GENERAL"/>
    <s v="(en blanco)"/>
    <s v="99 - MULTIPROVINCIAL"/>
    <n v="0"/>
    <n v="202000000"/>
    <n v="202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en blanco)"/>
    <s v="99 - MULTIPROVINCIAL"/>
    <n v="1072870000"/>
    <n v="1072870000"/>
    <n v="690798622.87"/>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en blanco)"/>
    <s v="99 - MULTIPROVINCIAL"/>
    <n v="0"/>
    <n v="700000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1500000"/>
    <n v="31500000"/>
    <n v="2925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550000000"/>
    <n v="550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50 - CRÉDITO INTERNO"/>
    <s v="(en blanco)"/>
    <s v="99 - MULTIPROVINCIAL"/>
    <n v="0"/>
    <n v="1000000000"/>
    <n v="100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4800000"/>
    <n v="280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26000000"/>
    <n v="26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20000000"/>
    <n v="20000000"/>
    <n v="18333333.369999997"/>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098250"/>
    <n v="3372975"/>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2898200001"/>
    <n v="2185082873"/>
    <n v="1932133333.3399994"/>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2506335921"/>
    <n v="2506335921"/>
    <n v="159888143.41000012"/>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en blanco)"/>
    <s v="99 - MULTIPROVINCIAL"/>
    <n v="9662640"/>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6300000"/>
    <n v="6300000"/>
    <n v="577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7200000"/>
    <n v="7200000"/>
    <n v="66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10000000"/>
    <n v="9166666.629999999"/>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en blanco)"/>
    <s v="99 - MULTIPROVINCIAL"/>
    <n v="90000000"/>
    <n v="391445385"/>
    <n v="2073384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3200000"/>
    <n v="2968600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en blanco)"/>
    <s v="99 - MULTIPROVINCIAL"/>
    <n v="0"/>
    <n v="28000000"/>
    <n v="2800000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en blanco)"/>
    <s v="99 - MULTIPROVINCIAL"/>
    <n v="0"/>
    <n v="358158760"/>
    <n v="3459766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en blanco)"/>
    <s v="99 - MULTIPROVINCIAL"/>
    <n v="0"/>
    <n v="194190871.63"/>
    <n v="194190871.63"/>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en blanco)"/>
    <s v="99 - MULTIPROVINCIAL"/>
    <n v="5000"/>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en blanco)"/>
    <s v="99 - MULTIPROVINCIAL"/>
    <n v="1500000000"/>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360667655"/>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348007909.78000033"/>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n v="0"/>
  </r>
  <r>
    <s v="2025"/>
    <x v="0"/>
    <x v="1"/>
    <x v="2"/>
    <x v="12"/>
    <s v="2 - Poder Ejecutivo"/>
    <s v="0210 - MINISTERIO DE AGRICULTURA"/>
    <s v="0001 - MINISTERIO DE AGRICULTURA"/>
    <s v="0 - N/A"/>
    <s v="0.0 - N/A"/>
    <s v="0.0.00 - N/A"/>
    <s v="4.1 - Incremento de activos financieros"/>
    <s v="4.1.2 - Incremento de activos financieros no corrientes"/>
    <s v="N"/>
    <s v="00 - N/A"/>
    <s v="50 - CRÉDITO INTERNO"/>
    <s v="(en blanco)"/>
    <s v="99 - MULTIPROVINCIAL"/>
    <n v="0"/>
    <n v="2000000000"/>
    <n v="200000000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en blanco)"/>
    <s v="00 - NO CLASIFICADO"/>
    <n v="835789266"/>
    <n v="0"/>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4281932616"/>
    <n v="11579300000"/>
    <n v="3647895396.2199998"/>
  </r>
  <r>
    <s v="2025"/>
    <x v="0"/>
    <x v="1"/>
    <x v="2"/>
    <x v="13"/>
    <s v="2 - Poder Ejecutivo"/>
    <s v="0206 - MINISTERIO DE EDUCACIÓN"/>
    <s v="0001 - MINISTERIO DE EDUCACION"/>
    <s v="0 - N/A"/>
    <s v="0.0 - N/A"/>
    <s v="0.0.00 - N/A"/>
    <s v="4.2 - Disminución de pasivos"/>
    <s v="4.2.1 - Disminución de pasivos corrientes"/>
    <s v="N"/>
    <s v="00 - N/A"/>
    <s v="10 - FONDO GENERAL"/>
    <s v="(en blanco)"/>
    <s v="00 - NO CLASIFICADO"/>
    <n v="0"/>
    <n v="50000000"/>
    <n v="43094942.350000001"/>
  </r>
  <r>
    <s v="2025"/>
    <x v="0"/>
    <x v="1"/>
    <x v="2"/>
    <x v="13"/>
    <s v="2 - Poder Ejecutivo"/>
    <s v="0206 - MINISTERIO DE EDUCACIÓN"/>
    <s v="0001 - MINISTERIO DE EDUCACION"/>
    <s v="4 - SERVICIOS SOCIALES"/>
    <s v="4.4 - Educación"/>
    <s v="4.4.99 - Planificación, gestión y supervisión de la educación"/>
    <s v="4.2 - Disminución de pasivos"/>
    <s v="4.2.1 - Disminución de pasivos corrientes"/>
    <s v="N"/>
    <s v="00 - N/A"/>
    <s v="10 - FONDO GENERAL"/>
    <s v="(en blanco)"/>
    <s v="99 - MULTIPROVINCIAL"/>
    <n v="0"/>
    <n v="0"/>
    <n v="0"/>
  </r>
  <r>
    <s v="2025"/>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10000000000"/>
    <n v="6201400000"/>
    <n v="5302818686.9099998"/>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79502788653"/>
    <n v="79502788653"/>
    <n v="63018828649.980019"/>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7533865908"/>
    <n v="5538965908"/>
    <n v="3469022344.52"/>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en blanco)"/>
    <s v="00 - NO CLASIFICADO"/>
    <n v="5966134092"/>
    <n v="5248055974"/>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99 - MULTIPROVINCIAL"/>
    <n v="0"/>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99 - MULTIPROVINCIAL"/>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B184523-1A6D-4D60-A637-7FBD944F3F5A}" name="TablaDinámica11" cacheId="13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D35"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3">
    <i>
      <x/>
    </i>
    <i i="1">
      <x v="1"/>
    </i>
    <i i="2">
      <x v="2"/>
    </i>
  </colItems>
  <dataFields count="3">
    <dataField name=" INICIAL" fld="18" baseField="0" baseItem="0"/>
    <dataField name="Sum of Sum of VIGENTE" fld="19" baseField="0" baseItem="0"/>
    <dataField name=" DEVENGADO" fld="20"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3B3CA-A292-4B9E-A1DA-8CACFE252AD9}">
  <dimension ref="A1:F189"/>
  <sheetViews>
    <sheetView showGridLines="0" workbookViewId="0">
      <selection activeCell="H26" sqref="H26"/>
    </sheetView>
  </sheetViews>
  <sheetFormatPr baseColWidth="10" defaultColWidth="11.5703125" defaultRowHeight="15"/>
  <cols>
    <col min="1" max="1" width="58" style="12" bestFit="1" customWidth="1"/>
    <col min="2" max="2" width="18.42578125" style="12" customWidth="1"/>
    <col min="3" max="3" width="25.7109375" style="12" bestFit="1" customWidth="1"/>
    <col min="4" max="4" width="15.7109375" style="12" bestFit="1" customWidth="1"/>
    <col min="5" max="5" width="9" style="12" customWidth="1"/>
    <col min="6" max="6" width="8" style="12" bestFit="1" customWidth="1"/>
    <col min="7" max="8" width="11.28515625" style="12" bestFit="1" customWidth="1"/>
    <col min="9" max="9" width="6.28515625" style="12" bestFit="1" customWidth="1"/>
    <col min="10" max="10" width="7" style="12" bestFit="1" customWidth="1"/>
    <col min="11" max="12" width="8" style="12" bestFit="1" customWidth="1"/>
    <col min="13" max="14" width="5" style="12" bestFit="1" customWidth="1"/>
    <col min="15" max="15" width="8" style="12" bestFit="1" customWidth="1"/>
    <col min="16" max="17" width="9" style="12" bestFit="1" customWidth="1"/>
    <col min="18" max="18" width="6" style="12" bestFit="1" customWidth="1"/>
    <col min="19" max="19" width="9" style="12" bestFit="1" customWidth="1"/>
    <col min="20" max="20" width="8" style="12" bestFit="1" customWidth="1"/>
    <col min="21" max="21" width="9" style="12" bestFit="1" customWidth="1"/>
    <col min="22" max="25" width="6" style="12" bestFit="1" customWidth="1"/>
    <col min="26" max="26" width="9" style="12" bestFit="1" customWidth="1"/>
    <col min="27" max="29" width="6" style="12" bestFit="1" customWidth="1"/>
    <col min="30" max="30" width="8" style="12" bestFit="1" customWidth="1"/>
    <col min="31" max="32" width="6" style="12" bestFit="1" customWidth="1"/>
    <col min="33" max="34" width="9" style="12" bestFit="1" customWidth="1"/>
    <col min="35" max="35" width="6" style="12" bestFit="1" customWidth="1"/>
    <col min="36" max="37" width="9" style="12" bestFit="1" customWidth="1"/>
    <col min="38" max="39" width="6" style="12" bestFit="1" customWidth="1"/>
    <col min="40" max="40" width="9" style="12" bestFit="1" customWidth="1"/>
    <col min="41" max="41" width="8" style="12" bestFit="1" customWidth="1"/>
    <col min="42" max="42" width="6" style="12" bestFit="1" customWidth="1"/>
    <col min="43" max="44" width="9" style="12" bestFit="1" customWidth="1"/>
    <col min="45" max="45" width="6" style="12" bestFit="1" customWidth="1"/>
    <col min="46" max="46" width="9" style="12" bestFit="1" customWidth="1"/>
    <col min="47" max="48" width="6" style="12" bestFit="1" customWidth="1"/>
    <col min="49" max="49" width="9" style="12" bestFit="1" customWidth="1"/>
    <col min="50" max="50" width="6" style="12" bestFit="1" customWidth="1"/>
    <col min="51" max="52" width="9" style="12" bestFit="1" customWidth="1"/>
    <col min="53" max="53" width="6" style="12" bestFit="1" customWidth="1"/>
    <col min="54" max="59" width="9" style="12" bestFit="1" customWidth="1"/>
    <col min="60" max="60" width="8" style="12" bestFit="1" customWidth="1"/>
    <col min="61" max="62" width="6" style="12" bestFit="1" customWidth="1"/>
    <col min="63" max="64" width="9" style="12" bestFit="1" customWidth="1"/>
    <col min="65" max="65" width="8" style="12" bestFit="1" customWidth="1"/>
    <col min="66" max="73" width="6" style="12" bestFit="1" customWidth="1"/>
    <col min="74" max="74" width="9" style="12" bestFit="1" customWidth="1"/>
    <col min="75" max="75" width="8" style="12" bestFit="1" customWidth="1"/>
    <col min="76" max="76" width="6" style="12" bestFit="1" customWidth="1"/>
    <col min="77" max="77" width="9" style="12" bestFit="1" customWidth="1"/>
    <col min="78" max="78" width="6" style="12" bestFit="1" customWidth="1"/>
    <col min="79" max="80" width="9" style="12" bestFit="1" customWidth="1"/>
    <col min="81" max="81" width="6" style="12" bestFit="1" customWidth="1"/>
    <col min="82" max="82" width="8" style="12" bestFit="1" customWidth="1"/>
    <col min="83" max="84" width="6" style="12" bestFit="1" customWidth="1"/>
    <col min="85" max="90" width="9" style="12" bestFit="1" customWidth="1"/>
    <col min="91" max="91" width="8" style="12" bestFit="1" customWidth="1"/>
    <col min="92" max="92" width="9" style="12" bestFit="1" customWidth="1"/>
    <col min="93" max="93" width="6" style="12" bestFit="1" customWidth="1"/>
    <col min="94" max="95" width="9" style="12" bestFit="1" customWidth="1"/>
    <col min="96" max="96" width="6" style="12" bestFit="1" customWidth="1"/>
    <col min="97" max="97" width="9" style="12" bestFit="1" customWidth="1"/>
    <col min="98" max="98" width="8" style="12" bestFit="1" customWidth="1"/>
    <col min="99" max="101" width="9" style="12" bestFit="1" customWidth="1"/>
    <col min="102" max="102" width="8" style="12" bestFit="1" customWidth="1"/>
    <col min="103" max="103" width="9" style="12" bestFit="1" customWidth="1"/>
    <col min="104" max="104" width="6" style="12" bestFit="1" customWidth="1"/>
    <col min="105" max="105" width="9" style="12" bestFit="1" customWidth="1"/>
    <col min="106" max="106" width="8" style="12" bestFit="1" customWidth="1"/>
    <col min="107" max="107" width="9" style="12" bestFit="1" customWidth="1"/>
    <col min="108" max="109" width="7" style="12" bestFit="1" customWidth="1"/>
    <col min="110" max="110" width="10" style="12" bestFit="1" customWidth="1"/>
    <col min="111" max="111" width="7" style="12" bestFit="1" customWidth="1"/>
    <col min="112" max="112" width="10" style="12" bestFit="1" customWidth="1"/>
    <col min="113" max="113" width="7" style="12" bestFit="1" customWidth="1"/>
    <col min="114" max="116" width="10" style="12" bestFit="1" customWidth="1"/>
    <col min="117" max="117" width="7" style="12" bestFit="1" customWidth="1"/>
    <col min="118" max="121" width="10" style="12" bestFit="1" customWidth="1"/>
    <col min="122" max="122" width="7" style="12" bestFit="1" customWidth="1"/>
    <col min="123" max="123" width="10" style="12" bestFit="1" customWidth="1"/>
    <col min="124" max="125" width="7" style="12" bestFit="1" customWidth="1"/>
    <col min="126" max="126" width="9" style="12" bestFit="1" customWidth="1"/>
    <col min="127" max="129" width="10" style="12" bestFit="1" customWidth="1"/>
    <col min="130" max="131" width="7" style="12" bestFit="1" customWidth="1"/>
    <col min="132" max="132" width="10" style="12" bestFit="1" customWidth="1"/>
    <col min="133" max="133" width="7" style="12" bestFit="1" customWidth="1"/>
    <col min="134" max="135" width="10" style="12" bestFit="1" customWidth="1"/>
    <col min="136" max="138" width="7" style="12" bestFit="1" customWidth="1"/>
    <col min="139" max="143" width="10" style="12" bestFit="1" customWidth="1"/>
    <col min="144" max="144" width="7" style="12" bestFit="1" customWidth="1"/>
    <col min="145" max="145" width="10" style="12" bestFit="1" customWidth="1"/>
    <col min="146" max="146" width="7" style="12" bestFit="1" customWidth="1"/>
    <col min="147" max="147" width="9" style="12" bestFit="1" customWidth="1"/>
    <col min="148" max="149" width="7" style="12" bestFit="1" customWidth="1"/>
    <col min="150" max="152" width="10" style="12" bestFit="1" customWidth="1"/>
    <col min="153" max="154" width="7" style="12" bestFit="1" customWidth="1"/>
    <col min="155" max="155" width="10" style="12" bestFit="1" customWidth="1"/>
    <col min="156" max="156" width="7" style="12" bestFit="1" customWidth="1"/>
    <col min="157" max="159" width="10" style="12" bestFit="1" customWidth="1"/>
    <col min="160" max="160" width="7" style="12" bestFit="1" customWidth="1"/>
    <col min="161" max="161" width="10" style="12" bestFit="1" customWidth="1"/>
    <col min="162" max="162" width="7" style="12" bestFit="1" customWidth="1"/>
    <col min="163" max="163" width="9" style="12" bestFit="1" customWidth="1"/>
    <col min="164" max="165" width="10" style="12" bestFit="1" customWidth="1"/>
    <col min="166" max="166" width="7" style="12" bestFit="1" customWidth="1"/>
    <col min="167" max="167" width="9" style="12" bestFit="1" customWidth="1"/>
    <col min="168" max="168" width="7" style="12" bestFit="1" customWidth="1"/>
    <col min="169" max="169" width="10" style="12" bestFit="1" customWidth="1"/>
    <col min="170" max="170" width="9" style="12" bestFit="1" customWidth="1"/>
    <col min="171" max="172" width="10" style="12" bestFit="1" customWidth="1"/>
    <col min="173" max="174" width="7" style="12" bestFit="1" customWidth="1"/>
    <col min="175" max="175" width="9" style="12" bestFit="1" customWidth="1"/>
    <col min="176" max="176" width="10" style="12" bestFit="1" customWidth="1"/>
    <col min="177" max="179" width="7" style="12" bestFit="1" customWidth="1"/>
    <col min="180" max="180" width="10" style="12" bestFit="1" customWidth="1"/>
    <col min="181" max="183" width="7" style="12" bestFit="1" customWidth="1"/>
    <col min="184" max="184" width="10" style="12" bestFit="1" customWidth="1"/>
    <col min="185" max="186" width="7" style="12" bestFit="1" customWidth="1"/>
    <col min="187" max="187" width="9" style="12" bestFit="1" customWidth="1"/>
    <col min="188" max="188" width="7" style="12" bestFit="1" customWidth="1"/>
    <col min="189" max="189" width="10" style="12" bestFit="1" customWidth="1"/>
    <col min="190" max="190" width="7" style="12" bestFit="1" customWidth="1"/>
    <col min="191" max="191" width="9" style="12" bestFit="1" customWidth="1"/>
    <col min="192" max="192" width="10" style="12" bestFit="1" customWidth="1"/>
    <col min="193" max="193" width="7" style="12" bestFit="1" customWidth="1"/>
    <col min="194" max="194" width="10" style="12" bestFit="1" customWidth="1"/>
    <col min="195" max="195" width="7" style="12" bestFit="1" customWidth="1"/>
    <col min="196" max="196" width="10" style="12" bestFit="1" customWidth="1"/>
    <col min="197" max="200" width="7" style="12" bestFit="1" customWidth="1"/>
    <col min="201" max="201" width="10" style="12" bestFit="1" customWidth="1"/>
    <col min="202" max="209" width="7" style="12" bestFit="1" customWidth="1"/>
    <col min="210" max="210" width="10" style="12" bestFit="1" customWidth="1"/>
    <col min="211" max="211" width="7" style="12" bestFit="1" customWidth="1"/>
    <col min="212" max="212" width="10" style="12" bestFit="1" customWidth="1"/>
    <col min="213" max="214" width="9" style="12" bestFit="1" customWidth="1"/>
    <col min="215" max="215" width="7" style="12" bestFit="1" customWidth="1"/>
    <col min="216" max="216" width="9" style="12" bestFit="1" customWidth="1"/>
    <col min="217" max="217" width="10" style="12" bestFit="1" customWidth="1"/>
    <col min="218" max="218" width="7" style="12" bestFit="1" customWidth="1"/>
    <col min="219" max="223" width="10" style="12" bestFit="1" customWidth="1"/>
    <col min="224" max="226" width="7" style="12" bestFit="1" customWidth="1"/>
    <col min="227" max="227" width="9" style="12" bestFit="1" customWidth="1"/>
    <col min="228" max="231" width="7" style="12" bestFit="1" customWidth="1"/>
    <col min="232" max="232" width="10" style="12" bestFit="1" customWidth="1"/>
    <col min="233" max="233" width="9" style="12" bestFit="1" customWidth="1"/>
    <col min="234" max="234" width="7" style="12" bestFit="1" customWidth="1"/>
    <col min="235" max="235" width="10" style="12" bestFit="1" customWidth="1"/>
    <col min="236" max="236" width="7" style="12" bestFit="1" customWidth="1"/>
    <col min="237" max="237" width="9" style="12" bestFit="1" customWidth="1"/>
    <col min="238" max="238" width="7" style="12" bestFit="1" customWidth="1"/>
    <col min="239" max="240" width="10" style="12" bestFit="1" customWidth="1"/>
    <col min="241" max="241" width="9" style="12" bestFit="1" customWidth="1"/>
    <col min="242" max="242" width="7" style="12" bestFit="1" customWidth="1"/>
    <col min="243" max="243" width="10" style="12" bestFit="1" customWidth="1"/>
    <col min="244" max="244" width="7" style="12" bestFit="1" customWidth="1"/>
    <col min="245" max="245" width="10" style="12" bestFit="1" customWidth="1"/>
    <col min="246" max="247" width="7" style="12" bestFit="1" customWidth="1"/>
    <col min="248" max="252" width="10" style="12" bestFit="1" customWidth="1"/>
    <col min="253" max="253" width="7" style="12" bestFit="1" customWidth="1"/>
    <col min="254" max="254" width="10" style="12" bestFit="1" customWidth="1"/>
    <col min="255" max="256" width="9" style="12" bestFit="1" customWidth="1"/>
    <col min="257" max="258" width="10" style="12" bestFit="1" customWidth="1"/>
    <col min="259" max="262" width="7" style="12" bestFit="1" customWidth="1"/>
    <col min="263" max="264" width="10" style="12" bestFit="1" customWidth="1"/>
    <col min="265" max="269" width="7" style="12" bestFit="1" customWidth="1"/>
    <col min="270" max="270" width="10" style="12" bestFit="1" customWidth="1"/>
    <col min="271" max="273" width="7" style="12" bestFit="1" customWidth="1"/>
    <col min="274" max="274" width="10" style="12" bestFit="1" customWidth="1"/>
    <col min="275" max="276" width="7" style="12" bestFit="1" customWidth="1"/>
    <col min="277" max="277" width="10" style="12" bestFit="1" customWidth="1"/>
    <col min="278" max="278" width="7" style="12" bestFit="1" customWidth="1"/>
    <col min="279" max="283" width="10" style="12" bestFit="1" customWidth="1"/>
    <col min="284" max="288" width="7" style="12" bestFit="1" customWidth="1"/>
    <col min="289" max="289" width="9" style="12" bestFit="1" customWidth="1"/>
    <col min="290" max="291" width="10" style="12" bestFit="1" customWidth="1"/>
    <col min="292" max="292" width="7" style="12" bestFit="1" customWidth="1"/>
    <col min="293" max="294" width="10" style="12" bestFit="1" customWidth="1"/>
    <col min="295" max="295" width="7" style="12" bestFit="1" customWidth="1"/>
    <col min="296" max="296" width="10" style="12" bestFit="1" customWidth="1"/>
    <col min="297" max="297" width="7" style="12" bestFit="1" customWidth="1"/>
    <col min="298" max="298" width="10" style="12" bestFit="1" customWidth="1"/>
    <col min="299" max="300" width="7" style="12" bestFit="1" customWidth="1"/>
    <col min="301" max="302" width="10" style="12" bestFit="1" customWidth="1"/>
    <col min="303" max="303" width="9" style="12" bestFit="1" customWidth="1"/>
    <col min="304" max="305" width="10" style="12" bestFit="1" customWidth="1"/>
    <col min="306" max="307" width="7" style="12" bestFit="1" customWidth="1"/>
    <col min="308" max="309" width="10" style="12" bestFit="1" customWidth="1"/>
    <col min="310" max="310" width="7" style="12" bestFit="1" customWidth="1"/>
    <col min="311" max="312" width="10" style="12" bestFit="1" customWidth="1"/>
    <col min="313" max="314" width="7" style="12" bestFit="1" customWidth="1"/>
    <col min="315" max="316" width="10" style="12" bestFit="1" customWidth="1"/>
    <col min="317" max="318" width="7" style="12" bestFit="1" customWidth="1"/>
    <col min="319" max="319" width="10" style="12" bestFit="1" customWidth="1"/>
    <col min="320" max="321" width="7" style="12" bestFit="1" customWidth="1"/>
    <col min="322" max="324" width="10" style="12" bestFit="1" customWidth="1"/>
    <col min="325" max="325" width="7" style="12" bestFit="1" customWidth="1"/>
    <col min="326" max="326" width="9" style="12" bestFit="1" customWidth="1"/>
    <col min="327" max="327" width="10" style="12" bestFit="1" customWidth="1"/>
    <col min="328" max="328" width="9" style="12" bestFit="1" customWidth="1"/>
    <col min="329" max="329" width="7" style="12" bestFit="1" customWidth="1"/>
    <col min="330" max="330" width="10" style="12" bestFit="1" customWidth="1"/>
    <col min="331" max="333" width="7" style="12" bestFit="1" customWidth="1"/>
    <col min="334" max="334" width="10" style="12" bestFit="1" customWidth="1"/>
    <col min="335" max="335" width="7" style="12" bestFit="1" customWidth="1"/>
    <col min="336" max="336" width="9" style="12" bestFit="1" customWidth="1"/>
    <col min="337" max="338" width="7" style="12" bestFit="1" customWidth="1"/>
    <col min="339" max="340" width="10" style="12" bestFit="1" customWidth="1"/>
    <col min="341" max="342" width="7" style="12" bestFit="1" customWidth="1"/>
    <col min="343" max="343" width="10" style="12" bestFit="1" customWidth="1"/>
    <col min="344" max="344" width="7" style="12" bestFit="1" customWidth="1"/>
    <col min="345" max="348" width="10" style="12" bestFit="1" customWidth="1"/>
    <col min="349" max="349" width="9" style="12" bestFit="1" customWidth="1"/>
    <col min="350" max="350" width="7" style="12" bestFit="1" customWidth="1"/>
    <col min="351" max="351" width="10" style="12" bestFit="1" customWidth="1"/>
    <col min="352" max="352" width="9" style="12" bestFit="1" customWidth="1"/>
    <col min="353" max="354" width="10" style="12" bestFit="1" customWidth="1"/>
    <col min="355" max="357" width="7" style="12" bestFit="1" customWidth="1"/>
    <col min="358" max="360" width="10" style="12" bestFit="1" customWidth="1"/>
    <col min="361" max="361" width="7" style="12" bestFit="1" customWidth="1"/>
    <col min="362" max="363" width="10" style="12" bestFit="1" customWidth="1"/>
    <col min="364" max="365" width="9" style="12" bestFit="1" customWidth="1"/>
    <col min="366" max="366" width="10" style="12" bestFit="1" customWidth="1"/>
    <col min="367" max="367" width="7" style="12" bestFit="1" customWidth="1"/>
    <col min="368" max="371" width="10" style="12" bestFit="1" customWidth="1"/>
    <col min="372" max="372" width="7" style="12" bestFit="1" customWidth="1"/>
    <col min="373" max="375" width="10" style="12" bestFit="1" customWidth="1"/>
    <col min="376" max="376" width="7" style="12" bestFit="1" customWidth="1"/>
    <col min="377" max="377" width="9" style="12" bestFit="1" customWidth="1"/>
    <col min="378" max="378" width="10" style="12" bestFit="1" customWidth="1"/>
    <col min="379" max="379" width="7" style="12" bestFit="1" customWidth="1"/>
    <col min="380" max="383" width="10" style="12" bestFit="1" customWidth="1"/>
    <col min="384" max="384" width="7" style="12" bestFit="1" customWidth="1"/>
    <col min="385" max="385" width="10" style="12" bestFit="1" customWidth="1"/>
    <col min="386" max="386" width="7" style="12" bestFit="1" customWidth="1"/>
    <col min="387" max="387" width="10" style="12" bestFit="1" customWidth="1"/>
    <col min="388" max="388" width="8" style="12" bestFit="1" customWidth="1"/>
    <col min="389" max="396" width="11" style="12" bestFit="1" customWidth="1"/>
    <col min="397" max="397" width="8" style="12" bestFit="1" customWidth="1"/>
    <col min="398" max="398" width="11" style="12" bestFit="1" customWidth="1"/>
    <col min="399" max="401" width="8" style="12" bestFit="1" customWidth="1"/>
    <col min="402" max="403" width="10" style="12" bestFit="1" customWidth="1"/>
    <col min="404" max="405" width="8" style="12" bestFit="1" customWidth="1"/>
    <col min="406" max="406" width="11" style="12" bestFit="1" customWidth="1"/>
    <col min="407" max="407" width="8" style="12" bestFit="1" customWidth="1"/>
    <col min="408" max="410" width="11" style="12" bestFit="1" customWidth="1"/>
    <col min="411" max="411" width="8" style="12" bestFit="1" customWidth="1"/>
    <col min="412" max="412" width="10" style="12" bestFit="1" customWidth="1"/>
    <col min="413" max="414" width="8" style="12" bestFit="1" customWidth="1"/>
    <col min="415" max="416" width="11" style="12" bestFit="1" customWidth="1"/>
    <col min="417" max="417" width="8" style="12" bestFit="1" customWidth="1"/>
    <col min="418" max="421" width="11" style="12" bestFit="1" customWidth="1"/>
    <col min="422" max="423" width="8" style="12" bestFit="1" customWidth="1"/>
    <col min="424" max="424" width="10" style="12" bestFit="1" customWidth="1"/>
    <col min="425" max="425" width="8" style="12" bestFit="1" customWidth="1"/>
    <col min="426" max="429" width="11" style="12" bestFit="1" customWidth="1"/>
    <col min="430" max="430" width="10" style="12" bestFit="1" customWidth="1"/>
    <col min="431" max="432" width="8" style="12" bestFit="1" customWidth="1"/>
    <col min="433" max="433" width="11" style="12" bestFit="1" customWidth="1"/>
    <col min="434" max="435" width="8" style="12" bestFit="1" customWidth="1"/>
    <col min="436" max="436" width="11" style="12" bestFit="1" customWidth="1"/>
    <col min="437" max="437" width="8" style="12" bestFit="1" customWidth="1"/>
    <col min="438" max="438" width="11" style="12" bestFit="1" customWidth="1"/>
    <col min="439" max="443" width="8" style="12" bestFit="1" customWidth="1"/>
    <col min="444" max="444" width="11" style="12" bestFit="1" customWidth="1"/>
    <col min="445" max="445" width="10" style="12" bestFit="1" customWidth="1"/>
    <col min="446" max="446" width="8" style="12" bestFit="1" customWidth="1"/>
    <col min="447" max="449" width="11" style="12" bestFit="1" customWidth="1"/>
    <col min="450" max="452" width="8" style="12" bestFit="1" customWidth="1"/>
    <col min="453" max="455" width="11" style="12" bestFit="1" customWidth="1"/>
    <col min="456" max="458" width="8" style="12" bestFit="1" customWidth="1"/>
    <col min="459" max="459" width="10" style="12" bestFit="1" customWidth="1"/>
    <col min="460" max="460" width="8" style="12" bestFit="1" customWidth="1"/>
    <col min="461" max="461" width="11" style="12" bestFit="1" customWidth="1"/>
    <col min="462" max="462" width="8" style="12" bestFit="1" customWidth="1"/>
    <col min="463" max="463" width="11" style="12" bestFit="1" customWidth="1"/>
    <col min="464" max="464" width="10" style="12" bestFit="1" customWidth="1"/>
    <col min="465" max="465" width="8" style="12" bestFit="1" customWidth="1"/>
    <col min="466" max="469" width="11" style="12" bestFit="1" customWidth="1"/>
    <col min="470" max="470" width="10" style="12" bestFit="1" customWidth="1"/>
    <col min="471" max="472" width="11" style="12" bestFit="1" customWidth="1"/>
    <col min="473" max="473" width="8" style="12" bestFit="1" customWidth="1"/>
    <col min="474" max="474" width="11" style="12" bestFit="1" customWidth="1"/>
    <col min="475" max="476" width="8" style="12" bestFit="1" customWidth="1"/>
    <col min="477" max="477" width="11" style="12" bestFit="1" customWidth="1"/>
    <col min="478" max="478" width="8" style="12" bestFit="1" customWidth="1"/>
    <col min="479" max="480" width="11" style="12" bestFit="1" customWidth="1"/>
    <col min="481" max="482" width="8" style="12" bestFit="1" customWidth="1"/>
    <col min="483" max="489" width="11" style="12" bestFit="1" customWidth="1"/>
    <col min="490" max="490" width="10" style="12" bestFit="1" customWidth="1"/>
    <col min="491" max="492" width="11" style="12" bestFit="1" customWidth="1"/>
    <col min="493" max="493" width="8" style="12" bestFit="1" customWidth="1"/>
    <col min="494" max="495" width="11" style="12" bestFit="1" customWidth="1"/>
    <col min="496" max="496" width="10" style="12" bestFit="1" customWidth="1"/>
    <col min="497" max="497" width="8" style="12" bestFit="1" customWidth="1"/>
    <col min="498" max="498" width="11" style="12" bestFit="1" customWidth="1"/>
    <col min="499" max="500" width="8" style="12" bestFit="1" customWidth="1"/>
    <col min="501" max="502" width="11" style="12" bestFit="1" customWidth="1"/>
    <col min="503" max="503" width="8" style="12" bestFit="1" customWidth="1"/>
    <col min="504" max="506" width="11" style="12" bestFit="1" customWidth="1"/>
    <col min="507" max="507" width="8" style="12" bestFit="1" customWidth="1"/>
    <col min="508" max="508" width="11" style="12" bestFit="1" customWidth="1"/>
    <col min="509" max="509" width="8" style="12" bestFit="1" customWidth="1"/>
    <col min="510" max="512" width="11" style="12" bestFit="1" customWidth="1"/>
    <col min="513" max="513" width="8" style="12" bestFit="1" customWidth="1"/>
    <col min="514" max="517" width="11" style="12" bestFit="1" customWidth="1"/>
    <col min="518" max="518" width="10" style="12" bestFit="1" customWidth="1"/>
    <col min="519" max="519" width="8" style="12" bestFit="1" customWidth="1"/>
    <col min="520" max="520" width="11" style="12" bestFit="1" customWidth="1"/>
    <col min="521" max="521" width="8" style="12" bestFit="1" customWidth="1"/>
    <col min="522" max="522" width="11" style="12" bestFit="1" customWidth="1"/>
    <col min="523" max="523" width="10" style="12" bestFit="1" customWidth="1"/>
    <col min="524" max="525" width="11" style="12" bestFit="1" customWidth="1"/>
    <col min="526" max="526" width="10" style="12" bestFit="1" customWidth="1"/>
    <col min="527" max="529" width="11" style="12" bestFit="1" customWidth="1"/>
    <col min="530" max="530" width="8" style="12" bestFit="1" customWidth="1"/>
    <col min="531" max="532" width="11" style="12" bestFit="1" customWidth="1"/>
    <col min="533" max="533" width="8" style="12" bestFit="1" customWidth="1"/>
    <col min="534" max="534" width="11" style="12" bestFit="1" customWidth="1"/>
    <col min="535" max="535" width="8" style="12" bestFit="1" customWidth="1"/>
    <col min="536" max="536" width="11" style="12" bestFit="1" customWidth="1"/>
    <col min="537" max="539" width="8" style="12" bestFit="1" customWidth="1"/>
    <col min="540" max="541" width="11" style="12" bestFit="1" customWidth="1"/>
    <col min="542" max="542" width="8" style="12" bestFit="1" customWidth="1"/>
    <col min="543" max="544" width="11" style="12" bestFit="1" customWidth="1"/>
    <col min="545" max="545" width="8" style="12" bestFit="1" customWidth="1"/>
    <col min="546" max="546" width="11" style="12" bestFit="1" customWidth="1"/>
    <col min="547" max="548" width="8" style="12" bestFit="1" customWidth="1"/>
    <col min="549" max="550" width="11" style="12" bestFit="1" customWidth="1"/>
    <col min="551" max="554" width="8" style="12" bestFit="1" customWidth="1"/>
    <col min="555" max="555" width="11" style="12" bestFit="1" customWidth="1"/>
    <col min="556" max="557" width="8" style="12" bestFit="1" customWidth="1"/>
    <col min="558" max="558" width="11" style="12" bestFit="1" customWidth="1"/>
    <col min="559" max="559" width="8" style="12" bestFit="1" customWidth="1"/>
    <col min="560" max="560" width="11" style="12" bestFit="1" customWidth="1"/>
    <col min="561" max="561" width="10" style="12" bestFit="1" customWidth="1"/>
    <col min="562" max="563" width="11" style="12" bestFit="1" customWidth="1"/>
    <col min="564" max="565" width="8" style="12" bestFit="1" customWidth="1"/>
    <col min="566" max="566" width="11" style="12" bestFit="1" customWidth="1"/>
    <col min="567" max="567" width="8" style="12" bestFit="1" customWidth="1"/>
    <col min="568" max="573" width="11" style="12" bestFit="1" customWidth="1"/>
    <col min="574" max="574" width="8" style="12" bestFit="1" customWidth="1"/>
    <col min="575" max="575" width="11" style="12" bestFit="1" customWidth="1"/>
    <col min="576" max="577" width="8" style="12" bestFit="1" customWidth="1"/>
    <col min="578" max="581" width="11" style="12" bestFit="1" customWidth="1"/>
    <col min="582" max="582" width="10" style="12" bestFit="1" customWidth="1"/>
    <col min="583" max="583" width="11" style="12" bestFit="1" customWidth="1"/>
    <col min="584" max="584" width="8" style="12" bestFit="1" customWidth="1"/>
    <col min="585" max="585" width="11" style="12" bestFit="1" customWidth="1"/>
    <col min="586" max="586" width="8" style="12" bestFit="1" customWidth="1"/>
    <col min="587" max="588" width="11" style="12" bestFit="1" customWidth="1"/>
    <col min="589" max="590" width="8" style="12" bestFit="1" customWidth="1"/>
    <col min="591" max="591" width="11" style="12" bestFit="1" customWidth="1"/>
    <col min="592" max="593" width="8" style="12" bestFit="1" customWidth="1"/>
    <col min="594" max="594" width="11" style="12" bestFit="1" customWidth="1"/>
    <col min="595" max="595" width="10" style="12" bestFit="1" customWidth="1"/>
    <col min="596" max="596" width="8" style="12" bestFit="1" customWidth="1"/>
    <col min="597" max="599" width="11" style="12" bestFit="1" customWidth="1"/>
    <col min="600" max="600" width="8" style="12" bestFit="1" customWidth="1"/>
    <col min="601" max="603" width="11" style="12" bestFit="1" customWidth="1"/>
    <col min="604" max="604" width="10" style="12" bestFit="1" customWidth="1"/>
    <col min="605" max="605" width="11" style="12" bestFit="1" customWidth="1"/>
    <col min="606" max="606" width="8" style="12" bestFit="1" customWidth="1"/>
    <col min="607" max="607" width="10" style="12" bestFit="1" customWidth="1"/>
    <col min="608" max="609" width="8" style="12" bestFit="1" customWidth="1"/>
    <col min="610" max="610" width="11" style="12" bestFit="1" customWidth="1"/>
    <col min="611" max="611" width="8" style="12" bestFit="1" customWidth="1"/>
    <col min="612" max="614" width="11" style="12" bestFit="1" customWidth="1"/>
    <col min="615" max="615" width="8" style="12" bestFit="1" customWidth="1"/>
    <col min="616" max="616" width="11" style="12" bestFit="1" customWidth="1"/>
    <col min="617" max="617" width="8" style="12" bestFit="1" customWidth="1"/>
    <col min="618" max="621" width="11" style="12" bestFit="1" customWidth="1"/>
    <col min="622" max="623" width="8" style="12" bestFit="1" customWidth="1"/>
    <col min="624" max="625" width="11" style="12" bestFit="1" customWidth="1"/>
    <col min="626" max="626" width="8" style="12" bestFit="1" customWidth="1"/>
    <col min="627" max="627" width="11" style="12" bestFit="1" customWidth="1"/>
    <col min="628" max="631" width="8" style="12" bestFit="1" customWidth="1"/>
    <col min="632" max="636" width="11" style="12" bestFit="1" customWidth="1"/>
    <col min="637" max="637" width="10" style="12" bestFit="1" customWidth="1"/>
    <col min="638" max="640" width="11" style="12" bestFit="1" customWidth="1"/>
    <col min="641" max="642" width="8" style="12" bestFit="1" customWidth="1"/>
    <col min="643" max="643" width="11" style="12" bestFit="1" customWidth="1"/>
    <col min="644" max="644" width="8" style="12" bestFit="1" customWidth="1"/>
    <col min="645" max="645" width="10" style="12" bestFit="1" customWidth="1"/>
    <col min="646" max="646" width="8" style="12" bestFit="1" customWidth="1"/>
    <col min="647" max="647" width="11" style="12" bestFit="1" customWidth="1"/>
    <col min="648" max="649" width="8" style="12" bestFit="1" customWidth="1"/>
    <col min="650" max="651" width="11" style="12" bestFit="1" customWidth="1"/>
    <col min="652" max="652" width="10" style="12" bestFit="1" customWidth="1"/>
    <col min="653" max="654" width="8" style="12" bestFit="1" customWidth="1"/>
    <col min="655" max="655" width="11" style="12" bestFit="1" customWidth="1"/>
    <col min="656" max="656" width="8" style="12" bestFit="1" customWidth="1"/>
    <col min="657" max="657" width="11" style="12" bestFit="1" customWidth="1"/>
    <col min="658" max="659" width="8" style="12" bestFit="1" customWidth="1"/>
    <col min="660" max="660" width="11" style="12" bestFit="1" customWidth="1"/>
    <col min="661" max="662" width="8" style="12" bestFit="1" customWidth="1"/>
    <col min="663" max="666" width="11" style="12" bestFit="1" customWidth="1"/>
    <col min="667" max="667" width="8" style="12" bestFit="1" customWidth="1"/>
    <col min="668" max="669" width="11" style="12" bestFit="1" customWidth="1"/>
    <col min="670" max="670" width="8" style="12" bestFit="1" customWidth="1"/>
    <col min="671" max="671" width="11" style="12" bestFit="1" customWidth="1"/>
    <col min="672" max="673" width="10" style="12" bestFit="1" customWidth="1"/>
    <col min="674" max="677" width="11" style="12" bestFit="1" customWidth="1"/>
    <col min="678" max="678" width="8" style="12" bestFit="1" customWidth="1"/>
    <col min="679" max="679" width="11" style="12" bestFit="1" customWidth="1"/>
    <col min="680" max="680" width="8" style="12" bestFit="1" customWidth="1"/>
    <col min="681" max="682" width="9" style="12" bestFit="1" customWidth="1"/>
    <col min="683" max="684" width="12" style="12" bestFit="1" customWidth="1"/>
    <col min="685" max="687" width="9" style="12" bestFit="1" customWidth="1"/>
    <col min="688" max="688" width="12" style="12" bestFit="1" customWidth="1"/>
    <col min="689" max="689" width="11" style="12" bestFit="1" customWidth="1"/>
    <col min="690" max="690" width="9" style="12" bestFit="1" customWidth="1"/>
    <col min="691" max="691" width="12" style="12" bestFit="1" customWidth="1"/>
    <col min="692" max="699" width="9" style="12" bestFit="1" customWidth="1"/>
    <col min="700" max="700" width="12" style="12" bestFit="1" customWidth="1"/>
    <col min="701" max="701" width="9" style="12" bestFit="1" customWidth="1"/>
    <col min="702" max="702" width="12" style="12" bestFit="1" customWidth="1"/>
    <col min="703" max="703" width="9" style="12" bestFit="1" customWidth="1"/>
    <col min="704" max="705" width="11" style="12" bestFit="1" customWidth="1"/>
    <col min="706" max="706" width="9" style="12" bestFit="1" customWidth="1"/>
    <col min="707" max="707" width="12" style="12" bestFit="1" customWidth="1"/>
    <col min="708" max="708" width="9" style="12" bestFit="1" customWidth="1"/>
    <col min="709" max="709" width="12" style="12" bestFit="1" customWidth="1"/>
    <col min="710" max="710" width="11" style="12" bestFit="1" customWidth="1"/>
    <col min="711" max="711" width="12" style="12" bestFit="1" customWidth="1"/>
    <col min="712" max="713" width="9" style="12" bestFit="1" customWidth="1"/>
    <col min="714" max="715" width="12" style="12" bestFit="1" customWidth="1"/>
    <col min="716" max="716" width="11" style="12" bestFit="1" customWidth="1"/>
    <col min="717" max="720" width="12" style="12" bestFit="1" customWidth="1"/>
    <col min="721" max="721" width="9" style="12" bestFit="1" customWidth="1"/>
    <col min="722" max="722" width="12" style="12" bestFit="1" customWidth="1"/>
    <col min="723" max="723" width="9" style="12" bestFit="1" customWidth="1"/>
    <col min="724" max="724" width="12" style="12" bestFit="1" customWidth="1"/>
    <col min="725" max="725" width="9" style="12" bestFit="1" customWidth="1"/>
    <col min="726" max="734" width="12" style="12" bestFit="1" customWidth="1"/>
    <col min="735" max="735" width="9" style="12" bestFit="1" customWidth="1"/>
    <col min="736" max="738" width="12" style="12" bestFit="1" customWidth="1"/>
    <col min="739" max="741" width="9" style="12" bestFit="1" customWidth="1"/>
    <col min="742" max="743" width="12" style="12" bestFit="1" customWidth="1"/>
    <col min="744" max="747" width="9" style="12" bestFit="1" customWidth="1"/>
    <col min="748" max="748" width="11" style="12" bestFit="1" customWidth="1"/>
    <col min="749" max="751" width="12" style="12" bestFit="1" customWidth="1"/>
    <col min="752" max="754" width="9" style="12" bestFit="1" customWidth="1"/>
    <col min="755" max="756" width="12" style="12" bestFit="1" customWidth="1"/>
    <col min="757" max="757" width="9" style="12" bestFit="1" customWidth="1"/>
    <col min="758" max="758" width="11" style="12" bestFit="1" customWidth="1"/>
    <col min="759" max="760" width="12" style="12" bestFit="1" customWidth="1"/>
    <col min="761" max="761" width="9" style="12" bestFit="1" customWidth="1"/>
    <col min="762" max="763" width="12" style="12" bestFit="1" customWidth="1"/>
    <col min="764" max="764" width="11" style="12" bestFit="1" customWidth="1"/>
    <col min="765" max="766" width="9" style="12" bestFit="1" customWidth="1"/>
    <col min="767" max="767" width="12" style="12" bestFit="1" customWidth="1"/>
    <col min="768" max="768" width="9" style="12" bestFit="1" customWidth="1"/>
    <col min="769" max="771" width="12" style="12" bestFit="1" customWidth="1"/>
    <col min="772" max="772" width="11" style="12" bestFit="1" customWidth="1"/>
    <col min="773" max="775" width="9" style="12" bestFit="1" customWidth="1"/>
    <col min="776" max="776" width="11" style="12" bestFit="1" customWidth="1"/>
    <col min="777" max="777" width="9" style="12" bestFit="1" customWidth="1"/>
    <col min="778" max="779" width="12" style="12" bestFit="1" customWidth="1"/>
    <col min="780" max="780" width="11" style="12" bestFit="1" customWidth="1"/>
    <col min="781" max="784" width="9" style="12" bestFit="1" customWidth="1"/>
    <col min="785" max="789" width="12" style="12" bestFit="1" customWidth="1"/>
    <col min="790" max="790" width="11" style="12" bestFit="1" customWidth="1"/>
    <col min="791" max="791" width="12" style="12" bestFit="1" customWidth="1"/>
    <col min="792" max="794" width="9" style="12" bestFit="1" customWidth="1"/>
    <col min="795" max="799" width="12" style="12" bestFit="1" customWidth="1"/>
    <col min="800" max="801" width="11" style="12" bestFit="1" customWidth="1"/>
    <col min="802" max="802" width="12" style="12" bestFit="1" customWidth="1"/>
    <col min="803" max="803" width="9" style="12" bestFit="1" customWidth="1"/>
    <col min="804" max="807" width="12" style="12" bestFit="1" customWidth="1"/>
    <col min="808" max="808" width="9" style="12" bestFit="1" customWidth="1"/>
    <col min="809" max="811" width="12" style="12" bestFit="1" customWidth="1"/>
    <col min="812" max="812" width="11" style="12" bestFit="1" customWidth="1"/>
    <col min="813" max="814" width="12" style="12" bestFit="1" customWidth="1"/>
    <col min="815" max="815" width="9" style="12" bestFit="1" customWidth="1"/>
    <col min="816" max="816" width="11" style="12" bestFit="1" customWidth="1"/>
    <col min="817" max="817" width="12" style="12" bestFit="1" customWidth="1"/>
    <col min="818" max="818" width="9" style="12" bestFit="1" customWidth="1"/>
    <col min="819" max="819" width="12" style="12" bestFit="1" customWidth="1"/>
    <col min="820" max="822" width="9" style="12" bestFit="1" customWidth="1"/>
    <col min="823" max="823" width="12" style="12" bestFit="1" customWidth="1"/>
    <col min="824" max="826" width="9" style="12" bestFit="1" customWidth="1"/>
    <col min="827" max="830" width="12" style="12" bestFit="1" customWidth="1"/>
    <col min="831" max="831" width="10" style="12" bestFit="1" customWidth="1"/>
    <col min="832" max="832" width="12" style="12" bestFit="1" customWidth="1"/>
    <col min="833" max="834" width="10" style="12" bestFit="1" customWidth="1"/>
    <col min="835" max="835" width="12" style="12" bestFit="1" customWidth="1"/>
    <col min="836" max="838" width="10" style="12" bestFit="1" customWidth="1"/>
    <col min="839" max="847" width="12" style="12" bestFit="1" customWidth="1"/>
    <col min="848" max="848" width="10" style="12" bestFit="1" customWidth="1"/>
    <col min="849" max="849" width="12" style="12" bestFit="1" customWidth="1"/>
    <col min="850" max="850" width="10" style="12" bestFit="1" customWidth="1"/>
    <col min="851" max="851" width="12" style="12" bestFit="1" customWidth="1"/>
    <col min="852" max="852" width="10" style="12" bestFit="1" customWidth="1"/>
    <col min="853" max="862" width="12" style="12" bestFit="1" customWidth="1"/>
    <col min="863" max="868" width="11" style="12" bestFit="1" customWidth="1"/>
    <col min="869" max="870" width="12" style="12" bestFit="1" customWidth="1"/>
    <col min="871" max="871" width="11" style="12" bestFit="1" customWidth="1"/>
    <col min="872" max="16384" width="11.5703125" style="12"/>
  </cols>
  <sheetData>
    <row r="1" spans="1:6" ht="27.75">
      <c r="A1" s="182" t="s">
        <v>2025</v>
      </c>
      <c r="B1" s="182"/>
      <c r="C1" s="182"/>
      <c r="D1" s="182"/>
      <c r="E1" s="182"/>
      <c r="F1" s="182"/>
    </row>
    <row r="2" spans="1:6" ht="20.25">
      <c r="A2" s="183" t="s">
        <v>0</v>
      </c>
      <c r="B2" s="183"/>
      <c r="C2" s="183"/>
      <c r="D2" s="183"/>
      <c r="E2" s="183"/>
      <c r="F2" s="183"/>
    </row>
    <row r="3" spans="1:6">
      <c r="A3" s="184" t="s">
        <v>1</v>
      </c>
      <c r="B3" s="184"/>
      <c r="C3" s="184"/>
      <c r="D3" s="184"/>
      <c r="E3" s="184"/>
      <c r="F3" s="184"/>
    </row>
    <row r="5" spans="1:6" ht="18.75">
      <c r="A5" s="185" t="s">
        <v>22</v>
      </c>
      <c r="B5" s="185"/>
      <c r="C5" s="185"/>
      <c r="D5" s="185"/>
      <c r="E5" s="185"/>
      <c r="F5" s="185"/>
    </row>
    <row r="6" spans="1:6" ht="18.75">
      <c r="A6" s="185" t="s">
        <v>303</v>
      </c>
      <c r="B6" s="185"/>
      <c r="C6" s="185"/>
      <c r="D6" s="185"/>
      <c r="E6" s="185"/>
      <c r="F6" s="185"/>
    </row>
    <row r="7" spans="1:6">
      <c r="A7" s="180" t="s">
        <v>2026</v>
      </c>
      <c r="B7" s="180"/>
      <c r="C7" s="180"/>
      <c r="D7" s="180"/>
      <c r="E7" s="180"/>
      <c r="F7" s="180"/>
    </row>
    <row r="8" spans="1:6">
      <c r="A8" s="180" t="s">
        <v>2000</v>
      </c>
      <c r="B8" s="180"/>
      <c r="C8" s="180"/>
      <c r="D8" s="180"/>
      <c r="E8" s="180"/>
      <c r="F8" s="180"/>
    </row>
    <row r="9" spans="1:6" ht="15.75">
      <c r="A9" s="181" t="s">
        <v>2027</v>
      </c>
      <c r="B9" s="181"/>
      <c r="C9" s="181"/>
      <c r="D9" s="181"/>
      <c r="E9" s="181"/>
      <c r="F9" s="181"/>
    </row>
    <row r="13" spans="1:6">
      <c r="A13" s="169" t="s">
        <v>2024</v>
      </c>
      <c r="B13" s="169" t="s">
        <v>360</v>
      </c>
      <c r="C13" s="169" t="s">
        <v>1986</v>
      </c>
      <c r="D13" s="169" t="s">
        <v>361</v>
      </c>
    </row>
    <row r="14" spans="1:6">
      <c r="A14" s="170" t="s">
        <v>304</v>
      </c>
      <c r="B14" s="171">
        <v>1592355121494</v>
      </c>
      <c r="C14" s="171">
        <v>1672120078101.7</v>
      </c>
      <c r="D14" s="171">
        <v>1370379591362.1404</v>
      </c>
    </row>
    <row r="15" spans="1:6">
      <c r="A15" s="172" t="s">
        <v>10</v>
      </c>
      <c r="B15" s="171">
        <v>1484234610959</v>
      </c>
      <c r="C15" s="171">
        <v>1561999567566.7</v>
      </c>
      <c r="D15" s="171">
        <v>1292897931342.1604</v>
      </c>
    </row>
    <row r="16" spans="1:6">
      <c r="A16" s="173" t="s">
        <v>11</v>
      </c>
      <c r="B16" s="171">
        <v>1308196684792</v>
      </c>
      <c r="C16" s="171">
        <v>1349242212955.8301</v>
      </c>
      <c r="D16" s="171">
        <v>1136873919945.3406</v>
      </c>
    </row>
    <row r="17" spans="1:4">
      <c r="A17" s="174" t="s">
        <v>24</v>
      </c>
      <c r="B17" s="171">
        <v>516919627204</v>
      </c>
      <c r="C17" s="171">
        <v>530847633214.16003</v>
      </c>
      <c r="D17" s="171">
        <v>435455954975.11053</v>
      </c>
    </row>
    <row r="18" spans="1:4">
      <c r="A18" s="174" t="s">
        <v>25</v>
      </c>
      <c r="B18" s="171">
        <v>90986168678</v>
      </c>
      <c r="C18" s="171">
        <v>92370967634.860016</v>
      </c>
      <c r="D18" s="171">
        <v>73720173505.679977</v>
      </c>
    </row>
    <row r="19" spans="1:4">
      <c r="A19" s="174" t="s">
        <v>12</v>
      </c>
      <c r="B19" s="171">
        <v>298486441612</v>
      </c>
      <c r="C19" s="171">
        <v>295128665637</v>
      </c>
      <c r="D19" s="171">
        <v>235696092327.90997</v>
      </c>
    </row>
    <row r="20" spans="1:4">
      <c r="A20" s="174" t="s">
        <v>26</v>
      </c>
      <c r="B20" s="171">
        <v>13500000000</v>
      </c>
      <c r="C20" s="171">
        <v>14787720970.379999</v>
      </c>
      <c r="D20" s="171">
        <v>13108251886.909998</v>
      </c>
    </row>
    <row r="21" spans="1:4">
      <c r="A21" s="174" t="s">
        <v>27</v>
      </c>
      <c r="B21" s="171">
        <v>388252040903</v>
      </c>
      <c r="C21" s="171">
        <v>414042235789.38995</v>
      </c>
      <c r="D21" s="171">
        <v>377261298259.70007</v>
      </c>
    </row>
    <row r="22" spans="1:4">
      <c r="A22" s="174" t="s">
        <v>28</v>
      </c>
      <c r="B22" s="171">
        <v>52406395</v>
      </c>
      <c r="C22" s="171">
        <v>2064989710.04</v>
      </c>
      <c r="D22" s="171">
        <v>1632148990.03</v>
      </c>
    </row>
    <row r="23" spans="1:4">
      <c r="A23" s="173" t="s">
        <v>13</v>
      </c>
      <c r="B23" s="171">
        <v>176037926167</v>
      </c>
      <c r="C23" s="171">
        <v>212757354610.87</v>
      </c>
      <c r="D23" s="171">
        <v>156024011396.81998</v>
      </c>
    </row>
    <row r="24" spans="1:4">
      <c r="A24" s="174" t="s">
        <v>29</v>
      </c>
      <c r="B24" s="171">
        <v>53162528542</v>
      </c>
      <c r="C24" s="171">
        <v>73781299031.089996</v>
      </c>
      <c r="D24" s="171">
        <v>54312270123.249992</v>
      </c>
    </row>
    <row r="25" spans="1:4">
      <c r="A25" s="174" t="s">
        <v>30</v>
      </c>
      <c r="B25" s="171">
        <v>60255319620</v>
      </c>
      <c r="C25" s="171">
        <v>58722470035.290016</v>
      </c>
      <c r="D25" s="171">
        <v>36448506902.669991</v>
      </c>
    </row>
    <row r="26" spans="1:4">
      <c r="A26" s="174" t="s">
        <v>31</v>
      </c>
      <c r="B26" s="171">
        <v>10094704</v>
      </c>
      <c r="C26" s="171">
        <v>145851612.40000001</v>
      </c>
      <c r="D26" s="171">
        <v>101506996.26000001</v>
      </c>
    </row>
    <row r="27" spans="1:4">
      <c r="A27" s="174" t="s">
        <v>32</v>
      </c>
      <c r="B27" s="171">
        <v>1045835769</v>
      </c>
      <c r="C27" s="171">
        <v>4108421888.6900001</v>
      </c>
      <c r="D27" s="171">
        <v>2188344489.6399999</v>
      </c>
    </row>
    <row r="28" spans="1:4">
      <c r="A28" s="174" t="s">
        <v>33</v>
      </c>
      <c r="B28" s="171">
        <v>60117023257</v>
      </c>
      <c r="C28" s="171">
        <v>75651304133.619995</v>
      </c>
      <c r="D28" s="171">
        <v>62973382885</v>
      </c>
    </row>
    <row r="29" spans="1:4">
      <c r="A29" s="174" t="s">
        <v>34</v>
      </c>
      <c r="B29" s="171">
        <v>1447124275</v>
      </c>
      <c r="C29" s="171">
        <v>348007909.78000033</v>
      </c>
      <c r="D29" s="171">
        <v>0</v>
      </c>
    </row>
    <row r="30" spans="1:4">
      <c r="A30" s="172" t="s">
        <v>305</v>
      </c>
      <c r="B30" s="171">
        <v>108120510535</v>
      </c>
      <c r="C30" s="171">
        <v>110120510535</v>
      </c>
      <c r="D30" s="171">
        <v>77481660019.980026</v>
      </c>
    </row>
    <row r="31" spans="1:4">
      <c r="A31" s="173" t="s">
        <v>21</v>
      </c>
      <c r="B31" s="171">
        <v>108120510535</v>
      </c>
      <c r="C31" s="171">
        <v>110120510535</v>
      </c>
      <c r="D31" s="171">
        <v>77481660019.980026</v>
      </c>
    </row>
    <row r="32" spans="1:4">
      <c r="A32" s="174" t="s">
        <v>36</v>
      </c>
      <c r="B32" s="171">
        <v>5117721882</v>
      </c>
      <c r="C32" s="171">
        <v>13579300000</v>
      </c>
      <c r="D32" s="171">
        <v>5647895396.2199993</v>
      </c>
    </row>
    <row r="33" spans="1:4">
      <c r="A33" s="174" t="s">
        <v>37</v>
      </c>
      <c r="B33" s="171">
        <v>103002788653</v>
      </c>
      <c r="C33" s="171">
        <v>96541210535</v>
      </c>
      <c r="D33" s="171">
        <v>71833764623.760025</v>
      </c>
    </row>
    <row r="34" spans="1:4">
      <c r="A34" s="174" t="s">
        <v>1992</v>
      </c>
      <c r="B34" s="171">
        <v>0</v>
      </c>
      <c r="C34" s="171">
        <v>0</v>
      </c>
      <c r="D34" s="171">
        <v>0</v>
      </c>
    </row>
    <row r="35" spans="1:4">
      <c r="A35" s="170" t="s">
        <v>240</v>
      </c>
      <c r="B35" s="171">
        <v>1592355121494</v>
      </c>
      <c r="C35" s="171">
        <v>1672120078101.7</v>
      </c>
      <c r="D35" s="171">
        <v>1370379591362.1404</v>
      </c>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O42"/>
  <sheetViews>
    <sheetView showGridLines="0" tabSelected="1" topLeftCell="B1" zoomScaleNormal="100" workbookViewId="0">
      <selection activeCell="J18" sqref="J18"/>
    </sheetView>
  </sheetViews>
  <sheetFormatPr baseColWidth="10" defaultColWidth="11.42578125" defaultRowHeight="15"/>
  <cols>
    <col min="1" max="1" width="12.42578125" style="12" customWidth="1"/>
    <col min="2" max="2" width="21.5703125" style="12" customWidth="1"/>
    <col min="3" max="3" width="40.85546875" style="12" customWidth="1"/>
    <col min="4" max="7" width="17.42578125" style="12" customWidth="1"/>
    <col min="8" max="8" width="10.85546875" style="12" bestFit="1" customWidth="1"/>
    <col min="9" max="9" width="13" style="12" bestFit="1" customWidth="1"/>
    <col min="10" max="10" width="23.42578125" style="12" customWidth="1"/>
    <col min="11" max="11" width="24.85546875" style="12" bestFit="1" customWidth="1"/>
    <col min="12" max="12" width="18.42578125" style="12" bestFit="1" customWidth="1"/>
    <col min="13" max="13" width="15.7109375" style="12" bestFit="1" customWidth="1"/>
    <col min="14" max="14" width="30.5703125" style="12" customWidth="1"/>
    <col min="15" max="15" width="32" style="12" customWidth="1"/>
    <col min="16" max="16384" width="11.42578125" style="12"/>
  </cols>
  <sheetData>
    <row r="1" spans="1:15" ht="28.5" customHeight="1">
      <c r="A1" s="182" t="s">
        <v>1967</v>
      </c>
      <c r="B1" s="182"/>
      <c r="C1" s="182"/>
      <c r="D1" s="182"/>
      <c r="E1" s="182"/>
      <c r="F1" s="182"/>
      <c r="G1" s="182"/>
      <c r="H1" s="182"/>
      <c r="I1" s="182"/>
      <c r="J1" s="182"/>
    </row>
    <row r="2" spans="1:15" ht="20.25">
      <c r="A2" s="183" t="s">
        <v>0</v>
      </c>
      <c r="B2" s="183"/>
      <c r="C2" s="183"/>
      <c r="D2" s="183"/>
      <c r="E2" s="183"/>
      <c r="F2" s="183"/>
      <c r="G2" s="183"/>
      <c r="H2" s="183"/>
      <c r="I2" s="183"/>
      <c r="J2" s="183"/>
    </row>
    <row r="3" spans="1:15" s="13" customFormat="1" ht="28.5" customHeight="1">
      <c r="A3" s="197" t="s">
        <v>1</v>
      </c>
      <c r="B3" s="197"/>
      <c r="C3" s="197"/>
      <c r="D3" s="197"/>
      <c r="E3" s="197"/>
      <c r="F3" s="197"/>
      <c r="G3" s="197"/>
      <c r="H3" s="197"/>
      <c r="I3" s="197"/>
      <c r="J3" s="197"/>
      <c r="O3" s="14"/>
    </row>
    <row r="4" spans="1:15" ht="18.75" customHeight="1">
      <c r="A4" s="198" t="s">
        <v>2</v>
      </c>
      <c r="B4" s="198"/>
      <c r="C4" s="198"/>
      <c r="D4" s="198"/>
      <c r="E4" s="198"/>
      <c r="F4" s="198"/>
      <c r="G4" s="198"/>
      <c r="H4" s="198"/>
      <c r="I4" s="198"/>
      <c r="J4" s="198"/>
    </row>
    <row r="5" spans="1:15" ht="18.75" customHeight="1">
      <c r="A5" s="198" t="s">
        <v>3</v>
      </c>
      <c r="B5" s="198"/>
      <c r="C5" s="198"/>
      <c r="D5" s="198"/>
      <c r="E5" s="198"/>
      <c r="F5" s="198"/>
      <c r="G5" s="198"/>
      <c r="H5" s="198"/>
      <c r="I5" s="198"/>
      <c r="J5" s="198"/>
    </row>
    <row r="6" spans="1:15" ht="18.75">
      <c r="A6" s="196" t="s">
        <v>1999</v>
      </c>
      <c r="B6" s="196"/>
      <c r="C6" s="196"/>
      <c r="D6" s="196"/>
      <c r="E6" s="196"/>
      <c r="F6" s="196"/>
      <c r="G6" s="196"/>
      <c r="H6" s="196"/>
      <c r="I6" s="196"/>
      <c r="J6" s="196"/>
    </row>
    <row r="7" spans="1:15" ht="18.75">
      <c r="A7" s="189" t="s">
        <v>275</v>
      </c>
      <c r="B7" s="189"/>
      <c r="C7" s="189"/>
      <c r="D7" s="189"/>
      <c r="E7" s="189"/>
      <c r="F7" s="189"/>
      <c r="G7" s="189"/>
      <c r="H7" s="189"/>
      <c r="I7" s="189"/>
      <c r="J7" s="189"/>
    </row>
    <row r="8" spans="1:15" ht="15.75">
      <c r="A8" s="190" t="s">
        <v>4</v>
      </c>
      <c r="B8" s="190"/>
      <c r="C8" s="190"/>
      <c r="D8" s="190"/>
      <c r="E8" s="190"/>
      <c r="F8" s="190"/>
      <c r="G8" s="190"/>
      <c r="H8" s="190"/>
      <c r="I8" s="190"/>
      <c r="J8" s="190"/>
    </row>
    <row r="9" spans="1:15" ht="15.75">
      <c r="A9" s="15"/>
      <c r="B9" s="15"/>
      <c r="C9" s="15"/>
      <c r="D9" s="15"/>
      <c r="E9" s="15"/>
      <c r="F9" s="15"/>
      <c r="G9" s="15"/>
    </row>
    <row r="10" spans="1:15">
      <c r="C10" s="191" t="s">
        <v>5</v>
      </c>
      <c r="D10" s="16" t="s">
        <v>312</v>
      </c>
      <c r="E10" s="194" t="s">
        <v>1962</v>
      </c>
      <c r="F10" s="192" t="s">
        <v>299</v>
      </c>
      <c r="G10" s="192" t="s">
        <v>300</v>
      </c>
      <c r="H10" s="192" t="s">
        <v>274</v>
      </c>
    </row>
    <row r="11" spans="1:15" ht="15.75" thickBot="1">
      <c r="C11" s="191"/>
      <c r="D11" s="165" t="s">
        <v>275</v>
      </c>
      <c r="E11" s="195"/>
      <c r="F11" s="193"/>
      <c r="G11" s="193"/>
      <c r="H11" s="193"/>
    </row>
    <row r="12" spans="1:15" s="166" customFormat="1" ht="15" customHeight="1">
      <c r="C12" s="191"/>
      <c r="D12" s="167">
        <v>1</v>
      </c>
      <c r="E12" s="167">
        <v>2</v>
      </c>
      <c r="F12" s="167">
        <v>3</v>
      </c>
      <c r="G12" s="167" t="s">
        <v>1960</v>
      </c>
      <c r="H12" s="167" t="s">
        <v>1961</v>
      </c>
    </row>
    <row r="13" spans="1:15">
      <c r="C13" s="19" t="s">
        <v>6</v>
      </c>
      <c r="D13" s="20">
        <f>D14+D16</f>
        <v>1241364.7314939999</v>
      </c>
      <c r="E13" s="20">
        <f>E14+E16</f>
        <v>1282224.1054798798</v>
      </c>
      <c r="F13" s="20">
        <f>F14+F16</f>
        <v>1112666</v>
      </c>
      <c r="G13" s="107">
        <f>IFERROR(F13/E13,"-")</f>
        <v>0.86776250364095153</v>
      </c>
      <c r="H13" s="116">
        <f>F13/$D$34</f>
        <v>0.13964008180459297</v>
      </c>
      <c r="J13" s="158"/>
    </row>
    <row r="14" spans="1:15">
      <c r="C14" s="157" t="s">
        <v>7</v>
      </c>
      <c r="D14" s="158">
        <v>1240428.3720559999</v>
      </c>
      <c r="E14" s="158">
        <v>1279990.4485047199</v>
      </c>
      <c r="F14" s="158">
        <v>1112401</v>
      </c>
      <c r="G14" s="159">
        <f t="shared" ref="G14:G21" si="0">IFERROR(F14/E14,"-")</f>
        <v>0.8690697663404463</v>
      </c>
      <c r="H14" s="160">
        <f t="shared" ref="H14:H20" si="1">F14/$D$34</f>
        <v>0.13960682418579431</v>
      </c>
      <c r="I14" s="164"/>
      <c r="J14" s="158"/>
      <c r="K14" s="156"/>
    </row>
    <row r="15" spans="1:15">
      <c r="C15" s="154" t="s">
        <v>8</v>
      </c>
      <c r="D15" s="117">
        <v>535.15810899999997</v>
      </c>
      <c r="E15" s="117">
        <v>956.37563867999995</v>
      </c>
      <c r="F15" s="117">
        <v>325</v>
      </c>
      <c r="G15" s="118">
        <f t="shared" si="0"/>
        <v>0.33982463255606188</v>
      </c>
      <c r="H15" s="119">
        <f t="shared" si="1"/>
        <v>4.0787645696455824E-5</v>
      </c>
      <c r="I15" s="65"/>
      <c r="J15" s="162"/>
      <c r="K15" s="48"/>
    </row>
    <row r="16" spans="1:15">
      <c r="C16" s="157" t="s">
        <v>9</v>
      </c>
      <c r="D16" s="158">
        <v>936.35943799999995</v>
      </c>
      <c r="E16" s="158">
        <v>2233.65697516</v>
      </c>
      <c r="F16" s="158">
        <v>265</v>
      </c>
      <c r="G16" s="159">
        <f t="shared" si="0"/>
        <v>0.11863952386020135</v>
      </c>
      <c r="H16" s="160">
        <f t="shared" si="1"/>
        <v>3.325761879864859E-5</v>
      </c>
      <c r="I16" s="65"/>
      <c r="J16" s="155"/>
      <c r="K16" s="156"/>
    </row>
    <row r="17" spans="3:13">
      <c r="C17" s="154" t="s">
        <v>313</v>
      </c>
      <c r="D17" s="117">
        <v>0</v>
      </c>
      <c r="E17" s="117">
        <v>1086.0014740800002</v>
      </c>
      <c r="F17" s="117">
        <v>170</v>
      </c>
      <c r="G17" s="118">
        <f t="shared" si="0"/>
        <v>0.15653754074690782</v>
      </c>
      <c r="H17" s="119">
        <f t="shared" si="1"/>
        <v>2.1335076210453816E-5</v>
      </c>
      <c r="I17" s="65"/>
      <c r="J17" s="161"/>
    </row>
    <row r="18" spans="3:13">
      <c r="C18" s="19" t="s">
        <v>10</v>
      </c>
      <c r="D18" s="20">
        <f>D19+D21</f>
        <v>1484234.6109590002</v>
      </c>
      <c r="E18" s="20">
        <f>E19+E21</f>
        <v>1561999.5675667</v>
      </c>
      <c r="F18" s="20">
        <f>F19+F21</f>
        <v>1292897.9313421592</v>
      </c>
      <c r="G18" s="107">
        <f t="shared" si="0"/>
        <v>0.82771977546463071</v>
      </c>
      <c r="H18" s="116">
        <f>F18/$D$34</f>
        <v>0.16225926998542969</v>
      </c>
      <c r="J18" s="65"/>
    </row>
    <row r="19" spans="3:13">
      <c r="C19" s="157" t="s">
        <v>11</v>
      </c>
      <c r="D19" s="158">
        <v>1308196.6847920001</v>
      </c>
      <c r="E19" s="158">
        <v>1349242.2129558299</v>
      </c>
      <c r="F19" s="158">
        <v>1136873.9199453392</v>
      </c>
      <c r="G19" s="159">
        <f t="shared" si="0"/>
        <v>0.84260180198094425</v>
      </c>
      <c r="H19" s="160">
        <f t="shared" si="1"/>
        <v>0.14267818661006576</v>
      </c>
      <c r="J19" s="65"/>
    </row>
    <row r="20" spans="3:13">
      <c r="C20" s="114" t="s">
        <v>12</v>
      </c>
      <c r="D20" s="117">
        <v>298486.441612</v>
      </c>
      <c r="E20" s="117">
        <v>295128.665637</v>
      </c>
      <c r="F20" s="117">
        <v>235696.09232791001</v>
      </c>
      <c r="G20" s="118">
        <f t="shared" si="0"/>
        <v>0.79862148198714666</v>
      </c>
      <c r="H20" s="119">
        <f t="shared" si="1"/>
        <v>2.9579965248953639E-2</v>
      </c>
    </row>
    <row r="21" spans="3:13">
      <c r="C21" s="157" t="s">
        <v>13</v>
      </c>
      <c r="D21" s="158">
        <v>176037.926167</v>
      </c>
      <c r="E21" s="158">
        <v>212757.35461087007</v>
      </c>
      <c r="F21" s="158">
        <v>156024.01139681996</v>
      </c>
      <c r="G21" s="159">
        <f t="shared" si="0"/>
        <v>0.73334250504376441</v>
      </c>
      <c r="H21" s="160">
        <f>F21/$D$34</f>
        <v>1.958108337536393E-2</v>
      </c>
      <c r="K21" s="17"/>
    </row>
    <row r="22" spans="3:13">
      <c r="C22" s="120" t="s">
        <v>14</v>
      </c>
      <c r="D22" s="120"/>
      <c r="E22" s="120"/>
      <c r="F22" s="120"/>
      <c r="G22" s="121"/>
      <c r="H22" s="18"/>
    </row>
    <row r="23" spans="3:13">
      <c r="C23" s="122" t="s">
        <v>15</v>
      </c>
      <c r="D23" s="123">
        <f>(D14-D19)</f>
        <v>-67768.312736000167</v>
      </c>
      <c r="E23" s="123">
        <f>(E14-E19)</f>
        <v>-69251.764451110037</v>
      </c>
      <c r="F23" s="123">
        <f>(F14-F19)</f>
        <v>-24472.919945339207</v>
      </c>
      <c r="G23" s="118">
        <f>IFERROR(F23/E23,"-")</f>
        <v>0.35339056180462314</v>
      </c>
      <c r="H23" s="124">
        <f>F23/$D$34</f>
        <v>-3.0713624242714541E-3</v>
      </c>
      <c r="J23" s="10"/>
      <c r="K23" s="65"/>
    </row>
    <row r="24" spans="3:13">
      <c r="C24" s="122" t="s">
        <v>16</v>
      </c>
      <c r="D24" s="123">
        <f>(D16-D21)</f>
        <v>-175101.56672899998</v>
      </c>
      <c r="E24" s="123">
        <f>(E16-E21)</f>
        <v>-210523.69763571006</v>
      </c>
      <c r="F24" s="123">
        <f>(F16-F21)</f>
        <v>-155759.01139681996</v>
      </c>
      <c r="G24" s="118">
        <f>IFERROR(F24/E24,"-")</f>
        <v>0.7398645052603301</v>
      </c>
      <c r="H24" s="124">
        <f>F24/$D$34</f>
        <v>-1.9547825756565284E-2</v>
      </c>
    </row>
    <row r="25" spans="3:13">
      <c r="C25" s="122" t="s">
        <v>17</v>
      </c>
      <c r="D25" s="123">
        <f>(D13-(D18-D20))</f>
        <v>55616.56214699964</v>
      </c>
      <c r="E25" s="123">
        <f>(E13-(E18-E20))</f>
        <v>15353.203550179722</v>
      </c>
      <c r="F25" s="123">
        <f>(F13-(F18-F20))</f>
        <v>55464.160985750845</v>
      </c>
      <c r="G25" s="118">
        <f>IFERROR(F25/E25,"-")</f>
        <v>3.612546450287998</v>
      </c>
      <c r="H25" s="124">
        <f>F25/$D$34</f>
        <v>6.9607770681169023E-3</v>
      </c>
    </row>
    <row r="26" spans="3:13">
      <c r="C26" s="122" t="s">
        <v>18</v>
      </c>
      <c r="D26" s="123">
        <f>D13-D18</f>
        <v>-242869.87946500024</v>
      </c>
      <c r="E26" s="123">
        <f>E13-E18</f>
        <v>-279775.46208682028</v>
      </c>
      <c r="F26" s="123">
        <f>F13-F18</f>
        <v>-180231.93134215917</v>
      </c>
      <c r="G26" s="118">
        <f>IFERROR(F26/E26,"-")</f>
        <v>0.64420206832230831</v>
      </c>
      <c r="H26" s="124">
        <f>F26/$D$34</f>
        <v>-2.2619188180836736E-2</v>
      </c>
    </row>
    <row r="27" spans="3:13">
      <c r="C27" s="120" t="s">
        <v>19</v>
      </c>
      <c r="D27" s="125">
        <f>D29-D31</f>
        <v>242869.87946500001</v>
      </c>
      <c r="E27" s="125">
        <f>E29-E31</f>
        <v>281817.83919958008</v>
      </c>
      <c r="F27" s="125">
        <f>F29-F31</f>
        <v>178607.33998002001</v>
      </c>
      <c r="G27" s="121">
        <f>IFERROR(F27/E27,"-")</f>
        <v>0.63376875107445696</v>
      </c>
      <c r="H27" s="126">
        <f>F27/$D$34</f>
        <v>2.2415301236589184E-2</v>
      </c>
    </row>
    <row r="28" spans="3:13">
      <c r="C28" s="127"/>
      <c r="D28" s="127"/>
      <c r="E28" s="127"/>
      <c r="F28" s="127"/>
      <c r="G28" s="128"/>
      <c r="H28" s="124"/>
    </row>
    <row r="29" spans="3:13" ht="17.25" customHeight="1">
      <c r="C29" s="19" t="s">
        <v>20</v>
      </c>
      <c r="D29" s="20">
        <v>350990.39</v>
      </c>
      <c r="E29" s="20">
        <v>391938.34973458009</v>
      </c>
      <c r="F29" s="20">
        <v>256089</v>
      </c>
      <c r="G29" s="107">
        <f>IFERROR(F29/E29,"-")</f>
        <v>0.65339102482169198</v>
      </c>
      <c r="H29" s="100">
        <f>F29/$D$34</f>
        <v>3.2139284303875922E-2</v>
      </c>
    </row>
    <row r="30" spans="3:13">
      <c r="C30" s="129"/>
      <c r="D30" s="130"/>
      <c r="E30" s="130"/>
      <c r="F30" s="130"/>
      <c r="G30" s="131"/>
      <c r="H30" s="124"/>
    </row>
    <row r="31" spans="3:13">
      <c r="C31" s="19" t="s">
        <v>21</v>
      </c>
      <c r="D31" s="20">
        <v>108120.51053499999</v>
      </c>
      <c r="E31" s="20">
        <v>110120.51053499999</v>
      </c>
      <c r="F31" s="20">
        <v>77481.660019980001</v>
      </c>
      <c r="G31" s="107">
        <f>IFERROR(F31/E31,"-")</f>
        <v>0.70360788960702947</v>
      </c>
      <c r="H31" s="101">
        <f>F31/$D$34</f>
        <v>9.723983067286739E-3</v>
      </c>
    </row>
    <row r="32" spans="3:13">
      <c r="F32" s="65"/>
      <c r="G32" s="108"/>
      <c r="M32" s="10"/>
    </row>
    <row r="33" spans="3:12" ht="15.75" thickBot="1">
      <c r="F33" s="65"/>
    </row>
    <row r="34" spans="3:12" ht="15.75" thickBot="1">
      <c r="C34" s="115" t="s">
        <v>267</v>
      </c>
      <c r="D34" s="152">
        <v>7968099.0273052305</v>
      </c>
      <c r="L34" s="10"/>
    </row>
    <row r="35" spans="3:12" ht="19.149999999999999" customHeight="1">
      <c r="C35" s="136" t="s">
        <v>308</v>
      </c>
      <c r="F35" s="21"/>
      <c r="G35" s="22"/>
      <c r="H35" s="23"/>
      <c r="I35" s="24"/>
      <c r="J35" s="10"/>
      <c r="K35" s="54"/>
    </row>
    <row r="36" spans="3:12" ht="12.75" customHeight="1">
      <c r="C36" s="137" t="s">
        <v>301</v>
      </c>
      <c r="I36" s="24"/>
    </row>
    <row r="37" spans="3:12">
      <c r="C37" s="187" t="s">
        <v>1969</v>
      </c>
      <c r="D37" s="187"/>
      <c r="E37" s="187"/>
      <c r="F37" s="187"/>
      <c r="G37" s="187"/>
      <c r="H37" s="187"/>
      <c r="I37" s="24"/>
    </row>
    <row r="38" spans="3:12" ht="24.75" customHeight="1">
      <c r="C38" s="188" t="s">
        <v>1998</v>
      </c>
      <c r="D38" s="188"/>
      <c r="E38" s="188"/>
      <c r="F38" s="188"/>
      <c r="G38" s="188"/>
      <c r="H38" s="188"/>
      <c r="I38" s="140"/>
    </row>
    <row r="39" spans="3:12" ht="36" customHeight="1">
      <c r="C39" s="188" t="s">
        <v>1964</v>
      </c>
      <c r="D39" s="188"/>
      <c r="E39" s="188"/>
      <c r="F39" s="188"/>
      <c r="G39" s="188"/>
      <c r="H39" s="139"/>
      <c r="I39" s="140"/>
    </row>
    <row r="40" spans="3:12" ht="27" customHeight="1">
      <c r="C40" s="188" t="s">
        <v>1984</v>
      </c>
      <c r="D40" s="188"/>
      <c r="E40" s="188"/>
      <c r="F40" s="188"/>
      <c r="G40" s="188"/>
      <c r="H40" s="188"/>
      <c r="I40" s="140"/>
    </row>
    <row r="41" spans="3:12">
      <c r="C41" s="188" t="s">
        <v>1968</v>
      </c>
      <c r="D41" s="188"/>
      <c r="E41" s="188"/>
      <c r="F41" s="188"/>
      <c r="G41" s="188"/>
      <c r="H41" s="188"/>
      <c r="I41" s="188"/>
    </row>
    <row r="42" spans="3:12">
      <c r="C42" s="186" t="s">
        <v>309</v>
      </c>
      <c r="D42" s="186"/>
      <c r="E42" s="21"/>
    </row>
  </sheetData>
  <mergeCells count="19">
    <mergeCell ref="A6:J6"/>
    <mergeCell ref="A1:J1"/>
    <mergeCell ref="A2:J2"/>
    <mergeCell ref="A3:J3"/>
    <mergeCell ref="A4:J4"/>
    <mergeCell ref="A5:J5"/>
    <mergeCell ref="C42:D42"/>
    <mergeCell ref="C37:H37"/>
    <mergeCell ref="C38:H38"/>
    <mergeCell ref="C41:I41"/>
    <mergeCell ref="A7:J7"/>
    <mergeCell ref="A8:J8"/>
    <mergeCell ref="C10:C12"/>
    <mergeCell ref="F10:F11"/>
    <mergeCell ref="G10:G11"/>
    <mergeCell ref="H10:H11"/>
    <mergeCell ref="E10:E11"/>
    <mergeCell ref="C39:G39"/>
    <mergeCell ref="C40:H40"/>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10</xdr:col>
                <xdr:colOff>0</xdr:colOff>
                <xdr:row>15</xdr:row>
                <xdr:rowOff>0</xdr:rowOff>
              </from>
              <to>
                <xdr:col>10</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2"/>
  <sheetViews>
    <sheetView showGridLines="0" topLeftCell="A2" zoomScaleNormal="100" workbookViewId="0">
      <selection activeCell="F31" sqref="F31"/>
    </sheetView>
  </sheetViews>
  <sheetFormatPr baseColWidth="10" defaultColWidth="11.42578125" defaultRowHeight="15"/>
  <cols>
    <col min="1" max="1" width="17.42578125" style="12" customWidth="1"/>
    <col min="2" max="2" width="69.140625" style="12" customWidth="1"/>
    <col min="3" max="3" width="15.28515625" style="12" bestFit="1" customWidth="1"/>
    <col min="4" max="4" width="15" style="12" customWidth="1"/>
    <col min="5" max="5" width="15.140625" style="12" customWidth="1"/>
    <col min="6" max="6" width="37.5703125" style="12" customWidth="1"/>
    <col min="7" max="7" width="18.85546875" style="12" customWidth="1"/>
    <col min="8" max="8" width="25.42578125" style="12" bestFit="1" customWidth="1"/>
    <col min="9" max="9" width="14.140625" style="12" bestFit="1" customWidth="1"/>
    <col min="10" max="10" width="21.85546875" style="12" bestFit="1" customWidth="1"/>
    <col min="11" max="12" width="20.42578125" style="12" bestFit="1" customWidth="1"/>
    <col min="13" max="16384" width="11.42578125" style="12"/>
  </cols>
  <sheetData>
    <row r="1" spans="1:10" ht="28.5" customHeight="1">
      <c r="A1" s="182" t="s">
        <v>1967</v>
      </c>
      <c r="B1" s="182"/>
      <c r="C1" s="182"/>
      <c r="D1" s="182"/>
      <c r="E1" s="182"/>
      <c r="F1" s="182"/>
      <c r="G1" s="28"/>
      <c r="H1" s="28"/>
    </row>
    <row r="2" spans="1:10" ht="21" customHeight="1">
      <c r="A2" s="183" t="s">
        <v>0</v>
      </c>
      <c r="B2" s="183"/>
      <c r="C2" s="183"/>
      <c r="D2" s="183"/>
      <c r="E2" s="183"/>
      <c r="F2" s="183"/>
      <c r="G2" s="29"/>
      <c r="H2" s="29"/>
    </row>
    <row r="3" spans="1:10" ht="15" customHeight="1">
      <c r="A3" s="184" t="s">
        <v>1</v>
      </c>
      <c r="B3" s="184"/>
      <c r="C3" s="184"/>
      <c r="D3" s="184"/>
      <c r="E3" s="184"/>
      <c r="F3" s="184"/>
      <c r="G3" s="30"/>
      <c r="H3" s="31"/>
    </row>
    <row r="4" spans="1:10" ht="18.75">
      <c r="A4" s="199" t="s">
        <v>22</v>
      </c>
      <c r="B4" s="199"/>
      <c r="C4" s="199"/>
      <c r="D4" s="199"/>
      <c r="E4" s="199"/>
      <c r="F4" s="199"/>
      <c r="G4" s="32"/>
      <c r="H4" s="33"/>
    </row>
    <row r="5" spans="1:10" ht="18.75" customHeight="1">
      <c r="A5" s="185" t="s">
        <v>23</v>
      </c>
      <c r="B5" s="185"/>
      <c r="C5" s="185"/>
      <c r="D5" s="185"/>
      <c r="E5" s="185"/>
      <c r="F5" s="185"/>
      <c r="G5" s="32"/>
      <c r="H5" s="32"/>
    </row>
    <row r="6" spans="1:10" ht="18.75">
      <c r="A6" s="201" t="s">
        <v>1999</v>
      </c>
      <c r="B6" s="201"/>
      <c r="C6" s="201"/>
      <c r="D6" s="201"/>
      <c r="E6" s="201"/>
      <c r="F6" s="201"/>
      <c r="G6" s="10"/>
      <c r="H6" s="34"/>
    </row>
    <row r="7" spans="1:10" ht="18.75">
      <c r="A7" s="189" t="s">
        <v>275</v>
      </c>
      <c r="B7" s="189"/>
      <c r="C7" s="189"/>
      <c r="D7" s="189"/>
      <c r="E7" s="189"/>
      <c r="F7" s="189"/>
      <c r="G7" s="35"/>
      <c r="H7" s="35"/>
      <c r="I7" s="35"/>
      <c r="J7" s="35"/>
    </row>
    <row r="8" spans="1:10" ht="15.75">
      <c r="A8" s="181" t="s">
        <v>4</v>
      </c>
      <c r="B8" s="181"/>
      <c r="C8" s="181"/>
      <c r="D8" s="181"/>
      <c r="E8" s="181"/>
      <c r="F8" s="181"/>
      <c r="G8" s="10"/>
      <c r="H8" s="36"/>
    </row>
    <row r="9" spans="1:10">
      <c r="G9" s="10"/>
    </row>
    <row r="10" spans="1:10">
      <c r="G10" s="10"/>
      <c r="H10" s="10"/>
    </row>
    <row r="11" spans="1:10" ht="15" customHeight="1">
      <c r="B11" s="200" t="s">
        <v>5</v>
      </c>
      <c r="C11" s="38" t="s">
        <v>312</v>
      </c>
      <c r="D11" s="202" t="s">
        <v>1962</v>
      </c>
      <c r="E11" s="202" t="s">
        <v>299</v>
      </c>
      <c r="G11" s="10"/>
    </row>
    <row r="12" spans="1:10" ht="15" customHeight="1">
      <c r="B12" s="200"/>
      <c r="C12" s="16" t="s">
        <v>275</v>
      </c>
      <c r="D12" s="202"/>
      <c r="E12" s="202"/>
      <c r="F12" s="10"/>
      <c r="G12" s="10"/>
      <c r="H12" s="10"/>
      <c r="I12" s="10"/>
    </row>
    <row r="13" spans="1:10">
      <c r="B13" s="39" t="s">
        <v>10</v>
      </c>
      <c r="C13" s="40">
        <f>+C14+C21</f>
        <v>1484234.610959</v>
      </c>
      <c r="D13" s="40">
        <f>+D14+D21</f>
        <v>1561999.5675666998</v>
      </c>
      <c r="E13" s="40">
        <f>+E14+E21</f>
        <v>1292897.9313421589</v>
      </c>
      <c r="G13" s="10"/>
      <c r="H13" s="10"/>
      <c r="I13" s="10"/>
    </row>
    <row r="14" spans="1:10">
      <c r="B14" s="41" t="s">
        <v>11</v>
      </c>
      <c r="C14" s="42">
        <f>SUM(C15:C20)</f>
        <v>1308196.6847919999</v>
      </c>
      <c r="D14" s="42">
        <f>SUM(D15:D20)</f>
        <v>1349242.2129558297</v>
      </c>
      <c r="E14" s="42">
        <f>SUM(E15:E20)</f>
        <v>1136873.919945339</v>
      </c>
      <c r="F14" s="109"/>
      <c r="G14" s="10"/>
      <c r="H14" s="10"/>
      <c r="I14" s="10"/>
    </row>
    <row r="15" spans="1:10" ht="12.75" customHeight="1">
      <c r="B15" s="43" t="s">
        <v>24</v>
      </c>
      <c r="C15" s="44">
        <v>516919.62720400002</v>
      </c>
      <c r="D15" s="44">
        <v>530847.63321415975</v>
      </c>
      <c r="E15" s="44">
        <v>435455.95497510914</v>
      </c>
      <c r="F15" s="44"/>
      <c r="G15" s="10"/>
      <c r="H15" s="10"/>
      <c r="I15" s="10"/>
    </row>
    <row r="16" spans="1:10">
      <c r="B16" s="43" t="s">
        <v>25</v>
      </c>
      <c r="C16" s="44">
        <v>90986.168678000002</v>
      </c>
      <c r="D16" s="44">
        <v>92370.967634860004</v>
      </c>
      <c r="E16" s="44">
        <v>73720.173505679995</v>
      </c>
      <c r="F16" s="45"/>
      <c r="G16" s="10"/>
      <c r="H16" s="10"/>
    </row>
    <row r="17" spans="2:10">
      <c r="B17" s="43" t="s">
        <v>12</v>
      </c>
      <c r="C17" s="44">
        <v>298486.441612</v>
      </c>
      <c r="D17" s="44">
        <v>295128.665637</v>
      </c>
      <c r="E17" s="44">
        <v>235696.09232791001</v>
      </c>
      <c r="F17" s="44"/>
      <c r="G17" s="10"/>
      <c r="H17" s="10"/>
    </row>
    <row r="18" spans="2:10">
      <c r="B18" s="43" t="s">
        <v>26</v>
      </c>
      <c r="C18" s="46">
        <v>13500</v>
      </c>
      <c r="D18" s="46">
        <v>14787.72097038</v>
      </c>
      <c r="E18" s="46">
        <v>13108.25188691</v>
      </c>
      <c r="F18" s="47"/>
      <c r="G18" s="10"/>
      <c r="H18" s="10"/>
    </row>
    <row r="19" spans="2:10">
      <c r="B19" s="43" t="s">
        <v>27</v>
      </c>
      <c r="C19" s="44">
        <v>388252.04090299999</v>
      </c>
      <c r="D19" s="44">
        <v>414042.23578938993</v>
      </c>
      <c r="E19" s="44">
        <v>377261.29825969995</v>
      </c>
      <c r="F19" s="44"/>
      <c r="G19" s="10"/>
      <c r="H19" s="10"/>
    </row>
    <row r="20" spans="2:10">
      <c r="B20" s="43" t="s">
        <v>28</v>
      </c>
      <c r="C20" s="44">
        <v>52.406395000000003</v>
      </c>
      <c r="D20" s="44">
        <v>2064.9897100399999</v>
      </c>
      <c r="E20" s="44">
        <v>1632.14899003</v>
      </c>
      <c r="F20" s="44"/>
      <c r="G20" s="10"/>
      <c r="H20" s="10"/>
      <c r="J20" s="10"/>
    </row>
    <row r="21" spans="2:10">
      <c r="B21" s="41" t="s">
        <v>13</v>
      </c>
      <c r="C21" s="42">
        <f>SUM(C22:C27)</f>
        <v>176037.92616700003</v>
      </c>
      <c r="D21" s="42">
        <f>SUM(D22:D27)</f>
        <v>212757.35461087007</v>
      </c>
      <c r="E21" s="42">
        <f>SUM(E22:E27)</f>
        <v>156024.01139681996</v>
      </c>
      <c r="F21" s="151"/>
      <c r="G21" s="10"/>
      <c r="H21" s="10"/>
      <c r="I21" s="10"/>
    </row>
    <row r="22" spans="2:10">
      <c r="B22" s="43" t="s">
        <v>29</v>
      </c>
      <c r="C22" s="44">
        <v>53162.528542</v>
      </c>
      <c r="D22" s="44">
        <v>73781.299031090079</v>
      </c>
      <c r="E22" s="44">
        <v>54312.270123249982</v>
      </c>
      <c r="F22" s="44"/>
      <c r="G22" s="10"/>
      <c r="H22" s="10"/>
      <c r="I22" s="48"/>
    </row>
    <row r="23" spans="2:10">
      <c r="B23" s="43" t="s">
        <v>30</v>
      </c>
      <c r="C23" s="44">
        <v>60255.319620000002</v>
      </c>
      <c r="D23" s="44">
        <v>58722.470035289996</v>
      </c>
      <c r="E23" s="44">
        <v>36448.50690267</v>
      </c>
      <c r="F23" s="44"/>
      <c r="G23" s="10"/>
      <c r="H23" s="10"/>
    </row>
    <row r="24" spans="2:10">
      <c r="B24" s="43" t="s">
        <v>31</v>
      </c>
      <c r="C24" s="44">
        <v>10.094704</v>
      </c>
      <c r="D24" s="44">
        <v>145.85161239999999</v>
      </c>
      <c r="E24" s="44">
        <v>101.50699626000001</v>
      </c>
      <c r="F24" s="44"/>
      <c r="G24" s="10"/>
      <c r="H24" s="10"/>
    </row>
    <row r="25" spans="2:10">
      <c r="B25" s="43" t="s">
        <v>32</v>
      </c>
      <c r="C25" s="44">
        <v>1045.835769</v>
      </c>
      <c r="D25" s="44">
        <v>4108.4218886899998</v>
      </c>
      <c r="E25" s="44">
        <v>2188.3444896399997</v>
      </c>
      <c r="F25" s="44"/>
      <c r="G25" s="10"/>
      <c r="H25" s="10"/>
    </row>
    <row r="26" spans="2:10">
      <c r="B26" s="43" t="s">
        <v>33</v>
      </c>
      <c r="C26" s="44">
        <v>60117.023257000001</v>
      </c>
      <c r="D26" s="44">
        <v>75651.304133619997</v>
      </c>
      <c r="E26" s="44">
        <v>62973.382884999985</v>
      </c>
      <c r="F26" s="44"/>
      <c r="G26" s="10"/>
      <c r="H26" s="10"/>
    </row>
    <row r="27" spans="2:10">
      <c r="B27" s="43" t="s">
        <v>34</v>
      </c>
      <c r="C27" s="44">
        <v>1447.1242749999999</v>
      </c>
      <c r="D27" s="44">
        <v>348.00790977999998</v>
      </c>
      <c r="E27" s="49">
        <v>0</v>
      </c>
      <c r="F27" s="44"/>
      <c r="G27" s="10"/>
      <c r="H27" s="10"/>
    </row>
    <row r="28" spans="2:10">
      <c r="B28" s="39" t="s">
        <v>35</v>
      </c>
      <c r="C28" s="40">
        <f>C29</f>
        <v>108120.51053499999</v>
      </c>
      <c r="D28" s="40">
        <f>D29</f>
        <v>110120.51053500001</v>
      </c>
      <c r="E28" s="40">
        <f>E29</f>
        <v>77481.660019980001</v>
      </c>
      <c r="F28" s="44"/>
      <c r="G28" s="10"/>
      <c r="H28" s="10"/>
    </row>
    <row r="29" spans="2:10">
      <c r="B29" s="41" t="s">
        <v>21</v>
      </c>
      <c r="C29" s="42">
        <f>SUM(C30:C32)</f>
        <v>108120.51053499999</v>
      </c>
      <c r="D29" s="42">
        <f>SUM(D30:D32)</f>
        <v>110120.51053500001</v>
      </c>
      <c r="E29" s="42">
        <f>SUM(E30:E32)</f>
        <v>77481.660019980001</v>
      </c>
      <c r="F29" s="44"/>
      <c r="G29" s="10"/>
      <c r="H29" s="10"/>
    </row>
    <row r="30" spans="2:10">
      <c r="B30" s="43" t="s">
        <v>36</v>
      </c>
      <c r="C30" s="44">
        <v>5117.7218819999998</v>
      </c>
      <c r="D30" s="44">
        <v>13579.3</v>
      </c>
      <c r="E30" s="49">
        <v>5647.8953962199994</v>
      </c>
      <c r="F30" s="44"/>
      <c r="G30" s="10"/>
      <c r="H30" s="10"/>
    </row>
    <row r="31" spans="2:10">
      <c r="B31" s="43" t="s">
        <v>37</v>
      </c>
      <c r="C31" s="44">
        <v>103002.788653</v>
      </c>
      <c r="D31" s="44">
        <v>96541.210535000006</v>
      </c>
      <c r="E31" s="44">
        <v>71833.764623759998</v>
      </c>
      <c r="F31" s="44"/>
      <c r="G31" s="10"/>
      <c r="H31" s="10"/>
    </row>
    <row r="32" spans="2:10">
      <c r="B32" s="43" t="s">
        <v>273</v>
      </c>
      <c r="C32" s="49">
        <v>0</v>
      </c>
      <c r="D32" s="49">
        <v>0</v>
      </c>
      <c r="E32" s="49">
        <v>0</v>
      </c>
      <c r="H32" s="10"/>
    </row>
    <row r="33" spans="2:20" ht="15" customHeight="1">
      <c r="B33" s="50" t="s">
        <v>38</v>
      </c>
      <c r="C33" s="51">
        <f>C13+C28</f>
        <v>1592355.1214939998</v>
      </c>
      <c r="D33" s="51">
        <f>D13+D28</f>
        <v>1672120.0781016997</v>
      </c>
      <c r="E33" s="51">
        <f>E13+E28</f>
        <v>1370379.591362139</v>
      </c>
      <c r="H33" s="10"/>
      <c r="I33" s="23"/>
      <c r="J33" s="23"/>
      <c r="K33" s="23"/>
      <c r="L33" s="23"/>
      <c r="M33" s="23"/>
      <c r="N33" s="23"/>
      <c r="O33" s="23"/>
    </row>
    <row r="34" spans="2:20" ht="19.149999999999999" customHeight="1">
      <c r="B34" s="136" t="s">
        <v>308</v>
      </c>
      <c r="E34" s="21"/>
      <c r="F34" s="22"/>
      <c r="G34" s="23"/>
      <c r="H34" s="24"/>
      <c r="I34" s="23"/>
      <c r="J34" s="23"/>
      <c r="K34" s="23"/>
      <c r="L34" s="23"/>
      <c r="M34" s="23"/>
      <c r="N34" s="23"/>
      <c r="O34" s="23"/>
      <c r="P34" s="23"/>
      <c r="Q34" s="23"/>
      <c r="R34" s="23"/>
      <c r="S34" s="23"/>
      <c r="T34" s="23"/>
    </row>
    <row r="35" spans="2:20">
      <c r="B35" s="137" t="s">
        <v>301</v>
      </c>
      <c r="C35" s="138"/>
      <c r="D35" s="138"/>
      <c r="E35" s="138"/>
      <c r="F35" s="138"/>
      <c r="G35" s="26"/>
      <c r="H35" s="24"/>
    </row>
    <row r="36" spans="2:20" ht="35.25" customHeight="1">
      <c r="B36" s="188" t="s">
        <v>1998</v>
      </c>
      <c r="C36" s="188"/>
      <c r="D36" s="188"/>
      <c r="E36" s="188"/>
      <c r="F36" s="141"/>
      <c r="G36" s="141"/>
      <c r="H36" s="140"/>
    </row>
    <row r="37" spans="2:20" ht="35.25" customHeight="1">
      <c r="B37" s="188" t="s">
        <v>1964</v>
      </c>
      <c r="C37" s="188"/>
      <c r="D37" s="188"/>
      <c r="E37" s="188"/>
      <c r="F37" s="141"/>
      <c r="G37" s="141"/>
      <c r="H37" s="140"/>
    </row>
    <row r="38" spans="2:20">
      <c r="B38" s="186" t="s">
        <v>309</v>
      </c>
      <c r="C38" s="186"/>
      <c r="D38" s="21"/>
    </row>
    <row r="42" spans="2:20">
      <c r="B42" s="10"/>
    </row>
  </sheetData>
  <mergeCells count="14">
    <mergeCell ref="B38:C38"/>
    <mergeCell ref="B36:E36"/>
    <mergeCell ref="A1:F1"/>
    <mergeCell ref="A2:F2"/>
    <mergeCell ref="A3:F3"/>
    <mergeCell ref="A4:F4"/>
    <mergeCell ref="A5:F5"/>
    <mergeCell ref="B11:B12"/>
    <mergeCell ref="A8:F8"/>
    <mergeCell ref="A7:F7"/>
    <mergeCell ref="A6:F6"/>
    <mergeCell ref="E11:E12"/>
    <mergeCell ref="D11:D12"/>
    <mergeCell ref="B37:E37"/>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1"/>
  <sheetViews>
    <sheetView showGridLines="0" zoomScaleNormal="100" workbookViewId="0">
      <selection activeCell="G61" sqref="G61"/>
    </sheetView>
  </sheetViews>
  <sheetFormatPr baseColWidth="10" defaultColWidth="11.42578125" defaultRowHeight="15"/>
  <cols>
    <col min="1" max="1" width="29.42578125" style="12" customWidth="1"/>
    <col min="2" max="2" width="69.5703125" style="12" customWidth="1"/>
    <col min="3" max="5" width="19" style="12" customWidth="1"/>
    <col min="6" max="6" width="14.140625" style="12" bestFit="1" customWidth="1"/>
    <col min="7" max="7" width="13.42578125" style="12" bestFit="1" customWidth="1"/>
    <col min="8" max="8" width="14.140625" style="12" bestFit="1" customWidth="1"/>
    <col min="9" max="16384" width="11.42578125" style="12"/>
  </cols>
  <sheetData>
    <row r="1" spans="1:9" ht="28.5" customHeight="1">
      <c r="A1" s="182" t="s">
        <v>1967</v>
      </c>
      <c r="B1" s="182"/>
      <c r="C1" s="182"/>
      <c r="D1" s="182"/>
      <c r="E1" s="182"/>
      <c r="F1" s="182"/>
    </row>
    <row r="2" spans="1:9" ht="21" customHeight="1">
      <c r="A2" s="183" t="s">
        <v>0</v>
      </c>
      <c r="B2" s="183"/>
      <c r="C2" s="183"/>
      <c r="D2" s="183"/>
      <c r="E2" s="183"/>
      <c r="F2" s="183"/>
    </row>
    <row r="3" spans="1:9" ht="15" customHeight="1">
      <c r="A3" s="184" t="s">
        <v>1</v>
      </c>
      <c r="B3" s="184"/>
      <c r="C3" s="184"/>
      <c r="D3" s="184"/>
      <c r="E3" s="184"/>
      <c r="F3" s="184"/>
    </row>
    <row r="4" spans="1:9" ht="18.75" customHeight="1">
      <c r="A4" s="185" t="s">
        <v>22</v>
      </c>
      <c r="B4" s="185"/>
      <c r="C4" s="185"/>
      <c r="D4" s="185"/>
      <c r="E4" s="185"/>
      <c r="F4" s="185"/>
    </row>
    <row r="5" spans="1:9" ht="18.75" customHeight="1">
      <c r="A5" s="185" t="s">
        <v>39</v>
      </c>
      <c r="B5" s="185"/>
      <c r="C5" s="185"/>
      <c r="D5" s="185"/>
      <c r="E5" s="185"/>
      <c r="F5" s="185"/>
    </row>
    <row r="6" spans="1:9" ht="18.75">
      <c r="A6" s="201" t="s">
        <v>1999</v>
      </c>
      <c r="B6" s="201"/>
      <c r="C6" s="201"/>
      <c r="D6" s="201"/>
      <c r="E6" s="201"/>
      <c r="F6" s="201"/>
    </row>
    <row r="7" spans="1:9" ht="18.75">
      <c r="A7" s="189" t="s">
        <v>275</v>
      </c>
      <c r="B7" s="189"/>
      <c r="C7" s="189"/>
      <c r="D7" s="189"/>
      <c r="E7" s="189"/>
      <c r="F7" s="189"/>
    </row>
    <row r="8" spans="1:9" ht="15.75">
      <c r="A8" s="181" t="s">
        <v>4</v>
      </c>
      <c r="B8" s="181"/>
      <c r="C8" s="181"/>
      <c r="D8" s="181"/>
      <c r="E8" s="181"/>
      <c r="F8" s="181"/>
    </row>
    <row r="10" spans="1:9">
      <c r="H10" s="48"/>
    </row>
    <row r="11" spans="1:9" ht="15" customHeight="1">
      <c r="B11" s="200" t="s">
        <v>5</v>
      </c>
      <c r="C11" s="37" t="s">
        <v>312</v>
      </c>
      <c r="D11" s="200" t="s">
        <v>1962</v>
      </c>
      <c r="E11" s="200" t="s">
        <v>299</v>
      </c>
    </row>
    <row r="12" spans="1:9">
      <c r="B12" s="200"/>
      <c r="C12" s="16" t="s">
        <v>275</v>
      </c>
      <c r="D12" s="200"/>
      <c r="E12" s="200"/>
    </row>
    <row r="13" spans="1:9">
      <c r="B13" s="52" t="s">
        <v>10</v>
      </c>
      <c r="C13" s="53">
        <f>C14+C17+C43+C45+C47+C49+C51+C53+C55</f>
        <v>1484234.6109590004</v>
      </c>
      <c r="D13" s="53">
        <f>D14+D17+D43+D45+D47+D49+D51+D53+D55</f>
        <v>1561999.5675666996</v>
      </c>
      <c r="E13" s="53">
        <f>E14+E17+E43+E45+E47+E49+E51+E53+E55</f>
        <v>1292897.9313421603</v>
      </c>
      <c r="H13" s="10"/>
      <c r="I13" s="54"/>
    </row>
    <row r="14" spans="1:9">
      <c r="B14" s="55" t="s">
        <v>40</v>
      </c>
      <c r="C14" s="56">
        <f>SUM(C15:C16)</f>
        <v>8907.1543020000008</v>
      </c>
      <c r="D14" s="56">
        <f>SUM(D15:D16)</f>
        <v>8907.1543020000008</v>
      </c>
      <c r="E14" s="56">
        <f>SUM(E15:E16)</f>
        <v>8164.8905493699986</v>
      </c>
      <c r="H14" s="10"/>
    </row>
    <row r="15" spans="1:9">
      <c r="B15" s="57" t="s">
        <v>41</v>
      </c>
      <c r="C15" s="46">
        <v>3010.7791240000001</v>
      </c>
      <c r="D15" s="46">
        <v>3010.7791240000001</v>
      </c>
      <c r="E15" s="46">
        <v>2759.8801659999999</v>
      </c>
      <c r="F15" s="46"/>
      <c r="H15" s="10"/>
    </row>
    <row r="16" spans="1:9">
      <c r="B16" s="57" t="s">
        <v>42</v>
      </c>
      <c r="C16" s="46">
        <v>5896.3751780000002</v>
      </c>
      <c r="D16" s="46">
        <v>5896.3751780000002</v>
      </c>
      <c r="E16" s="46">
        <v>5405.0103833699986</v>
      </c>
      <c r="F16" s="46"/>
      <c r="H16" s="10"/>
    </row>
    <row r="17" spans="2:10">
      <c r="B17" s="55" t="s">
        <v>43</v>
      </c>
      <c r="C17" s="56">
        <f>SUM(C18:C42)</f>
        <v>1449825.2822310003</v>
      </c>
      <c r="D17" s="56">
        <f>SUM(D18:D42)</f>
        <v>1525981.2748194993</v>
      </c>
      <c r="E17" s="56">
        <f>SUM(E18:E42)</f>
        <v>1259966.8697240101</v>
      </c>
      <c r="F17" s="46"/>
    </row>
    <row r="18" spans="2:10">
      <c r="B18" s="57" t="s">
        <v>44</v>
      </c>
      <c r="C18" s="46">
        <v>127178.682615</v>
      </c>
      <c r="D18" s="46">
        <v>129679.69042986001</v>
      </c>
      <c r="E18" s="46">
        <v>105298.8950569298</v>
      </c>
      <c r="F18" s="58"/>
    </row>
    <row r="19" spans="2:10">
      <c r="B19" s="57" t="s">
        <v>314</v>
      </c>
      <c r="C19" s="46">
        <v>73721.962713999994</v>
      </c>
      <c r="D19" s="46">
        <v>81337.941640089921</v>
      </c>
      <c r="E19" s="46">
        <v>69131.01733805993</v>
      </c>
      <c r="F19" s="58"/>
    </row>
    <row r="20" spans="2:10">
      <c r="B20" s="57" t="s">
        <v>45</v>
      </c>
      <c r="C20" s="46">
        <v>64622.485397999997</v>
      </c>
      <c r="D20" s="46">
        <v>67001.081912090012</v>
      </c>
      <c r="E20" s="46">
        <v>56199.549104940095</v>
      </c>
      <c r="F20" s="58"/>
    </row>
    <row r="21" spans="2:10">
      <c r="B21" s="57" t="s">
        <v>46</v>
      </c>
      <c r="C21" s="46">
        <v>15344.286414</v>
      </c>
      <c r="D21" s="46">
        <v>15469.2635274</v>
      </c>
      <c r="E21" s="46">
        <v>12285.414938309981</v>
      </c>
      <c r="F21" s="58"/>
      <c r="H21" s="59"/>
    </row>
    <row r="22" spans="2:10">
      <c r="B22" s="57" t="s">
        <v>47</v>
      </c>
      <c r="C22" s="46">
        <v>21512.650364000001</v>
      </c>
      <c r="D22" s="46">
        <v>23952.001032640001</v>
      </c>
      <c r="E22" s="46">
        <v>18811.400465859981</v>
      </c>
      <c r="F22" s="58"/>
    </row>
    <row r="23" spans="2:10">
      <c r="B23" s="57" t="s">
        <v>48</v>
      </c>
      <c r="C23" s="59">
        <v>309832.15000000002</v>
      </c>
      <c r="D23" s="59">
        <v>309912.23124880961</v>
      </c>
      <c r="E23" s="59">
        <v>259087.60608602004</v>
      </c>
      <c r="F23" s="58"/>
    </row>
    <row r="24" spans="2:10">
      <c r="B24" s="57" t="s">
        <v>49</v>
      </c>
      <c r="C24" s="59">
        <v>150968.273193</v>
      </c>
      <c r="D24" s="59">
        <v>164183.58614802011</v>
      </c>
      <c r="E24" s="59">
        <v>140565.50168725004</v>
      </c>
      <c r="F24" s="58"/>
    </row>
    <row r="25" spans="2:10">
      <c r="B25" s="60" t="s">
        <v>50</v>
      </c>
      <c r="C25" s="59">
        <v>5502.585634</v>
      </c>
      <c r="D25" s="59">
        <v>5913.0696369799989</v>
      </c>
      <c r="E25" s="59">
        <v>4127.60770968</v>
      </c>
      <c r="F25" s="58"/>
      <c r="H25" s="59"/>
    </row>
    <row r="26" spans="2:10">
      <c r="B26" s="60" t="s">
        <v>51</v>
      </c>
      <c r="C26" s="59">
        <v>3023.3434499999998</v>
      </c>
      <c r="D26" s="59">
        <v>3199.9977180000001</v>
      </c>
      <c r="E26" s="59">
        <v>2153.0304002799999</v>
      </c>
      <c r="F26" s="58"/>
      <c r="H26" s="59"/>
      <c r="J26" s="59"/>
    </row>
    <row r="27" spans="2:10">
      <c r="B27" s="60" t="s">
        <v>52</v>
      </c>
      <c r="C27" s="59">
        <v>18535.516531000001</v>
      </c>
      <c r="D27" s="59">
        <v>20461.522537449997</v>
      </c>
      <c r="E27" s="59">
        <v>14490.061369569996</v>
      </c>
      <c r="F27" s="58"/>
      <c r="H27" s="59"/>
    </row>
    <row r="28" spans="2:10">
      <c r="B28" s="60" t="s">
        <v>53</v>
      </c>
      <c r="C28" s="59">
        <v>64208.597908000003</v>
      </c>
      <c r="D28" s="59">
        <v>83767.439435669992</v>
      </c>
      <c r="E28" s="59">
        <v>65040.02980826002</v>
      </c>
      <c r="F28" s="58"/>
      <c r="H28" s="59"/>
    </row>
    <row r="29" spans="2:10">
      <c r="B29" s="60" t="s">
        <v>54</v>
      </c>
      <c r="C29" s="59">
        <v>21563.980144000001</v>
      </c>
      <c r="D29" s="59">
        <v>23782.691243410001</v>
      </c>
      <c r="E29" s="59">
        <v>19697.197196810001</v>
      </c>
      <c r="F29" s="58"/>
    </row>
    <row r="30" spans="2:10">
      <c r="B30" s="60" t="s">
        <v>55</v>
      </c>
      <c r="C30" s="59">
        <v>9400.0550249999997</v>
      </c>
      <c r="D30" s="59">
        <v>9314.4457327999971</v>
      </c>
      <c r="E30" s="59">
        <v>5283.2535009099984</v>
      </c>
      <c r="F30" s="58"/>
    </row>
    <row r="31" spans="2:10">
      <c r="B31" s="60" t="s">
        <v>56</v>
      </c>
      <c r="C31" s="59">
        <v>11681.565715000001</v>
      </c>
      <c r="D31" s="59">
        <v>12761.423419999999</v>
      </c>
      <c r="E31" s="59">
        <v>11419.089255589994</v>
      </c>
      <c r="F31" s="58"/>
      <c r="G31" s="54"/>
    </row>
    <row r="32" spans="2:10">
      <c r="B32" s="60" t="s">
        <v>57</v>
      </c>
      <c r="C32" s="59">
        <v>1254.3081549999999</v>
      </c>
      <c r="D32" s="59">
        <v>1270.5648931400001</v>
      </c>
      <c r="E32" s="59">
        <v>1047.0090176399997</v>
      </c>
      <c r="F32" s="58"/>
    </row>
    <row r="33" spans="2:6">
      <c r="B33" s="60" t="s">
        <v>58</v>
      </c>
      <c r="C33" s="59">
        <v>4163.0385219999998</v>
      </c>
      <c r="D33" s="59">
        <v>4358.2240763299997</v>
      </c>
      <c r="E33" s="59">
        <v>3584.9661257599987</v>
      </c>
      <c r="F33" s="58"/>
    </row>
    <row r="34" spans="2:6">
      <c r="B34" s="60" t="s">
        <v>59</v>
      </c>
      <c r="C34" s="59">
        <v>754.73537499999998</v>
      </c>
      <c r="D34" s="59">
        <v>765.1721940000001</v>
      </c>
      <c r="E34" s="59">
        <v>584.89502973000003</v>
      </c>
      <c r="F34" s="58"/>
    </row>
    <row r="35" spans="2:6">
      <c r="B35" s="60" t="s">
        <v>60</v>
      </c>
      <c r="C35" s="59">
        <v>17321.712416999999</v>
      </c>
      <c r="D35" s="59">
        <v>17354.908766999986</v>
      </c>
      <c r="E35" s="59">
        <v>10879.72399149</v>
      </c>
      <c r="F35" s="58"/>
    </row>
    <row r="36" spans="2:6">
      <c r="B36" s="60" t="s">
        <v>61</v>
      </c>
      <c r="C36" s="59">
        <v>22851.776170000001</v>
      </c>
      <c r="D36" s="59">
        <v>22921.444125049991</v>
      </c>
      <c r="E36" s="59">
        <v>20120.081686239999</v>
      </c>
      <c r="F36" s="58"/>
    </row>
    <row r="37" spans="2:6">
      <c r="B37" s="60" t="s">
        <v>62</v>
      </c>
      <c r="C37" s="59">
        <v>4007.4039579999999</v>
      </c>
      <c r="D37" s="59">
        <v>4594.7348057600011</v>
      </c>
      <c r="E37" s="59">
        <v>3110.3411335999981</v>
      </c>
      <c r="F37" s="58"/>
    </row>
    <row r="38" spans="2:6">
      <c r="B38" s="60" t="s">
        <v>63</v>
      </c>
      <c r="C38" s="59">
        <v>2714.3816029999998</v>
      </c>
      <c r="D38" s="59">
        <v>2826.449368999999</v>
      </c>
      <c r="E38" s="59">
        <v>2122.4742603799996</v>
      </c>
      <c r="F38" s="58"/>
    </row>
    <row r="39" spans="2:6">
      <c r="B39" s="60" t="s">
        <v>64</v>
      </c>
      <c r="C39" s="59">
        <v>5749.8536160000003</v>
      </c>
      <c r="D39" s="59">
        <v>6039.8536160000012</v>
      </c>
      <c r="E39" s="59">
        <v>3209.5556331100001</v>
      </c>
      <c r="F39" s="58"/>
    </row>
    <row r="40" spans="2:6">
      <c r="B40" s="60" t="s">
        <v>65</v>
      </c>
      <c r="C40" s="59">
        <v>17535.521616999999</v>
      </c>
      <c r="D40" s="59">
        <v>22230.521617000002</v>
      </c>
      <c r="E40" s="59">
        <v>19907.507953419998</v>
      </c>
      <c r="F40" s="58"/>
    </row>
    <row r="41" spans="2:6">
      <c r="B41" s="60" t="s">
        <v>320</v>
      </c>
      <c r="C41" s="59">
        <v>333486.47113800002</v>
      </c>
      <c r="D41" s="59">
        <v>330136.47113800002</v>
      </c>
      <c r="E41" s="59">
        <v>270703.89782791003</v>
      </c>
      <c r="F41" s="58"/>
    </row>
    <row r="42" spans="2:6">
      <c r="B42" s="60" t="s">
        <v>67</v>
      </c>
      <c r="C42" s="59">
        <v>142889.94455499999</v>
      </c>
      <c r="D42" s="59">
        <v>162746.544555</v>
      </c>
      <c r="E42" s="59">
        <v>141106.76314626</v>
      </c>
      <c r="F42" s="58"/>
    </row>
    <row r="43" spans="2:6">
      <c r="B43" s="55" t="s">
        <v>68</v>
      </c>
      <c r="C43" s="56">
        <f>C44</f>
        <v>12921.593863</v>
      </c>
      <c r="D43" s="56">
        <f>D44</f>
        <v>12921.593863</v>
      </c>
      <c r="E43" s="56">
        <f>E44</f>
        <v>11835.322620450002</v>
      </c>
      <c r="F43" s="58"/>
    </row>
    <row r="44" spans="2:6">
      <c r="B44" s="57" t="s">
        <v>69</v>
      </c>
      <c r="C44" s="46">
        <v>12921.593863</v>
      </c>
      <c r="D44" s="46">
        <v>12921.593863</v>
      </c>
      <c r="E44" s="46">
        <v>11835.322620450002</v>
      </c>
      <c r="F44" s="58"/>
    </row>
    <row r="45" spans="2:6">
      <c r="B45" s="55" t="s">
        <v>70</v>
      </c>
      <c r="C45" s="56">
        <f>C46</f>
        <v>6750.8917369999999</v>
      </c>
      <c r="D45" s="56">
        <f>D46</f>
        <v>8150.8917369999999</v>
      </c>
      <c r="E45" s="56">
        <f>E46</f>
        <v>7559.2250199999999</v>
      </c>
      <c r="F45" s="58"/>
    </row>
    <row r="46" spans="2:6">
      <c r="B46" s="57" t="s">
        <v>71</v>
      </c>
      <c r="C46" s="46">
        <v>6750.8917369999999</v>
      </c>
      <c r="D46" s="46">
        <v>8150.8917369999999</v>
      </c>
      <c r="E46" s="46">
        <v>7559.2250199999999</v>
      </c>
      <c r="F46" s="58"/>
    </row>
    <row r="47" spans="2:6">
      <c r="B47" s="55" t="s">
        <v>72</v>
      </c>
      <c r="C47" s="56">
        <f>C48</f>
        <v>1524.2480869999999</v>
      </c>
      <c r="D47" s="56">
        <f>D48</f>
        <v>1546.9930432000001</v>
      </c>
      <c r="E47" s="56">
        <f>E48</f>
        <v>1418.9722491100003</v>
      </c>
      <c r="F47" s="58"/>
    </row>
    <row r="48" spans="2:6">
      <c r="B48" s="57" t="s">
        <v>73</v>
      </c>
      <c r="C48" s="46">
        <v>1524.2480869999999</v>
      </c>
      <c r="D48" s="46">
        <v>1546.9930432000001</v>
      </c>
      <c r="E48" s="46">
        <v>1418.9722491100003</v>
      </c>
      <c r="F48" s="58"/>
    </row>
    <row r="49" spans="2:6">
      <c r="B49" s="55" t="s">
        <v>74</v>
      </c>
      <c r="C49" s="56">
        <f>C50</f>
        <v>1900.371875</v>
      </c>
      <c r="D49" s="56">
        <f>D50</f>
        <v>2000.371875</v>
      </c>
      <c r="E49" s="56">
        <f>E50</f>
        <v>1841.3037220000001</v>
      </c>
      <c r="F49" s="58"/>
    </row>
    <row r="50" spans="2:6">
      <c r="B50" s="57" t="s">
        <v>75</v>
      </c>
      <c r="C50" s="46">
        <v>1900.371875</v>
      </c>
      <c r="D50" s="46">
        <v>2000.371875</v>
      </c>
      <c r="E50" s="46">
        <v>1841.3037220000001</v>
      </c>
      <c r="F50" s="58"/>
    </row>
    <row r="51" spans="2:6">
      <c r="B51" s="55" t="s">
        <v>76</v>
      </c>
      <c r="C51" s="56">
        <f>C52</f>
        <v>375</v>
      </c>
      <c r="D51" s="56">
        <f>D52</f>
        <v>375.18087100000008</v>
      </c>
      <c r="E51" s="56">
        <f>E52</f>
        <v>337.5853472500001</v>
      </c>
      <c r="F51" s="58"/>
    </row>
    <row r="52" spans="2:6">
      <c r="B52" s="57" t="s">
        <v>77</v>
      </c>
      <c r="C52" s="46">
        <v>375</v>
      </c>
      <c r="D52" s="46">
        <v>375.18087100000008</v>
      </c>
      <c r="E52" s="46">
        <v>337.5853472500001</v>
      </c>
      <c r="F52" s="58"/>
    </row>
    <row r="53" spans="2:6">
      <c r="B53" s="55" t="s">
        <v>78</v>
      </c>
      <c r="C53" s="56">
        <f>C54</f>
        <v>1193.3993809999999</v>
      </c>
      <c r="D53" s="56">
        <f>D54</f>
        <v>1193.3993809999999</v>
      </c>
      <c r="E53" s="56">
        <f>E54</f>
        <v>1113.9932230700003</v>
      </c>
      <c r="F53" s="58"/>
    </row>
    <row r="54" spans="2:6">
      <c r="B54" s="57" t="s">
        <v>315</v>
      </c>
      <c r="C54" s="46">
        <v>1193.3993809999999</v>
      </c>
      <c r="D54" s="46">
        <v>1193.3993809999999</v>
      </c>
      <c r="E54" s="46">
        <v>1113.9932230700003</v>
      </c>
      <c r="F54" s="58"/>
    </row>
    <row r="55" spans="2:6">
      <c r="B55" s="61" t="s">
        <v>79</v>
      </c>
      <c r="C55" s="56">
        <f>C56</f>
        <v>836.66948300000001</v>
      </c>
      <c r="D55" s="56">
        <f>D56</f>
        <v>922.70767499999999</v>
      </c>
      <c r="E55" s="56">
        <f>E56</f>
        <v>659.76888690000044</v>
      </c>
      <c r="F55" s="58"/>
    </row>
    <row r="56" spans="2:6">
      <c r="B56" s="57" t="s">
        <v>306</v>
      </c>
      <c r="C56" s="46">
        <v>836.66948300000001</v>
      </c>
      <c r="D56" s="46">
        <v>922.70767499999999</v>
      </c>
      <c r="E56" s="46">
        <v>659.76888690000044</v>
      </c>
      <c r="F56" s="58"/>
    </row>
    <row r="57" spans="2:6">
      <c r="B57" s="62" t="s">
        <v>35</v>
      </c>
      <c r="C57" s="63">
        <f>C58</f>
        <v>108120.51053500001</v>
      </c>
      <c r="D57" s="63">
        <f>D58</f>
        <v>110120.51053499999</v>
      </c>
      <c r="E57" s="63">
        <f>E58</f>
        <v>77481.660019980001</v>
      </c>
      <c r="F57" s="58"/>
    </row>
    <row r="58" spans="2:6">
      <c r="B58" s="55" t="s">
        <v>43</v>
      </c>
      <c r="C58" s="56">
        <f>SUM(C59:C63)</f>
        <v>108120.51053500001</v>
      </c>
      <c r="D58" s="56">
        <f>SUM(D59:D63)</f>
        <v>110120.51053499999</v>
      </c>
      <c r="E58" s="56">
        <f>SUM(E59:E63)</f>
        <v>77481.660019980001</v>
      </c>
      <c r="F58" s="58"/>
    </row>
    <row r="59" spans="2:6">
      <c r="B59" s="57" t="s">
        <v>48</v>
      </c>
      <c r="C59" s="46">
        <v>0</v>
      </c>
      <c r="D59" s="46">
        <v>50</v>
      </c>
      <c r="E59" s="46">
        <v>43.094942350000004</v>
      </c>
      <c r="F59" s="58"/>
    </row>
    <row r="60" spans="2:6">
      <c r="B60" s="57" t="s">
        <v>52</v>
      </c>
      <c r="C60" s="46">
        <v>0</v>
      </c>
      <c r="D60" s="46">
        <v>2000</v>
      </c>
      <c r="E60" s="46">
        <v>2000</v>
      </c>
      <c r="F60" s="58"/>
    </row>
    <row r="61" spans="2:6">
      <c r="B61" s="57" t="s">
        <v>62</v>
      </c>
      <c r="C61" s="46">
        <v>835.789266</v>
      </c>
      <c r="D61" s="46">
        <v>0</v>
      </c>
      <c r="E61" s="46">
        <v>0</v>
      </c>
      <c r="F61" s="58"/>
    </row>
    <row r="62" spans="2:6">
      <c r="B62" s="57" t="s">
        <v>66</v>
      </c>
      <c r="C62" s="46">
        <v>93784.721269000001</v>
      </c>
      <c r="D62" s="46">
        <v>97283.488652999993</v>
      </c>
      <c r="E62" s="46">
        <v>71969.542733110007</v>
      </c>
      <c r="F62" s="58"/>
    </row>
    <row r="63" spans="2:6">
      <c r="B63" s="57" t="s">
        <v>67</v>
      </c>
      <c r="C63" s="46">
        <v>13500</v>
      </c>
      <c r="D63" s="46">
        <v>10787.021881999999</v>
      </c>
      <c r="E63" s="46">
        <v>3469.0223445199999</v>
      </c>
    </row>
    <row r="64" spans="2:6">
      <c r="B64" s="50" t="s">
        <v>80</v>
      </c>
      <c r="C64" s="51">
        <f>C13+C57</f>
        <v>1592355.1214940003</v>
      </c>
      <c r="D64" s="51">
        <f>D13+D57</f>
        <v>1672120.0781016995</v>
      </c>
      <c r="E64" s="51">
        <f>(E13+E57)</f>
        <v>1370379.5913621404</v>
      </c>
    </row>
    <row r="65" spans="2:6">
      <c r="B65" s="136" t="s">
        <v>308</v>
      </c>
      <c r="E65" s="21"/>
      <c r="F65" s="58"/>
    </row>
    <row r="66" spans="2:6">
      <c r="B66" s="137" t="s">
        <v>301</v>
      </c>
      <c r="C66" s="138"/>
      <c r="D66" s="138"/>
      <c r="E66" s="138"/>
    </row>
    <row r="67" spans="2:6" ht="32.450000000000003" customHeight="1">
      <c r="B67" s="188" t="s">
        <v>1998</v>
      </c>
      <c r="C67" s="188"/>
      <c r="D67" s="188"/>
      <c r="E67" s="188"/>
    </row>
    <row r="68" spans="2:6" ht="39" customHeight="1">
      <c r="B68" s="188" t="s">
        <v>1964</v>
      </c>
      <c r="C68" s="188"/>
      <c r="D68" s="188"/>
      <c r="E68" s="188"/>
    </row>
    <row r="69" spans="2:6">
      <c r="B69" s="186" t="s">
        <v>310</v>
      </c>
      <c r="C69" s="186"/>
      <c r="D69" s="21"/>
    </row>
    <row r="70" spans="2:6">
      <c r="C70" s="65"/>
      <c r="D70" s="65"/>
      <c r="E70" s="65"/>
    </row>
    <row r="71" spans="2:6">
      <c r="C71" s="65"/>
      <c r="D71" s="65"/>
      <c r="E71" s="65"/>
    </row>
  </sheetData>
  <mergeCells count="14">
    <mergeCell ref="A1:F1"/>
    <mergeCell ref="A2:F2"/>
    <mergeCell ref="A3:F3"/>
    <mergeCell ref="A4:F4"/>
    <mergeCell ref="A5:F5"/>
    <mergeCell ref="B67:E67"/>
    <mergeCell ref="B69:C69"/>
    <mergeCell ref="A8:F8"/>
    <mergeCell ref="B11:B12"/>
    <mergeCell ref="A6:F6"/>
    <mergeCell ref="A7:F7"/>
    <mergeCell ref="E11:E12"/>
    <mergeCell ref="B68:E68"/>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J165"/>
  <sheetViews>
    <sheetView showGridLines="0" workbookViewId="0">
      <selection activeCell="K67" sqref="K67"/>
    </sheetView>
  </sheetViews>
  <sheetFormatPr baseColWidth="10" defaultColWidth="11.5703125" defaultRowHeight="15"/>
  <cols>
    <col min="1" max="1" width="11.5703125" style="12"/>
    <col min="2" max="2" width="101.7109375" style="12" bestFit="1" customWidth="1"/>
    <col min="3" max="5" width="16.7109375" style="12" customWidth="1"/>
    <col min="6" max="16384" width="11.5703125" style="12"/>
  </cols>
  <sheetData>
    <row r="1" spans="1:6" ht="28.15" customHeight="1">
      <c r="A1" s="182" t="s">
        <v>1967</v>
      </c>
      <c r="B1" s="182"/>
      <c r="C1" s="182"/>
      <c r="D1" s="182"/>
      <c r="E1" s="182"/>
    </row>
    <row r="2" spans="1:6" ht="21" customHeight="1">
      <c r="A2" s="183" t="s">
        <v>0</v>
      </c>
      <c r="B2" s="183"/>
      <c r="C2" s="183"/>
      <c r="D2" s="183"/>
      <c r="E2" s="183"/>
    </row>
    <row r="3" spans="1:6" ht="14.45" customHeight="1">
      <c r="A3" s="184" t="s">
        <v>1</v>
      </c>
      <c r="B3" s="184"/>
      <c r="C3" s="184"/>
      <c r="D3" s="184"/>
      <c r="E3" s="184"/>
    </row>
    <row r="5" spans="1:6" ht="18" customHeight="1">
      <c r="A5" s="185" t="s">
        <v>22</v>
      </c>
      <c r="B5" s="185"/>
      <c r="C5" s="185"/>
      <c r="D5" s="185"/>
      <c r="E5" s="185"/>
      <c r="F5" s="185"/>
    </row>
    <row r="6" spans="1:6" ht="18" customHeight="1">
      <c r="A6" s="185" t="s">
        <v>81</v>
      </c>
      <c r="B6" s="185"/>
      <c r="C6" s="185"/>
      <c r="D6" s="185"/>
      <c r="E6" s="185"/>
      <c r="F6" s="185"/>
    </row>
    <row r="7" spans="1:6" ht="18.75">
      <c r="A7" s="201" t="s">
        <v>1999</v>
      </c>
      <c r="B7" s="201"/>
      <c r="C7" s="201"/>
      <c r="D7" s="201"/>
      <c r="E7" s="201"/>
      <c r="F7" s="201"/>
    </row>
    <row r="8" spans="1:6" ht="18.75">
      <c r="A8" s="189" t="s">
        <v>275</v>
      </c>
      <c r="B8" s="189"/>
      <c r="C8" s="189"/>
      <c r="D8" s="189"/>
      <c r="E8" s="189"/>
      <c r="F8" s="189"/>
    </row>
    <row r="9" spans="1:6" ht="15.75">
      <c r="A9" s="181" t="s">
        <v>4</v>
      </c>
      <c r="B9" s="181"/>
      <c r="C9" s="181"/>
      <c r="D9" s="181"/>
      <c r="E9" s="181"/>
      <c r="F9" s="181"/>
    </row>
    <row r="11" spans="1:6">
      <c r="B11" s="200" t="s">
        <v>5</v>
      </c>
      <c r="C11" s="37" t="s">
        <v>312</v>
      </c>
      <c r="D11" s="200" t="s">
        <v>1962</v>
      </c>
      <c r="E11" s="200" t="s">
        <v>299</v>
      </c>
    </row>
    <row r="12" spans="1:6">
      <c r="B12" s="200"/>
      <c r="C12" s="16" t="s">
        <v>275</v>
      </c>
      <c r="D12" s="200"/>
      <c r="E12" s="200"/>
    </row>
    <row r="13" spans="1:6">
      <c r="B13" s="66" t="s">
        <v>239</v>
      </c>
      <c r="C13" s="133">
        <f>C14+C38+C74+C104+C150</f>
        <v>1484234.610959</v>
      </c>
      <c r="D13" s="133">
        <f>D14+D38+D74+D104+D150</f>
        <v>1561999.5675667</v>
      </c>
      <c r="E13" s="133">
        <f>E14+E38+E74+E104+E150</f>
        <v>1292897.9313421601</v>
      </c>
    </row>
    <row r="14" spans="1:6">
      <c r="B14" s="110" t="s">
        <v>302</v>
      </c>
      <c r="C14" s="134">
        <f>C15+C22+C25+C30</f>
        <v>239464.28887499997</v>
      </c>
      <c r="D14" s="134">
        <f>D15+D22+D25+D30</f>
        <v>257478.64574496998</v>
      </c>
      <c r="E14" s="134">
        <f>E15+E22+E25+E30</f>
        <v>216377.19699681998</v>
      </c>
    </row>
    <row r="15" spans="1:6">
      <c r="B15" s="111" t="s">
        <v>82</v>
      </c>
      <c r="C15" s="134">
        <f>SUM(C16:C21)</f>
        <v>92986.411967000007</v>
      </c>
      <c r="D15" s="134">
        <f>SUM(D16:D21)</f>
        <v>105264.10345932998</v>
      </c>
      <c r="E15" s="134">
        <f>SUM(E16:E21)</f>
        <v>88304.733986139981</v>
      </c>
    </row>
    <row r="16" spans="1:6">
      <c r="B16" s="60" t="s">
        <v>83</v>
      </c>
      <c r="C16" s="132">
        <v>7957.6912179999999</v>
      </c>
      <c r="D16" s="132">
        <v>8645.1241183300008</v>
      </c>
      <c r="E16" s="132">
        <v>7901.6320979399979</v>
      </c>
    </row>
    <row r="17" spans="2:5">
      <c r="B17" s="60" t="s">
        <v>84</v>
      </c>
      <c r="C17" s="132">
        <v>50979.967939000002</v>
      </c>
      <c r="D17" s="132">
        <v>53598.836560289994</v>
      </c>
      <c r="E17" s="132">
        <v>40328.130938439979</v>
      </c>
    </row>
    <row r="18" spans="2:5">
      <c r="B18" s="60" t="s">
        <v>85</v>
      </c>
      <c r="C18" s="132">
        <v>26405.736634000001</v>
      </c>
      <c r="D18" s="132">
        <v>34040.619881519982</v>
      </c>
      <c r="E18" s="132">
        <v>31833.477661689991</v>
      </c>
    </row>
    <row r="19" spans="2:5">
      <c r="B19" s="60" t="s">
        <v>86</v>
      </c>
      <c r="C19" s="132">
        <v>6738.7567369999997</v>
      </c>
      <c r="D19" s="132">
        <v>8135.7237370000003</v>
      </c>
      <c r="E19" s="132">
        <v>7545.0680199999997</v>
      </c>
    </row>
    <row r="20" spans="2:5">
      <c r="B20" s="60" t="s">
        <v>87</v>
      </c>
      <c r="C20" s="132">
        <v>813.15455099999997</v>
      </c>
      <c r="D20" s="132">
        <v>752.69427418999999</v>
      </c>
      <c r="E20" s="132">
        <v>616.30329199000005</v>
      </c>
    </row>
    <row r="21" spans="2:5">
      <c r="B21" s="60" t="s">
        <v>276</v>
      </c>
      <c r="C21" s="132">
        <v>91.104888000000003</v>
      </c>
      <c r="D21" s="132">
        <v>91.104888000000003</v>
      </c>
      <c r="E21" s="132">
        <v>80.121976079999996</v>
      </c>
    </row>
    <row r="22" spans="2:5">
      <c r="B22" s="111" t="s">
        <v>88</v>
      </c>
      <c r="C22" s="134">
        <f>SUM(C23:C24)</f>
        <v>15166.993748999999</v>
      </c>
      <c r="D22" s="134">
        <f>SUM(D23:D24)</f>
        <v>15292.044762399999</v>
      </c>
      <c r="E22" s="134">
        <f>SUM(E23:E24)</f>
        <v>12149.586423780005</v>
      </c>
    </row>
    <row r="23" spans="2:5">
      <c r="B23" s="60" t="s">
        <v>89</v>
      </c>
      <c r="C23" s="132">
        <v>5679.9169469999997</v>
      </c>
      <c r="D23" s="132">
        <v>5926.8996112799996</v>
      </c>
      <c r="E23" s="132">
        <v>3885.3453198700045</v>
      </c>
    </row>
    <row r="24" spans="2:5">
      <c r="B24" s="60" t="s">
        <v>90</v>
      </c>
      <c r="C24" s="132">
        <v>9487.0768019999996</v>
      </c>
      <c r="D24" s="132">
        <v>9365.1451511199994</v>
      </c>
      <c r="E24" s="132">
        <v>8264.2411039100007</v>
      </c>
    </row>
    <row r="25" spans="2:5">
      <c r="B25" s="111" t="s">
        <v>91</v>
      </c>
      <c r="C25" s="134">
        <f>SUM(C26:C29)</f>
        <v>53706.951427000007</v>
      </c>
      <c r="D25" s="134">
        <f>SUM(D26:D29)</f>
        <v>56202.533476110024</v>
      </c>
      <c r="E25" s="134">
        <f>SUM(E26:E29)</f>
        <v>47701.413705690036</v>
      </c>
    </row>
    <row r="26" spans="2:5">
      <c r="B26" s="60" t="s">
        <v>92</v>
      </c>
      <c r="C26" s="132">
        <v>49289.055265000003</v>
      </c>
      <c r="D26" s="132">
        <v>51312.487375440025</v>
      </c>
      <c r="E26" s="132">
        <v>43796.332138750033</v>
      </c>
    </row>
    <row r="27" spans="2:5">
      <c r="B27" s="60" t="s">
        <v>93</v>
      </c>
      <c r="C27" s="132">
        <v>4065.0264830000001</v>
      </c>
      <c r="D27" s="132">
        <v>4526.0064480000001</v>
      </c>
      <c r="E27" s="132">
        <v>3581.2936438400006</v>
      </c>
    </row>
    <row r="28" spans="2:5">
      <c r="B28" s="60" t="s">
        <v>249</v>
      </c>
      <c r="C28" s="132">
        <v>280.480234</v>
      </c>
      <c r="D28" s="132">
        <v>281.70055266999998</v>
      </c>
      <c r="E28" s="132">
        <v>252.07790868000006</v>
      </c>
    </row>
    <row r="29" spans="2:5">
      <c r="B29" s="60" t="s">
        <v>94</v>
      </c>
      <c r="C29" s="132">
        <v>72.389444999999995</v>
      </c>
      <c r="D29" s="132">
        <v>82.339100000000002</v>
      </c>
      <c r="E29" s="132">
        <v>71.710014420000007</v>
      </c>
    </row>
    <row r="30" spans="2:5">
      <c r="B30" s="111" t="s">
        <v>95</v>
      </c>
      <c r="C30" s="134">
        <f>SUM(C31:C37)</f>
        <v>77603.931731999983</v>
      </c>
      <c r="D30" s="134">
        <f>SUM(D31:D37)</f>
        <v>80719.964047129994</v>
      </c>
      <c r="E30" s="134">
        <f>SUM(E31:E37)</f>
        <v>68221.462881209984</v>
      </c>
    </row>
    <row r="31" spans="2:5">
      <c r="B31" s="60" t="s">
        <v>96</v>
      </c>
      <c r="C31" s="132">
        <v>38088.754744999998</v>
      </c>
      <c r="D31" s="132">
        <v>37219.455555940003</v>
      </c>
      <c r="E31" s="132">
        <v>30711.310208920004</v>
      </c>
    </row>
    <row r="32" spans="2:5">
      <c r="B32" s="60" t="s">
        <v>97</v>
      </c>
      <c r="C32" s="132">
        <v>1400.4293500000001</v>
      </c>
      <c r="D32" s="132">
        <v>1082.8902377899999</v>
      </c>
      <c r="E32" s="132">
        <v>877.92021425999974</v>
      </c>
    </row>
    <row r="33" spans="2:5">
      <c r="B33" s="60" t="s">
        <v>98</v>
      </c>
      <c r="C33" s="132">
        <v>26646.094384</v>
      </c>
      <c r="D33" s="132">
        <v>28896.347324989991</v>
      </c>
      <c r="E33" s="132">
        <v>26079.109070109982</v>
      </c>
    </row>
    <row r="34" spans="2:5">
      <c r="B34" s="60" t="s">
        <v>99</v>
      </c>
      <c r="C34" s="132">
        <v>2809.3564959999999</v>
      </c>
      <c r="D34" s="132">
        <v>3339.1307256699997</v>
      </c>
      <c r="E34" s="132">
        <v>3099.5872944799994</v>
      </c>
    </row>
    <row r="35" spans="2:5">
      <c r="B35" s="60" t="s">
        <v>100</v>
      </c>
      <c r="C35" s="132">
        <v>4003.9843820000001</v>
      </c>
      <c r="D35" s="132">
        <v>4751.6574673999976</v>
      </c>
      <c r="E35" s="132">
        <v>3248.7206506600005</v>
      </c>
    </row>
    <row r="36" spans="2:5">
      <c r="B36" s="60" t="s">
        <v>101</v>
      </c>
      <c r="C36" s="132">
        <v>69.484139999999996</v>
      </c>
      <c r="D36" s="132">
        <v>69.484139999999996</v>
      </c>
      <c r="E36" s="123">
        <v>63.693795000000001</v>
      </c>
    </row>
    <row r="37" spans="2:5">
      <c r="B37" s="60" t="s">
        <v>102</v>
      </c>
      <c r="C37" s="132">
        <v>4585.8282349999999</v>
      </c>
      <c r="D37" s="132">
        <v>5360.9985953399992</v>
      </c>
      <c r="E37" s="135">
        <v>4141.1216477800008</v>
      </c>
    </row>
    <row r="38" spans="2:5">
      <c r="B38" s="110" t="s">
        <v>261</v>
      </c>
      <c r="C38" s="134">
        <f>C39+C43+C49+C51+C56+C59+C65+C67+C69</f>
        <v>230637.10148299995</v>
      </c>
      <c r="D38" s="134">
        <f>D39+D43+D49+D51+D56+D59+D65+D67+D69</f>
        <v>272622.74613097002</v>
      </c>
      <c r="E38" s="134">
        <f>E39+E43+E49+E51+E56+E59+E65+E67+E69</f>
        <v>222747.78754802002</v>
      </c>
    </row>
    <row r="39" spans="2:5">
      <c r="B39" s="111" t="s">
        <v>103</v>
      </c>
      <c r="C39" s="134">
        <f>SUM(C40:C42)</f>
        <v>23281.068770999998</v>
      </c>
      <c r="D39" s="134">
        <f>SUM(D40:D42)</f>
        <v>25598.205748190001</v>
      </c>
      <c r="E39" s="134">
        <f>SUM(E40:E42)</f>
        <v>21040.061330190016</v>
      </c>
    </row>
    <row r="40" spans="2:5">
      <c r="B40" s="60" t="s">
        <v>104</v>
      </c>
      <c r="C40" s="132">
        <v>21343.196200999999</v>
      </c>
      <c r="D40" s="132">
        <v>23465.946542580001</v>
      </c>
      <c r="E40" s="135">
        <v>19581.954426220014</v>
      </c>
    </row>
    <row r="41" spans="2:5">
      <c r="B41" s="60" t="s">
        <v>105</v>
      </c>
      <c r="C41" s="132">
        <v>1694.5834649999999</v>
      </c>
      <c r="D41" s="132">
        <v>1827.4836078800004</v>
      </c>
      <c r="E41" s="135">
        <v>1227.2404147000002</v>
      </c>
    </row>
    <row r="42" spans="2:5">
      <c r="B42" s="60" t="s">
        <v>106</v>
      </c>
      <c r="C42" s="132">
        <v>243.28910500000001</v>
      </c>
      <c r="D42" s="132">
        <v>304.77559773000002</v>
      </c>
      <c r="E42" s="135">
        <v>230.86648926999999</v>
      </c>
    </row>
    <row r="43" spans="2:5">
      <c r="B43" s="111" t="s">
        <v>107</v>
      </c>
      <c r="C43" s="134">
        <f>SUM(C44:C48)</f>
        <v>18069.727753000003</v>
      </c>
      <c r="D43" s="134">
        <f>SUM(D44:D48)</f>
        <v>19932.196852509998</v>
      </c>
      <c r="E43" s="134">
        <f>SUM(E44:E48)</f>
        <v>14030.43089256</v>
      </c>
    </row>
    <row r="44" spans="2:5">
      <c r="B44" s="60" t="s">
        <v>108</v>
      </c>
      <c r="C44" s="132">
        <v>12036.003957000001</v>
      </c>
      <c r="D44" s="132">
        <v>13887.482440989997</v>
      </c>
      <c r="E44" s="132">
        <v>8930.6485417500007</v>
      </c>
    </row>
    <row r="45" spans="2:5">
      <c r="B45" s="60" t="s">
        <v>109</v>
      </c>
      <c r="C45" s="132">
        <v>178.780957</v>
      </c>
      <c r="D45" s="132">
        <v>153.92500000000001</v>
      </c>
      <c r="E45" s="132">
        <v>145.31064138999997</v>
      </c>
    </row>
    <row r="46" spans="2:5">
      <c r="B46" s="60" t="s">
        <v>250</v>
      </c>
      <c r="C46" s="132">
        <v>252.44</v>
      </c>
      <c r="D46" s="132">
        <v>352.44</v>
      </c>
      <c r="E46" s="132">
        <v>0</v>
      </c>
    </row>
    <row r="47" spans="2:5">
      <c r="B47" s="60" t="s">
        <v>110</v>
      </c>
      <c r="C47" s="132">
        <v>281.636753</v>
      </c>
      <c r="D47" s="132">
        <v>161.73818651999997</v>
      </c>
      <c r="E47" s="132">
        <v>117.10160546999994</v>
      </c>
    </row>
    <row r="48" spans="2:5">
      <c r="B48" s="60" t="s">
        <v>111</v>
      </c>
      <c r="C48" s="132">
        <v>5320.866086</v>
      </c>
      <c r="D48" s="132">
        <v>5376.6112249999996</v>
      </c>
      <c r="E48" s="132">
        <v>4837.3701039499992</v>
      </c>
    </row>
    <row r="49" spans="2:10">
      <c r="B49" s="111" t="s">
        <v>112</v>
      </c>
      <c r="C49" s="134">
        <f>SUM(C50)</f>
        <v>8478.6767419999996</v>
      </c>
      <c r="D49" s="134">
        <f>SUM(D50)</f>
        <v>7823.3398289999996</v>
      </c>
      <c r="E49" s="134">
        <f>SUM(E50)</f>
        <v>4488.0404356300005</v>
      </c>
    </row>
    <row r="50" spans="2:10">
      <c r="B50" s="60" t="s">
        <v>113</v>
      </c>
      <c r="C50" s="132">
        <v>8478.6767419999996</v>
      </c>
      <c r="D50" s="132">
        <v>7823.3398289999996</v>
      </c>
      <c r="E50" s="132">
        <v>4488.0404356300005</v>
      </c>
    </row>
    <row r="51" spans="2:10">
      <c r="B51" s="111" t="s">
        <v>114</v>
      </c>
      <c r="C51" s="134">
        <f>SUM(C52:C55)</f>
        <v>90444.999545999977</v>
      </c>
      <c r="D51" s="134">
        <f>SUM(D52:D55)</f>
        <v>109216.84626258</v>
      </c>
      <c r="E51" s="134">
        <f>SUM(E52:E55)</f>
        <v>96989.498493549996</v>
      </c>
    </row>
    <row r="52" spans="2:10">
      <c r="B52" s="60" t="s">
        <v>115</v>
      </c>
      <c r="C52" s="132">
        <v>670.85495600000002</v>
      </c>
      <c r="D52" s="132">
        <v>652.250539</v>
      </c>
      <c r="E52" s="132">
        <v>457.52489943999984</v>
      </c>
    </row>
    <row r="53" spans="2:10">
      <c r="B53" s="60" t="s">
        <v>116</v>
      </c>
      <c r="C53" s="132">
        <v>84996.417663999993</v>
      </c>
      <c r="D53" s="132">
        <v>104982.55956213</v>
      </c>
      <c r="E53" s="132">
        <v>94909.879955489989</v>
      </c>
    </row>
    <row r="54" spans="2:10">
      <c r="B54" s="60" t="s">
        <v>117</v>
      </c>
      <c r="C54" s="132">
        <v>51.500000999999997</v>
      </c>
      <c r="D54" s="132">
        <v>50.459600999999999</v>
      </c>
      <c r="E54" s="132">
        <v>23.459613299999997</v>
      </c>
    </row>
    <row r="55" spans="2:10">
      <c r="B55" s="60" t="s">
        <v>118</v>
      </c>
      <c r="C55" s="132">
        <v>4726.2269249999999</v>
      </c>
      <c r="D55" s="132">
        <v>3531.5765604499998</v>
      </c>
      <c r="E55" s="132">
        <v>1598.6340253200003</v>
      </c>
    </row>
    <row r="56" spans="2:10">
      <c r="B56" s="111" t="s">
        <v>119</v>
      </c>
      <c r="C56" s="134">
        <f>SUM(C57:C58)</f>
        <v>879.26182300000005</v>
      </c>
      <c r="D56" s="134">
        <f>SUM(D57:D58)</f>
        <v>947.97727200000008</v>
      </c>
      <c r="E56" s="134">
        <f>SUM(E57:E58)</f>
        <v>741.45560807999971</v>
      </c>
    </row>
    <row r="57" spans="2:10">
      <c r="B57" s="60" t="s">
        <v>120</v>
      </c>
      <c r="C57" s="132">
        <v>868.70703800000001</v>
      </c>
      <c r="D57" s="132">
        <v>947.42248700000005</v>
      </c>
      <c r="E57" s="132">
        <v>741.45560807999971</v>
      </c>
    </row>
    <row r="58" spans="2:10">
      <c r="B58" s="60" t="s">
        <v>244</v>
      </c>
      <c r="C58" s="132">
        <v>10.554785000000001</v>
      </c>
      <c r="D58" s="132">
        <v>0.55478499999999997</v>
      </c>
      <c r="E58" s="132">
        <v>0</v>
      </c>
    </row>
    <row r="59" spans="2:10">
      <c r="B59" s="111" t="s">
        <v>121</v>
      </c>
      <c r="C59" s="134">
        <f>SUM(C60:C64)</f>
        <v>77465.525556000008</v>
      </c>
      <c r="D59" s="134">
        <f>SUM(D60:D64)</f>
        <v>97900.727532410048</v>
      </c>
      <c r="E59" s="134">
        <f>SUM(E60:E64)</f>
        <v>78405.993869190017</v>
      </c>
    </row>
    <row r="60" spans="2:10">
      <c r="B60" s="60" t="s">
        <v>122</v>
      </c>
      <c r="C60" s="132">
        <v>37110.140373000002</v>
      </c>
      <c r="D60" s="132">
        <v>54798.433819410035</v>
      </c>
      <c r="E60" s="132">
        <v>43615.095241230025</v>
      </c>
      <c r="J60" s="134"/>
    </row>
    <row r="61" spans="2:10">
      <c r="B61" s="60" t="s">
        <v>123</v>
      </c>
      <c r="C61" s="132">
        <v>21.182604000000001</v>
      </c>
      <c r="D61" s="132">
        <v>223.182604</v>
      </c>
      <c r="E61" s="132">
        <v>221.99172252000002</v>
      </c>
    </row>
    <row r="62" spans="2:10">
      <c r="B62" s="60" t="s">
        <v>124</v>
      </c>
      <c r="C62" s="132">
        <v>35218.491996999997</v>
      </c>
      <c r="D62" s="132">
        <v>37613.649131000006</v>
      </c>
      <c r="E62" s="132">
        <v>30756.837470270002</v>
      </c>
    </row>
    <row r="63" spans="2:10">
      <c r="B63" s="60" t="s">
        <v>125</v>
      </c>
      <c r="C63" s="132">
        <v>1202.5105940000001</v>
      </c>
      <c r="D63" s="132">
        <v>1262.5105940000001</v>
      </c>
      <c r="E63" s="132">
        <v>949.14411640999992</v>
      </c>
    </row>
    <row r="64" spans="2:10">
      <c r="B64" s="60" t="s">
        <v>126</v>
      </c>
      <c r="C64" s="132">
        <v>3913.1999879999998</v>
      </c>
      <c r="D64" s="132">
        <v>4002.951384</v>
      </c>
      <c r="E64" s="132">
        <v>2862.9253187600025</v>
      </c>
    </row>
    <row r="65" spans="2:5">
      <c r="B65" s="111" t="s">
        <v>127</v>
      </c>
      <c r="C65" s="134">
        <f>C66</f>
        <v>3805.3082479999998</v>
      </c>
      <c r="D65" s="134">
        <f>D66</f>
        <v>3071.4238212999999</v>
      </c>
      <c r="E65" s="134">
        <f>E66</f>
        <v>2341.3581223599981</v>
      </c>
    </row>
    <row r="66" spans="2:5">
      <c r="B66" s="60" t="s">
        <v>128</v>
      </c>
      <c r="C66" s="132">
        <v>3805.3082479999998</v>
      </c>
      <c r="D66" s="132">
        <v>3071.4238212999999</v>
      </c>
      <c r="E66" s="132">
        <v>2341.3581223599981</v>
      </c>
    </row>
    <row r="67" spans="2:5">
      <c r="B67" s="111" t="s">
        <v>129</v>
      </c>
      <c r="C67" s="134">
        <f>C68</f>
        <v>149.70302000000001</v>
      </c>
      <c r="D67" s="134">
        <f>D68</f>
        <v>149.70302000000001</v>
      </c>
      <c r="E67" s="134">
        <f>E68</f>
        <v>68.613884129999988</v>
      </c>
    </row>
    <row r="68" spans="2:5">
      <c r="B68" s="60" t="s">
        <v>130</v>
      </c>
      <c r="C68" s="132">
        <v>149.70302000000001</v>
      </c>
      <c r="D68" s="132">
        <v>149.70302000000001</v>
      </c>
      <c r="E68" s="132">
        <v>68.613884129999988</v>
      </c>
    </row>
    <row r="69" spans="2:5">
      <c r="B69" s="111" t="s">
        <v>131</v>
      </c>
      <c r="C69" s="134">
        <f>SUM(C70:C73)</f>
        <v>8062.8300239999999</v>
      </c>
      <c r="D69" s="134">
        <f>SUM(D70:D73)</f>
        <v>7982.3257929800002</v>
      </c>
      <c r="E69" s="134">
        <f>SUM(E70:E73)</f>
        <v>4642.3349123300013</v>
      </c>
    </row>
    <row r="70" spans="2:5">
      <c r="B70" s="60" t="s">
        <v>243</v>
      </c>
      <c r="C70" s="132">
        <v>146.51128</v>
      </c>
      <c r="D70" s="132">
        <v>100.478937</v>
      </c>
      <c r="E70" s="132">
        <v>72.412564840000002</v>
      </c>
    </row>
    <row r="71" spans="2:5">
      <c r="B71" s="60" t="s">
        <v>277</v>
      </c>
      <c r="C71" s="132">
        <v>3.9225690000000002</v>
      </c>
      <c r="D71" s="132">
        <v>0</v>
      </c>
      <c r="E71" s="132">
        <v>0</v>
      </c>
    </row>
    <row r="72" spans="2:5">
      <c r="B72" s="60" t="s">
        <v>132</v>
      </c>
      <c r="C72" s="132">
        <v>7738.7249179999999</v>
      </c>
      <c r="D72" s="132">
        <v>7708.1755989800004</v>
      </c>
      <c r="E72" s="132">
        <v>4410.7236952400008</v>
      </c>
    </row>
    <row r="73" spans="2:5">
      <c r="B73" s="60" t="s">
        <v>251</v>
      </c>
      <c r="C73" s="132">
        <v>173.671257</v>
      </c>
      <c r="D73" s="132">
        <v>173.671257</v>
      </c>
      <c r="E73" s="132">
        <v>159.19865225000001</v>
      </c>
    </row>
    <row r="74" spans="2:5">
      <c r="B74" s="110" t="s">
        <v>268</v>
      </c>
      <c r="C74" s="134">
        <f>C75+C80+C95</f>
        <v>14788.243644000002</v>
      </c>
      <c r="D74" s="134">
        <f>D75+D80+D95</f>
        <v>14339.130728390002</v>
      </c>
      <c r="E74" s="134">
        <f>E75+E80+E95</f>
        <v>9623.5484145399987</v>
      </c>
    </row>
    <row r="75" spans="2:5">
      <c r="B75" s="111" t="s">
        <v>133</v>
      </c>
      <c r="C75" s="134">
        <f>SUM(C76:C79)</f>
        <v>1069.4035680000002</v>
      </c>
      <c r="D75" s="134">
        <f>SUM(D76:D79)</f>
        <v>1077.2832390000001</v>
      </c>
      <c r="E75" s="134">
        <f>SUM(E76:E79)</f>
        <v>462.90122401000002</v>
      </c>
    </row>
    <row r="76" spans="2:5">
      <c r="B76" s="60" t="s">
        <v>134</v>
      </c>
      <c r="C76" s="132">
        <v>225.042</v>
      </c>
      <c r="D76" s="132">
        <v>149.042</v>
      </c>
      <c r="E76" s="132">
        <v>133.76991957000001</v>
      </c>
    </row>
    <row r="77" spans="2:5">
      <c r="B77" s="60" t="s">
        <v>135</v>
      </c>
      <c r="C77" s="132">
        <v>736.63497900000004</v>
      </c>
      <c r="D77" s="132">
        <v>779.8383960000001</v>
      </c>
      <c r="E77" s="132">
        <v>243.81535714000003</v>
      </c>
    </row>
    <row r="78" spans="2:5">
      <c r="B78" s="60" t="s">
        <v>248</v>
      </c>
      <c r="C78" s="132">
        <v>18.204464000000002</v>
      </c>
      <c r="D78" s="132">
        <v>7.7044639999999998</v>
      </c>
      <c r="E78" s="132">
        <v>0</v>
      </c>
    </row>
    <row r="79" spans="2:5">
      <c r="B79" s="60" t="s">
        <v>136</v>
      </c>
      <c r="C79" s="132">
        <v>89.522125000000003</v>
      </c>
      <c r="D79" s="132">
        <v>140.69837899999999</v>
      </c>
      <c r="E79" s="132">
        <v>85.315947299999991</v>
      </c>
    </row>
    <row r="80" spans="2:5">
      <c r="B80" s="111" t="s">
        <v>137</v>
      </c>
      <c r="C80" s="134">
        <f>SUM(C81:C94)</f>
        <v>8369.8522960000009</v>
      </c>
      <c r="D80" s="134">
        <f>SUM(D81:D94)</f>
        <v>8778.3222419400026</v>
      </c>
      <c r="E80" s="134">
        <f>SUM(E81:E94)</f>
        <v>5977.3141424599999</v>
      </c>
    </row>
    <row r="81" spans="2:5">
      <c r="B81" s="60" t="s">
        <v>138</v>
      </c>
      <c r="C81" s="132">
        <v>1130.0497190000001</v>
      </c>
      <c r="D81" s="132">
        <v>861.49476254000001</v>
      </c>
      <c r="E81" s="132">
        <v>153.26790426999997</v>
      </c>
    </row>
    <row r="82" spans="2:5">
      <c r="B82" s="60" t="s">
        <v>252</v>
      </c>
      <c r="C82" s="132">
        <v>31.467776000000001</v>
      </c>
      <c r="D82" s="132">
        <v>3.87276752</v>
      </c>
      <c r="E82" s="132">
        <v>1.3374588999999999</v>
      </c>
    </row>
    <row r="83" spans="2:5">
      <c r="B83" s="60" t="s">
        <v>139</v>
      </c>
      <c r="C83" s="132">
        <v>320.09149500000001</v>
      </c>
      <c r="D83" s="132">
        <v>277.78220599999997</v>
      </c>
      <c r="E83" s="132">
        <v>167.44738725000002</v>
      </c>
    </row>
    <row r="84" spans="2:5">
      <c r="B84" s="60" t="s">
        <v>140</v>
      </c>
      <c r="C84" s="132">
        <v>35</v>
      </c>
      <c r="D84" s="132">
        <v>10.946491</v>
      </c>
      <c r="E84" s="132">
        <v>6.9077041299999999</v>
      </c>
    </row>
    <row r="85" spans="2:5">
      <c r="B85" s="60" t="s">
        <v>141</v>
      </c>
      <c r="C85" s="132">
        <v>8.4097159999999995</v>
      </c>
      <c r="D85" s="132">
        <v>24.79617146</v>
      </c>
      <c r="E85" s="132">
        <v>11.378215239999999</v>
      </c>
    </row>
    <row r="86" spans="2:5">
      <c r="B86" s="60" t="s">
        <v>142</v>
      </c>
      <c r="C86" s="132">
        <v>166.3</v>
      </c>
      <c r="D86" s="132">
        <v>166.3</v>
      </c>
      <c r="E86" s="132">
        <v>154.59416666999999</v>
      </c>
    </row>
    <row r="87" spans="2:5">
      <c r="B87" s="60" t="s">
        <v>253</v>
      </c>
      <c r="C87" s="132">
        <v>121.855463</v>
      </c>
      <c r="D87" s="132">
        <v>115.68907299999999</v>
      </c>
      <c r="E87" s="132">
        <v>70.91464009000002</v>
      </c>
    </row>
    <row r="88" spans="2:5">
      <c r="B88" s="60" t="s">
        <v>143</v>
      </c>
      <c r="C88" s="132">
        <v>1338.1688340000001</v>
      </c>
      <c r="D88" s="132">
        <v>1098.820072</v>
      </c>
      <c r="E88" s="132">
        <v>854.90765859999976</v>
      </c>
    </row>
    <row r="89" spans="2:5">
      <c r="B89" s="60" t="s">
        <v>144</v>
      </c>
      <c r="C89" s="132">
        <v>2031.4511130000001</v>
      </c>
      <c r="D89" s="132">
        <v>1996.7121560000019</v>
      </c>
      <c r="E89" s="132">
        <v>1475.294763639999</v>
      </c>
    </row>
    <row r="90" spans="2:5">
      <c r="B90" s="60" t="s">
        <v>145</v>
      </c>
      <c r="C90" s="132">
        <v>101.411794</v>
      </c>
      <c r="D90" s="132">
        <v>106.411794</v>
      </c>
      <c r="E90" s="132">
        <v>81.95047611999999</v>
      </c>
    </row>
    <row r="91" spans="2:5">
      <c r="B91" s="60" t="s">
        <v>146</v>
      </c>
      <c r="C91" s="132">
        <v>1</v>
      </c>
      <c r="D91" s="132">
        <v>1</v>
      </c>
      <c r="E91" s="132">
        <v>0.60308693000000002</v>
      </c>
    </row>
    <row r="92" spans="2:5">
      <c r="B92" s="60" t="s">
        <v>254</v>
      </c>
      <c r="C92" s="132">
        <v>30.547778999999998</v>
      </c>
      <c r="D92" s="132">
        <v>104.233709</v>
      </c>
      <c r="E92" s="132">
        <v>83.522556299999991</v>
      </c>
    </row>
    <row r="93" spans="2:5">
      <c r="B93" s="60" t="s">
        <v>316</v>
      </c>
      <c r="C93" s="132">
        <v>12</v>
      </c>
      <c r="D93" s="132">
        <v>13.9824</v>
      </c>
      <c r="E93" s="132">
        <v>13.91889559</v>
      </c>
    </row>
    <row r="94" spans="2:5">
      <c r="B94" s="60" t="s">
        <v>147</v>
      </c>
      <c r="C94" s="132">
        <v>3042.0986069999999</v>
      </c>
      <c r="D94" s="132">
        <v>3996.2806394200002</v>
      </c>
      <c r="E94" s="132">
        <v>2901.2692287300019</v>
      </c>
    </row>
    <row r="95" spans="2:5">
      <c r="B95" s="111" t="s">
        <v>148</v>
      </c>
      <c r="C95" s="134">
        <f>SUM(C96:C103)</f>
        <v>5348.9877800000004</v>
      </c>
      <c r="D95" s="134">
        <f>SUM(D96:D103)</f>
        <v>4483.5252474499994</v>
      </c>
      <c r="E95" s="134">
        <f>SUM(E96:E103)</f>
        <v>3183.3330480699992</v>
      </c>
    </row>
    <row r="96" spans="2:5">
      <c r="B96" s="60" t="s">
        <v>149</v>
      </c>
      <c r="C96" s="132">
        <v>260.17793799999998</v>
      </c>
      <c r="D96" s="132">
        <v>306.96700349999998</v>
      </c>
      <c r="E96" s="132">
        <v>241.98532618999997</v>
      </c>
    </row>
    <row r="97" spans="2:5">
      <c r="B97" s="60" t="s">
        <v>150</v>
      </c>
      <c r="C97" s="132">
        <v>5.5485429999999996</v>
      </c>
      <c r="D97" s="132">
        <v>5.4519617400000007</v>
      </c>
      <c r="E97" s="132">
        <v>4.7069810499999996</v>
      </c>
    </row>
    <row r="98" spans="2:5">
      <c r="B98" s="60" t="s">
        <v>151</v>
      </c>
      <c r="C98" s="132">
        <v>153.29686799999999</v>
      </c>
      <c r="D98" s="132">
        <v>147.71570700000001</v>
      </c>
      <c r="E98" s="132">
        <v>98.814984989999999</v>
      </c>
    </row>
    <row r="99" spans="2:5">
      <c r="B99" s="60" t="s">
        <v>152</v>
      </c>
      <c r="C99" s="132">
        <v>17.3</v>
      </c>
      <c r="D99" s="132">
        <v>17.3</v>
      </c>
      <c r="E99" s="132">
        <v>4.2008093999999998</v>
      </c>
    </row>
    <row r="100" spans="2:5">
      <c r="B100" s="60" t="s">
        <v>255</v>
      </c>
      <c r="C100" s="132">
        <v>4740.9021789999997</v>
      </c>
      <c r="D100" s="132">
        <v>3229.4295505499999</v>
      </c>
      <c r="E100" s="132">
        <v>2304.6622478399995</v>
      </c>
    </row>
    <row r="101" spans="2:5">
      <c r="B101" s="60" t="s">
        <v>256</v>
      </c>
      <c r="C101" s="132">
        <v>6.0446759999999999</v>
      </c>
      <c r="D101" s="132">
        <v>528.25094639999998</v>
      </c>
      <c r="E101" s="132">
        <v>384.49093605999997</v>
      </c>
    </row>
    <row r="102" spans="2:5">
      <c r="B102" s="60" t="s">
        <v>153</v>
      </c>
      <c r="C102" s="132">
        <v>6.5530090000000003</v>
      </c>
      <c r="D102" s="132">
        <v>4.91725368</v>
      </c>
      <c r="E102" s="132">
        <v>4.0264465600000001</v>
      </c>
    </row>
    <row r="103" spans="2:5">
      <c r="B103" s="60" t="s">
        <v>154</v>
      </c>
      <c r="C103" s="132">
        <v>159.16456700000001</v>
      </c>
      <c r="D103" s="132">
        <v>243.49282457999999</v>
      </c>
      <c r="E103" s="132">
        <v>140.44531598000003</v>
      </c>
    </row>
    <row r="104" spans="2:5">
      <c r="B104" s="110" t="s">
        <v>262</v>
      </c>
      <c r="C104" s="134">
        <f>C105+C110+C117+C124+C136+C145</f>
        <v>665858.50581899995</v>
      </c>
      <c r="D104" s="134">
        <f>D105+D110+D117+D124+D136+D145</f>
        <v>687422.57382437005</v>
      </c>
      <c r="E104" s="134">
        <f>E105+E110+E117+E124+E136+E145</f>
        <v>573445.50055487012</v>
      </c>
    </row>
    <row r="105" spans="2:5">
      <c r="B105" s="111" t="s">
        <v>155</v>
      </c>
      <c r="C105" s="134">
        <f>SUM(C106:C109)</f>
        <v>30826.676151</v>
      </c>
      <c r="D105" s="134">
        <f>SUM(D106:D109)</f>
        <v>35154.06588514</v>
      </c>
      <c r="E105" s="134">
        <f>SUM(E106:E109)</f>
        <v>29959.137898819994</v>
      </c>
    </row>
    <row r="106" spans="2:5">
      <c r="B106" s="60" t="s">
        <v>156</v>
      </c>
      <c r="C106" s="132">
        <v>8210.0601779999997</v>
      </c>
      <c r="D106" s="132">
        <v>6419.4842633400003</v>
      </c>
      <c r="E106" s="132">
        <v>5493.1909984299991</v>
      </c>
    </row>
    <row r="107" spans="2:5">
      <c r="B107" s="60" t="s">
        <v>157</v>
      </c>
      <c r="C107" s="132">
        <v>761.51309400000002</v>
      </c>
      <c r="D107" s="132">
        <v>1314.03916048</v>
      </c>
      <c r="E107" s="132">
        <v>781.98619014999997</v>
      </c>
    </row>
    <row r="108" spans="2:5">
      <c r="B108" s="60" t="s">
        <v>158</v>
      </c>
      <c r="C108" s="132">
        <v>21833.102878999998</v>
      </c>
      <c r="D108" s="132">
        <v>27398.992461319998</v>
      </c>
      <c r="E108" s="132">
        <v>23683.960710239997</v>
      </c>
    </row>
    <row r="109" spans="2:5">
      <c r="B109" s="60" t="s">
        <v>272</v>
      </c>
      <c r="C109" s="132">
        <v>22</v>
      </c>
      <c r="D109" s="132">
        <v>21.55</v>
      </c>
      <c r="E109" s="132">
        <v>0</v>
      </c>
    </row>
    <row r="110" spans="2:5">
      <c r="B110" s="111" t="s">
        <v>159</v>
      </c>
      <c r="C110" s="134">
        <f>SUM(C111:C116)</f>
        <v>137362.566364</v>
      </c>
      <c r="D110" s="134">
        <f>SUM(D111:D116)</f>
        <v>150269.34598597998</v>
      </c>
      <c r="E110" s="134">
        <f>SUM(E111:E116)</f>
        <v>129130.12779148007</v>
      </c>
    </row>
    <row r="111" spans="2:5">
      <c r="B111" s="60" t="s">
        <v>257</v>
      </c>
      <c r="C111" s="132">
        <v>212.50466499999999</v>
      </c>
      <c r="D111" s="132">
        <v>236.19451801</v>
      </c>
      <c r="E111" s="132">
        <v>211.51656808000001</v>
      </c>
    </row>
    <row r="112" spans="2:5">
      <c r="B112" s="60" t="s">
        <v>160</v>
      </c>
      <c r="C112" s="132">
        <v>13920.343099</v>
      </c>
      <c r="D112" s="132">
        <v>15178.546865760005</v>
      </c>
      <c r="E112" s="132">
        <v>13470.020371660006</v>
      </c>
    </row>
    <row r="113" spans="2:5">
      <c r="B113" s="60" t="s">
        <v>161</v>
      </c>
      <c r="C113" s="132">
        <v>11014.63715</v>
      </c>
      <c r="D113" s="132">
        <v>14458.223108260003</v>
      </c>
      <c r="E113" s="132">
        <v>12247.753371260002</v>
      </c>
    </row>
    <row r="114" spans="2:5">
      <c r="B114" s="60" t="s">
        <v>162</v>
      </c>
      <c r="C114" s="132">
        <v>35.07</v>
      </c>
      <c r="D114" s="132">
        <v>39.982932780000006</v>
      </c>
      <c r="E114" s="132">
        <v>9.7669737099999985</v>
      </c>
    </row>
    <row r="115" spans="2:5">
      <c r="B115" s="60" t="s">
        <v>163</v>
      </c>
      <c r="C115" s="132">
        <v>91.010413999999997</v>
      </c>
      <c r="D115" s="132">
        <v>99.462623570000005</v>
      </c>
      <c r="E115" s="132">
        <v>76.873048119999993</v>
      </c>
    </row>
    <row r="116" spans="2:5">
      <c r="B116" s="60" t="s">
        <v>164</v>
      </c>
      <c r="C116" s="132">
        <v>112089.001036</v>
      </c>
      <c r="D116" s="132">
        <v>120256.93593759996</v>
      </c>
      <c r="E116" s="132">
        <v>103114.19745865006</v>
      </c>
    </row>
    <row r="117" spans="2:5">
      <c r="B117" s="111" t="s">
        <v>165</v>
      </c>
      <c r="C117" s="134">
        <f>SUM(C118:C123)</f>
        <v>12302.416115</v>
      </c>
      <c r="D117" s="134">
        <f>SUM(D118:D123)</f>
        <v>15418.70718686</v>
      </c>
      <c r="E117" s="134">
        <f>SUM(E118:E123)</f>
        <v>12124.565422799998</v>
      </c>
    </row>
    <row r="118" spans="2:5">
      <c r="B118" s="60" t="s">
        <v>166</v>
      </c>
      <c r="C118" s="132">
        <v>2555.0100000000002</v>
      </c>
      <c r="D118" s="132">
        <v>2834.0446781300002</v>
      </c>
      <c r="E118" s="132">
        <v>2254.45455679</v>
      </c>
    </row>
    <row r="119" spans="2:5">
      <c r="B119" s="60" t="s">
        <v>167</v>
      </c>
      <c r="C119" s="132">
        <v>2345.722436</v>
      </c>
      <c r="D119" s="132">
        <v>4334.9943308600004</v>
      </c>
      <c r="E119" s="132">
        <v>3312.7278604600006</v>
      </c>
    </row>
    <row r="120" spans="2:5">
      <c r="B120" s="60" t="s">
        <v>168</v>
      </c>
      <c r="C120" s="132">
        <v>4302.6366909999997</v>
      </c>
      <c r="D120" s="132">
        <v>4780.2763454899996</v>
      </c>
      <c r="E120" s="132">
        <v>3934.6346131999985</v>
      </c>
    </row>
    <row r="121" spans="2:5">
      <c r="B121" s="60" t="s">
        <v>242</v>
      </c>
      <c r="C121" s="132">
        <v>1.3018430000000001</v>
      </c>
      <c r="D121" s="132">
        <v>1.3018430000000001</v>
      </c>
      <c r="E121" s="132">
        <v>0</v>
      </c>
    </row>
    <row r="122" spans="2:5">
      <c r="B122" s="60" t="s">
        <v>169</v>
      </c>
      <c r="C122" s="132">
        <v>209.42951099999999</v>
      </c>
      <c r="D122" s="132">
        <v>740.12961825000014</v>
      </c>
      <c r="E122" s="132">
        <v>677.98296519999997</v>
      </c>
    </row>
    <row r="123" spans="2:5">
      <c r="B123" s="60" t="s">
        <v>170</v>
      </c>
      <c r="C123" s="132">
        <v>2888.315634</v>
      </c>
      <c r="D123" s="132">
        <v>2727.9603711299997</v>
      </c>
      <c r="E123" s="132">
        <v>1944.7654271499994</v>
      </c>
    </row>
    <row r="124" spans="2:5">
      <c r="B124" s="111" t="s">
        <v>278</v>
      </c>
      <c r="C124" s="134">
        <f>SUM(C125:C135)</f>
        <v>309600.27435099997</v>
      </c>
      <c r="D124" s="134">
        <f>SUM(D125:D135)</f>
        <v>310118.28213353991</v>
      </c>
      <c r="E124" s="134">
        <f>SUM(E125:E135)</f>
        <v>259917.01482785004</v>
      </c>
    </row>
    <row r="125" spans="2:5">
      <c r="B125" s="60" t="s">
        <v>171</v>
      </c>
      <c r="C125" s="132">
        <v>15790.264520999999</v>
      </c>
      <c r="D125" s="132">
        <v>14745.839712889978</v>
      </c>
      <c r="E125" s="132">
        <v>11276.789643629996</v>
      </c>
    </row>
    <row r="126" spans="2:5">
      <c r="B126" s="60" t="s">
        <v>245</v>
      </c>
      <c r="C126" s="132">
        <v>110523.979362</v>
      </c>
      <c r="D126" s="132">
        <v>114141.32710392999</v>
      </c>
      <c r="E126" s="132">
        <v>97873.422343500031</v>
      </c>
    </row>
    <row r="127" spans="2:5">
      <c r="B127" s="60" t="s">
        <v>246</v>
      </c>
      <c r="C127" s="132">
        <v>33349.383498000003</v>
      </c>
      <c r="D127" s="132">
        <v>32519.297037989996</v>
      </c>
      <c r="E127" s="132">
        <v>27769.254353330001</v>
      </c>
    </row>
    <row r="128" spans="2:5">
      <c r="B128" s="60" t="s">
        <v>172</v>
      </c>
      <c r="C128" s="132">
        <v>25693.434943</v>
      </c>
      <c r="D128" s="132">
        <v>27448.951575450006</v>
      </c>
      <c r="E128" s="132">
        <v>23597.85081285</v>
      </c>
    </row>
    <row r="129" spans="2:5">
      <c r="B129" s="60" t="s">
        <v>173</v>
      </c>
      <c r="C129" s="132">
        <v>4244.5817889999998</v>
      </c>
      <c r="D129" s="132">
        <v>2869.3125074999998</v>
      </c>
      <c r="E129" s="132">
        <v>2060.0206075100004</v>
      </c>
    </row>
    <row r="130" spans="2:5">
      <c r="B130" s="60" t="s">
        <v>174</v>
      </c>
      <c r="C130" s="132">
        <v>12539.267331999999</v>
      </c>
      <c r="D130" s="132">
        <v>13485.507781589991</v>
      </c>
      <c r="E130" s="132">
        <v>11347.918206000004</v>
      </c>
    </row>
    <row r="131" spans="2:5">
      <c r="B131" s="60" t="s">
        <v>175</v>
      </c>
      <c r="C131" s="132">
        <v>1607.7136760000001</v>
      </c>
      <c r="D131" s="132">
        <v>1500.1150889100002</v>
      </c>
      <c r="E131" s="132">
        <v>1137.0215674100002</v>
      </c>
    </row>
    <row r="132" spans="2:5">
      <c r="B132" s="60" t="s">
        <v>176</v>
      </c>
      <c r="C132" s="132">
        <v>718.99446699999999</v>
      </c>
      <c r="D132" s="132">
        <v>722.75782656000013</v>
      </c>
      <c r="E132" s="132">
        <v>577.18441611000014</v>
      </c>
    </row>
    <row r="133" spans="2:5">
      <c r="B133" s="60" t="s">
        <v>177</v>
      </c>
      <c r="C133" s="132">
        <v>839.652468</v>
      </c>
      <c r="D133" s="132">
        <v>489.11369523000002</v>
      </c>
      <c r="E133" s="132">
        <v>337.69547372999983</v>
      </c>
    </row>
    <row r="134" spans="2:5">
      <c r="B134" s="60" t="s">
        <v>178</v>
      </c>
      <c r="C134" s="132">
        <v>973.19638599999996</v>
      </c>
      <c r="D134" s="132">
        <v>2311.7512932200002</v>
      </c>
      <c r="E134" s="132">
        <v>1876.62930325</v>
      </c>
    </row>
    <row r="135" spans="2:5">
      <c r="B135" s="60" t="s">
        <v>179</v>
      </c>
      <c r="C135" s="132">
        <v>103319.805909</v>
      </c>
      <c r="D135" s="132">
        <v>99884.308510269955</v>
      </c>
      <c r="E135" s="132">
        <v>82063.228100530032</v>
      </c>
    </row>
    <row r="136" spans="2:5">
      <c r="B136" s="111" t="s">
        <v>263</v>
      </c>
      <c r="C136" s="134">
        <f>SUM(C137:C144)</f>
        <v>174781.847098</v>
      </c>
      <c r="D136" s="134">
        <f>SUM(D137:D144)</f>
        <v>175454.41308449005</v>
      </c>
      <c r="E136" s="134">
        <f>SUM(E137:E144)</f>
        <v>141557.53867702998</v>
      </c>
    </row>
    <row r="137" spans="2:5">
      <c r="B137" s="60" t="s">
        <v>180</v>
      </c>
      <c r="C137" s="132">
        <v>91290.753301999997</v>
      </c>
      <c r="D137" s="132">
        <v>92864.148732360001</v>
      </c>
      <c r="E137" s="132">
        <v>74070.638394699999</v>
      </c>
    </row>
    <row r="138" spans="2:5">
      <c r="B138" s="60" t="s">
        <v>247</v>
      </c>
      <c r="C138" s="132">
        <v>6.6924960000000002</v>
      </c>
      <c r="D138" s="132">
        <v>10.29249699</v>
      </c>
      <c r="E138" s="132">
        <v>10.2919982</v>
      </c>
    </row>
    <row r="139" spans="2:5">
      <c r="B139" s="60" t="s">
        <v>181</v>
      </c>
      <c r="C139" s="132">
        <v>1147.105</v>
      </c>
      <c r="D139" s="132">
        <v>649.29763200000002</v>
      </c>
      <c r="E139" s="132">
        <v>265.82541722000002</v>
      </c>
    </row>
    <row r="140" spans="2:5">
      <c r="B140" s="60" t="s">
        <v>182</v>
      </c>
      <c r="C140" s="132">
        <v>3530.3857640000001</v>
      </c>
      <c r="D140" s="132">
        <v>3529.2790570000011</v>
      </c>
      <c r="E140" s="132">
        <v>2542.9078596600016</v>
      </c>
    </row>
    <row r="141" spans="2:5">
      <c r="B141" s="60" t="s">
        <v>183</v>
      </c>
      <c r="C141" s="132">
        <v>1578.403695</v>
      </c>
      <c r="D141" s="132">
        <v>1589.3485139999996</v>
      </c>
      <c r="E141" s="132">
        <v>1226.6290697900001</v>
      </c>
    </row>
    <row r="142" spans="2:5">
      <c r="B142" s="60" t="s">
        <v>184</v>
      </c>
      <c r="C142" s="132">
        <v>73145.556675</v>
      </c>
      <c r="D142" s="132">
        <v>72694.096486140028</v>
      </c>
      <c r="E142" s="132">
        <v>60262.925993669982</v>
      </c>
    </row>
    <row r="143" spans="2:5">
      <c r="B143" s="60" t="s">
        <v>258</v>
      </c>
      <c r="C143" s="132">
        <v>1.6</v>
      </c>
      <c r="D143" s="132">
        <v>1.6</v>
      </c>
      <c r="E143" s="132">
        <v>1.119318</v>
      </c>
    </row>
    <row r="144" spans="2:5">
      <c r="B144" s="60" t="s">
        <v>185</v>
      </c>
      <c r="C144" s="132">
        <v>4081.3501660000002</v>
      </c>
      <c r="D144" s="132">
        <v>4116.3501660000002</v>
      </c>
      <c r="E144" s="132">
        <v>3177.2006257899998</v>
      </c>
    </row>
    <row r="145" spans="2:5">
      <c r="B145" s="111" t="s">
        <v>186</v>
      </c>
      <c r="C145" s="134">
        <f>SUM(C146:C149)</f>
        <v>984.72573999999997</v>
      </c>
      <c r="D145" s="134">
        <f>SUM(D146:D149)</f>
        <v>1007.7595483599999</v>
      </c>
      <c r="E145" s="134">
        <f>SUM(E146:E149)</f>
        <v>757.11593689000006</v>
      </c>
    </row>
    <row r="146" spans="2:5">
      <c r="B146" s="60" t="s">
        <v>187</v>
      </c>
      <c r="C146" s="132">
        <v>224.073001</v>
      </c>
      <c r="D146" s="132">
        <v>243.00775666999996</v>
      </c>
      <c r="E146" s="132">
        <v>182.82602058999996</v>
      </c>
    </row>
    <row r="147" spans="2:5">
      <c r="B147" s="60" t="s">
        <v>259</v>
      </c>
      <c r="C147" s="132">
        <v>112.47176399999999</v>
      </c>
      <c r="D147" s="132">
        <v>112.86176399999999</v>
      </c>
      <c r="E147" s="132">
        <v>59.990393679999997</v>
      </c>
    </row>
    <row r="148" spans="2:5">
      <c r="B148" s="60" t="s">
        <v>188</v>
      </c>
      <c r="C148" s="132">
        <v>253.35952499999999</v>
      </c>
      <c r="D148" s="132">
        <v>230.389351</v>
      </c>
      <c r="E148" s="132">
        <v>134.92705112000004</v>
      </c>
    </row>
    <row r="149" spans="2:5">
      <c r="B149" s="60" t="s">
        <v>189</v>
      </c>
      <c r="C149" s="132">
        <v>394.82145000000003</v>
      </c>
      <c r="D149" s="132">
        <v>421.50067668999998</v>
      </c>
      <c r="E149" s="132">
        <v>379.37247150000007</v>
      </c>
    </row>
    <row r="150" spans="2:5">
      <c r="B150" s="110" t="s">
        <v>279</v>
      </c>
      <c r="C150" s="134">
        <f t="shared" ref="C150:E151" si="0">C151</f>
        <v>333486.47113800002</v>
      </c>
      <c r="D150" s="134">
        <f t="shared" si="0"/>
        <v>330136.47113800002</v>
      </c>
      <c r="E150" s="134">
        <f t="shared" si="0"/>
        <v>270703.89782791003</v>
      </c>
    </row>
    <row r="151" spans="2:5">
      <c r="B151" s="111" t="s">
        <v>280</v>
      </c>
      <c r="C151" s="134">
        <f t="shared" si="0"/>
        <v>333486.47113800002</v>
      </c>
      <c r="D151" s="134">
        <f t="shared" si="0"/>
        <v>330136.47113800002</v>
      </c>
      <c r="E151" s="134">
        <f t="shared" si="0"/>
        <v>270703.89782791003</v>
      </c>
    </row>
    <row r="152" spans="2:5">
      <c r="B152" s="60" t="s">
        <v>281</v>
      </c>
      <c r="C152" s="132">
        <v>333486.47113800002</v>
      </c>
      <c r="D152" s="132">
        <v>330136.47113800002</v>
      </c>
      <c r="E152" s="132">
        <v>270703.89782791003</v>
      </c>
    </row>
    <row r="153" spans="2:5">
      <c r="B153" s="66" t="s">
        <v>241</v>
      </c>
      <c r="C153" s="133">
        <f>C154+C157</f>
        <v>108120.51053499999</v>
      </c>
      <c r="D153" s="133">
        <f t="shared" ref="D153:E153" si="1">D154+D157</f>
        <v>110120.51053499999</v>
      </c>
      <c r="E153" s="133">
        <f t="shared" si="1"/>
        <v>77481.660019980001</v>
      </c>
    </row>
    <row r="154" spans="2:5">
      <c r="B154" s="110" t="s">
        <v>282</v>
      </c>
      <c r="C154" s="134">
        <f t="shared" ref="C154:E155" si="2">C155</f>
        <v>108120.51053499999</v>
      </c>
      <c r="D154" s="134">
        <f t="shared" si="2"/>
        <v>110120.51053499999</v>
      </c>
      <c r="E154" s="134">
        <f t="shared" si="2"/>
        <v>77481.660019980001</v>
      </c>
    </row>
    <row r="155" spans="2:5">
      <c r="B155" s="111" t="s">
        <v>283</v>
      </c>
      <c r="C155" s="134">
        <f t="shared" si="2"/>
        <v>108120.51053499999</v>
      </c>
      <c r="D155" s="134">
        <f t="shared" si="2"/>
        <v>110120.51053499999</v>
      </c>
      <c r="E155" s="134">
        <f>E156</f>
        <v>77481.660019980001</v>
      </c>
    </row>
    <row r="156" spans="2:5">
      <c r="B156" s="60" t="s">
        <v>284</v>
      </c>
      <c r="C156" s="132">
        <v>108120.51053499999</v>
      </c>
      <c r="D156" s="132">
        <v>110120.51053499999</v>
      </c>
      <c r="E156" s="132">
        <v>77481.660019980001</v>
      </c>
    </row>
    <row r="157" spans="2:5">
      <c r="B157" s="110" t="s">
        <v>262</v>
      </c>
      <c r="C157" s="134">
        <f t="shared" ref="C157:E158" si="3">C158</f>
        <v>0</v>
      </c>
      <c r="D157" s="134">
        <f t="shared" si="3"/>
        <v>0</v>
      </c>
      <c r="E157" s="134">
        <f t="shared" si="3"/>
        <v>0</v>
      </c>
    </row>
    <row r="158" spans="2:5">
      <c r="B158" s="111" t="s">
        <v>278</v>
      </c>
      <c r="C158" s="134">
        <f t="shared" si="3"/>
        <v>0</v>
      </c>
      <c r="D158" s="134">
        <f t="shared" si="3"/>
        <v>0</v>
      </c>
      <c r="E158" s="134">
        <f>E159</f>
        <v>0</v>
      </c>
    </row>
    <row r="159" spans="2:5">
      <c r="B159" s="60" t="s">
        <v>179</v>
      </c>
      <c r="C159" s="132">
        <v>0</v>
      </c>
      <c r="D159" s="132">
        <v>0</v>
      </c>
      <c r="E159" s="132">
        <v>0</v>
      </c>
    </row>
    <row r="160" spans="2:5">
      <c r="B160" s="50" t="s">
        <v>240</v>
      </c>
      <c r="C160" s="18">
        <f>C153+C13</f>
        <v>1592355.1214939998</v>
      </c>
      <c r="D160" s="18">
        <f>D153+D13</f>
        <v>1672120.0781016999</v>
      </c>
      <c r="E160" s="18">
        <f>E153+E13</f>
        <v>1370379.5913621401</v>
      </c>
    </row>
    <row r="161" spans="2:6">
      <c r="B161" s="136" t="s">
        <v>308</v>
      </c>
      <c r="E161" s="21"/>
      <c r="F161" s="21"/>
    </row>
    <row r="162" spans="2:6">
      <c r="B162" s="137" t="s">
        <v>301</v>
      </c>
      <c r="C162" s="138"/>
      <c r="D162" s="138"/>
      <c r="E162" s="138"/>
      <c r="F162" s="27"/>
    </row>
    <row r="163" spans="2:6" ht="27" customHeight="1">
      <c r="B163" s="188" t="s">
        <v>1998</v>
      </c>
      <c r="C163" s="188"/>
      <c r="D163" s="188"/>
      <c r="E163" s="188"/>
      <c r="F163" s="24"/>
    </row>
    <row r="164" spans="2:6" ht="27" customHeight="1">
      <c r="B164" s="188" t="s">
        <v>1964</v>
      </c>
      <c r="C164" s="188"/>
      <c r="D164" s="188"/>
      <c r="E164" s="188"/>
      <c r="F164" s="24"/>
    </row>
    <row r="165" spans="2:6" ht="25.5" customHeight="1">
      <c r="B165" s="186" t="s">
        <v>309</v>
      </c>
      <c r="C165" s="186"/>
      <c r="D165" s="21"/>
    </row>
  </sheetData>
  <mergeCells count="14">
    <mergeCell ref="A7:F7"/>
    <mergeCell ref="A1:E1"/>
    <mergeCell ref="A3:E3"/>
    <mergeCell ref="A2:E2"/>
    <mergeCell ref="A6:F6"/>
    <mergeCell ref="A5:F5"/>
    <mergeCell ref="A8:F8"/>
    <mergeCell ref="B163:E163"/>
    <mergeCell ref="B165:C165"/>
    <mergeCell ref="E11:E12"/>
    <mergeCell ref="B11:B12"/>
    <mergeCell ref="A9:F9"/>
    <mergeCell ref="B164:E164"/>
    <mergeCell ref="D11:D12"/>
  </mergeCells>
  <pageMargins left="0.7" right="0.7" top="0.75" bottom="0.75" header="0.3" footer="0.3"/>
  <ignoredErrors>
    <ignoredError sqref="E69"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H85"/>
  <sheetViews>
    <sheetView showGridLines="0" workbookViewId="0">
      <selection activeCell="C87" sqref="C87"/>
    </sheetView>
  </sheetViews>
  <sheetFormatPr baseColWidth="10" defaultColWidth="11.5703125" defaultRowHeight="15"/>
  <cols>
    <col min="1" max="1" width="11.5703125" style="12"/>
    <col min="2" max="2" width="9.140625" style="12" customWidth="1"/>
    <col min="3" max="3" width="100.42578125" style="12" customWidth="1"/>
    <col min="4" max="6" width="21.42578125" style="12" customWidth="1"/>
    <col min="7" max="16384" width="11.5703125" style="12"/>
  </cols>
  <sheetData>
    <row r="1" spans="1:7" ht="28.15" customHeight="1">
      <c r="A1" s="182" t="s">
        <v>1967</v>
      </c>
      <c r="B1" s="182"/>
      <c r="C1" s="182"/>
      <c r="D1" s="182"/>
      <c r="E1" s="182"/>
      <c r="F1" s="182"/>
    </row>
    <row r="2" spans="1:7" ht="21" customHeight="1">
      <c r="A2" s="183" t="s">
        <v>0</v>
      </c>
      <c r="B2" s="183"/>
      <c r="C2" s="183"/>
      <c r="D2" s="183"/>
      <c r="E2" s="183"/>
      <c r="F2" s="183"/>
    </row>
    <row r="3" spans="1:7" ht="14.45" customHeight="1">
      <c r="A3" s="184" t="s">
        <v>1</v>
      </c>
      <c r="B3" s="184"/>
      <c r="C3" s="184"/>
      <c r="D3" s="184"/>
      <c r="E3" s="184"/>
      <c r="F3" s="184"/>
    </row>
    <row r="5" spans="1:7" ht="18" customHeight="1">
      <c r="A5" s="185" t="s">
        <v>22</v>
      </c>
      <c r="B5" s="185"/>
      <c r="C5" s="185"/>
      <c r="D5" s="185"/>
      <c r="E5" s="185"/>
      <c r="F5" s="185"/>
      <c r="G5" s="32"/>
    </row>
    <row r="6" spans="1:7" ht="18.75">
      <c r="A6" s="199" t="s">
        <v>190</v>
      </c>
      <c r="B6" s="199"/>
      <c r="C6" s="199"/>
      <c r="D6" s="199"/>
      <c r="E6" s="199"/>
      <c r="F6" s="199"/>
    </row>
    <row r="7" spans="1:7" ht="18.75">
      <c r="A7" s="201" t="s">
        <v>1999</v>
      </c>
      <c r="B7" s="201"/>
      <c r="C7" s="201"/>
      <c r="D7" s="201"/>
      <c r="E7" s="201"/>
      <c r="F7" s="201"/>
    </row>
    <row r="8" spans="1:7" ht="18.75">
      <c r="A8" s="189" t="s">
        <v>275</v>
      </c>
      <c r="B8" s="189"/>
      <c r="C8" s="189"/>
      <c r="D8" s="189"/>
      <c r="E8" s="189"/>
      <c r="F8" s="189"/>
    </row>
    <row r="9" spans="1:7" ht="15.75">
      <c r="A9" s="181" t="s">
        <v>4</v>
      </c>
      <c r="B9" s="181"/>
      <c r="C9" s="181"/>
      <c r="D9" s="181"/>
      <c r="E9" s="181"/>
      <c r="F9" s="181"/>
    </row>
    <row r="11" spans="1:7">
      <c r="C11" s="200" t="s">
        <v>5</v>
      </c>
      <c r="D11" s="37" t="s">
        <v>312</v>
      </c>
      <c r="E11" s="200" t="s">
        <v>1962</v>
      </c>
      <c r="F11" s="200" t="s">
        <v>299</v>
      </c>
    </row>
    <row r="12" spans="1:7">
      <c r="C12" s="200"/>
      <c r="D12" s="16" t="s">
        <v>275</v>
      </c>
      <c r="E12" s="200"/>
      <c r="F12" s="200"/>
    </row>
    <row r="13" spans="1:7">
      <c r="C13" s="39" t="s">
        <v>239</v>
      </c>
      <c r="D13" s="56">
        <f>D14+D20+D30+D40+D49+D56+D66+D70</f>
        <v>1484234.610959</v>
      </c>
      <c r="E13" s="56">
        <f>E14+E20+E30+E40+E49+E56+E66+E70</f>
        <v>1561999.5675666998</v>
      </c>
      <c r="F13" s="56">
        <f>F14+F20+F30+F40+F49+F56+F66+F70</f>
        <v>1292897.9313421601</v>
      </c>
    </row>
    <row r="14" spans="1:7">
      <c r="C14" s="110" t="s">
        <v>285</v>
      </c>
      <c r="D14" s="134">
        <f>SUM(D15:D19)</f>
        <v>359129.92480000004</v>
      </c>
      <c r="E14" s="134">
        <f>SUM(E15:E19)</f>
        <v>362120.09934699966</v>
      </c>
      <c r="F14" s="134">
        <f>SUM(F15:F19)</f>
        <v>310720.32653518004</v>
      </c>
    </row>
    <row r="15" spans="1:7">
      <c r="C15" s="112" t="s">
        <v>191</v>
      </c>
      <c r="D15" s="132">
        <v>292808.493173</v>
      </c>
      <c r="E15" s="132">
        <v>293933.87447378971</v>
      </c>
      <c r="F15" s="132">
        <v>252596.28843363994</v>
      </c>
    </row>
    <row r="16" spans="1:7">
      <c r="C16" s="112" t="s">
        <v>192</v>
      </c>
      <c r="D16" s="132">
        <v>24402.035100000001</v>
      </c>
      <c r="E16" s="132">
        <v>25329.905868289996</v>
      </c>
      <c r="F16" s="132">
        <v>21238.085369610006</v>
      </c>
    </row>
    <row r="17" spans="3:6">
      <c r="C17" s="112" t="s">
        <v>193</v>
      </c>
      <c r="D17" s="132">
        <v>1099.1648299999999</v>
      </c>
      <c r="E17" s="132">
        <v>722.13796960000002</v>
      </c>
      <c r="F17" s="132">
        <v>649.96904106999989</v>
      </c>
    </row>
    <row r="18" spans="3:6">
      <c r="C18" s="112" t="s">
        <v>260</v>
      </c>
      <c r="D18" s="132">
        <v>3422.9494800000002</v>
      </c>
      <c r="E18" s="132">
        <v>3194.8057491499994</v>
      </c>
      <c r="F18" s="132">
        <v>1660.2741032799997</v>
      </c>
    </row>
    <row r="19" spans="3:6">
      <c r="C19" s="112" t="s">
        <v>194</v>
      </c>
      <c r="D19" s="132">
        <v>37397.282217</v>
      </c>
      <c r="E19" s="132">
        <v>38939.375286169998</v>
      </c>
      <c r="F19" s="132">
        <v>34575.709587580037</v>
      </c>
    </row>
    <row r="20" spans="3:6">
      <c r="C20" s="110" t="s">
        <v>286</v>
      </c>
      <c r="D20" s="134">
        <f>SUM(D21:D29)</f>
        <v>99817.643202999985</v>
      </c>
      <c r="E20" s="134">
        <f>SUM(E21:E29)</f>
        <v>122561.70702588995</v>
      </c>
      <c r="F20" s="134">
        <f>SUM(F21:F29)</f>
        <v>93491.960535220016</v>
      </c>
    </row>
    <row r="21" spans="3:6">
      <c r="C21" s="112" t="s">
        <v>195</v>
      </c>
      <c r="D21" s="132">
        <v>13742.110764999999</v>
      </c>
      <c r="E21" s="132">
        <v>15171.006591199995</v>
      </c>
      <c r="F21" s="132">
        <v>13702.163396560009</v>
      </c>
    </row>
    <row r="22" spans="3:6">
      <c r="C22" s="112" t="s">
        <v>196</v>
      </c>
      <c r="D22" s="132">
        <v>8656.9223629999997</v>
      </c>
      <c r="E22" s="132">
        <v>10868.417291619995</v>
      </c>
      <c r="F22" s="132">
        <v>6658.8554330800007</v>
      </c>
    </row>
    <row r="23" spans="3:6">
      <c r="C23" s="112" t="s">
        <v>197</v>
      </c>
      <c r="D23" s="132">
        <v>4877.5279819999996</v>
      </c>
      <c r="E23" s="132">
        <v>4302.3618211999992</v>
      </c>
      <c r="F23" s="132">
        <v>3430.2884806700026</v>
      </c>
    </row>
    <row r="24" spans="3:6">
      <c r="C24" s="112" t="s">
        <v>198</v>
      </c>
      <c r="D24" s="132">
        <v>1402.4375700000001</v>
      </c>
      <c r="E24" s="132">
        <v>3611.2609358400023</v>
      </c>
      <c r="F24" s="132">
        <v>2619.4348854600007</v>
      </c>
    </row>
    <row r="25" spans="3:6">
      <c r="C25" s="112" t="s">
        <v>199</v>
      </c>
      <c r="D25" s="132">
        <v>11699.573503</v>
      </c>
      <c r="E25" s="132">
        <v>12509.061778959998</v>
      </c>
      <c r="F25" s="132">
        <v>8615.7857702700057</v>
      </c>
    </row>
    <row r="26" spans="3:6">
      <c r="C26" s="112" t="s">
        <v>200</v>
      </c>
      <c r="D26" s="132">
        <v>7607.6482530000003</v>
      </c>
      <c r="E26" s="132">
        <v>9581.7059722299982</v>
      </c>
      <c r="F26" s="132">
        <v>8194.2067635400017</v>
      </c>
    </row>
    <row r="27" spans="3:6">
      <c r="C27" s="112" t="s">
        <v>201</v>
      </c>
      <c r="D27" s="132">
        <v>5769.9536120000002</v>
      </c>
      <c r="E27" s="132">
        <v>7443.6070485100017</v>
      </c>
      <c r="F27" s="132">
        <v>4294.3034422100027</v>
      </c>
    </row>
    <row r="28" spans="3:6">
      <c r="C28" s="112" t="s">
        <v>202</v>
      </c>
      <c r="D28" s="132">
        <v>15421.115898</v>
      </c>
      <c r="E28" s="132">
        <v>20882.336074419978</v>
      </c>
      <c r="F28" s="132">
        <v>11118.241077969993</v>
      </c>
    </row>
    <row r="29" spans="3:6">
      <c r="C29" s="112" t="s">
        <v>203</v>
      </c>
      <c r="D29" s="132">
        <v>30640.353256999999</v>
      </c>
      <c r="E29" s="132">
        <v>38191.949511909996</v>
      </c>
      <c r="F29" s="132">
        <v>34858.681285459999</v>
      </c>
    </row>
    <row r="30" spans="3:6">
      <c r="C30" s="110" t="s">
        <v>287</v>
      </c>
      <c r="D30" s="134">
        <f>SUM(D31:D39)</f>
        <v>68595.936121999999</v>
      </c>
      <c r="E30" s="134">
        <f>SUM(E31:E39)</f>
        <v>58657.168891879992</v>
      </c>
      <c r="F30" s="134">
        <f>SUM(F31:F39)</f>
        <v>38855.244823770001</v>
      </c>
    </row>
    <row r="31" spans="3:6">
      <c r="C31" s="112" t="s">
        <v>204</v>
      </c>
      <c r="D31" s="132">
        <v>10628.747192999999</v>
      </c>
      <c r="E31" s="132">
        <v>12995.926154909999</v>
      </c>
      <c r="F31" s="132">
        <v>7653.366987320006</v>
      </c>
    </row>
    <row r="32" spans="3:6">
      <c r="C32" s="112" t="s">
        <v>205</v>
      </c>
      <c r="D32" s="132">
        <v>6846.6156350000001</v>
      </c>
      <c r="E32" s="132">
        <v>4182.7638027200001</v>
      </c>
      <c r="F32" s="132">
        <v>3140.3508549899984</v>
      </c>
    </row>
    <row r="33" spans="3:6">
      <c r="C33" s="112" t="s">
        <v>206</v>
      </c>
      <c r="D33" s="132">
        <v>3047.776625</v>
      </c>
      <c r="E33" s="132">
        <v>2540.2849694300003</v>
      </c>
      <c r="F33" s="132">
        <v>1902.7515387399997</v>
      </c>
    </row>
    <row r="34" spans="3:6">
      <c r="C34" s="112" t="s">
        <v>207</v>
      </c>
      <c r="D34" s="132">
        <v>13549.146817999999</v>
      </c>
      <c r="E34" s="132">
        <v>13266.176496510003</v>
      </c>
      <c r="F34" s="132">
        <v>9641.4398090399936</v>
      </c>
    </row>
    <row r="35" spans="3:6">
      <c r="C35" s="112" t="s">
        <v>208</v>
      </c>
      <c r="D35" s="132">
        <v>513.71471399999996</v>
      </c>
      <c r="E35" s="132">
        <v>597.86661502000049</v>
      </c>
      <c r="F35" s="132">
        <v>369.34147840000026</v>
      </c>
    </row>
    <row r="36" spans="3:6">
      <c r="C36" s="112" t="s">
        <v>209</v>
      </c>
      <c r="D36" s="123">
        <v>4533.8070749999997</v>
      </c>
      <c r="E36" s="123">
        <v>3451.8839124899991</v>
      </c>
      <c r="F36" s="132">
        <v>2822.9908778500021</v>
      </c>
    </row>
    <row r="37" spans="3:6">
      <c r="C37" s="112" t="s">
        <v>210</v>
      </c>
      <c r="D37" s="135">
        <v>8986.8251540000001</v>
      </c>
      <c r="E37" s="135">
        <v>9845.7151483399921</v>
      </c>
      <c r="F37" s="132">
        <v>7094.279474139993</v>
      </c>
    </row>
    <row r="38" spans="3:6">
      <c r="C38" s="112" t="s">
        <v>211</v>
      </c>
      <c r="D38" s="135">
        <v>3801.497018</v>
      </c>
      <c r="E38" s="135">
        <v>28.3210652</v>
      </c>
      <c r="F38" s="132">
        <v>0</v>
      </c>
    </row>
    <row r="39" spans="3:6">
      <c r="C39" s="112" t="s">
        <v>212</v>
      </c>
      <c r="D39" s="135">
        <v>16687.80589</v>
      </c>
      <c r="E39" s="135">
        <v>11748.230727260005</v>
      </c>
      <c r="F39" s="132">
        <v>6230.7238032900041</v>
      </c>
    </row>
    <row r="40" spans="3:6">
      <c r="C40" s="110" t="s">
        <v>288</v>
      </c>
      <c r="D40" s="134">
        <f>SUM(D41:D48)</f>
        <v>492738.20958100003</v>
      </c>
      <c r="E40" s="134">
        <f>SUM(E41:E48)</f>
        <v>521200.92439463001</v>
      </c>
      <c r="F40" s="134">
        <f>SUM(F41:F48)</f>
        <v>464089.72365229001</v>
      </c>
    </row>
    <row r="41" spans="3:6">
      <c r="C41" s="112" t="s">
        <v>213</v>
      </c>
      <c r="D41" s="135">
        <v>158377.96735699999</v>
      </c>
      <c r="E41" s="135">
        <v>158105.59788884997</v>
      </c>
      <c r="F41" s="132">
        <v>133155.96580394995</v>
      </c>
    </row>
    <row r="42" spans="3:6">
      <c r="C42" s="112" t="s">
        <v>317</v>
      </c>
      <c r="D42" s="135">
        <v>155752.82044400001</v>
      </c>
      <c r="E42" s="135">
        <v>163477.28796636002</v>
      </c>
      <c r="F42" s="132">
        <v>146504.68978015005</v>
      </c>
    </row>
    <row r="43" spans="3:6">
      <c r="C43" s="112" t="s">
        <v>214</v>
      </c>
      <c r="D43" s="132">
        <v>15862.403949</v>
      </c>
      <c r="E43" s="132">
        <v>16631.233441880002</v>
      </c>
      <c r="F43" s="132">
        <v>15299.298004929999</v>
      </c>
    </row>
    <row r="44" spans="3:6">
      <c r="C44" s="112" t="s">
        <v>215</v>
      </c>
      <c r="D44" s="132">
        <v>96748.493755000003</v>
      </c>
      <c r="E44" s="132">
        <v>118078.78244944</v>
      </c>
      <c r="F44" s="132">
        <v>107168.124524</v>
      </c>
    </row>
    <row r="45" spans="3:6">
      <c r="C45" s="112" t="s">
        <v>216</v>
      </c>
      <c r="D45" s="132">
        <v>35900.368300000002</v>
      </c>
      <c r="E45" s="132">
        <v>35870.981510750004</v>
      </c>
      <c r="F45" s="132">
        <v>35643.663271620004</v>
      </c>
    </row>
    <row r="46" spans="3:6">
      <c r="C46" s="112" t="s">
        <v>217</v>
      </c>
      <c r="D46" s="132">
        <v>13500</v>
      </c>
      <c r="E46" s="132">
        <v>14787.72097038</v>
      </c>
      <c r="F46" s="132">
        <v>13108.25188691</v>
      </c>
    </row>
    <row r="47" spans="3:6">
      <c r="C47" s="112" t="s">
        <v>218</v>
      </c>
      <c r="D47" s="132">
        <v>966.93837299999996</v>
      </c>
      <c r="E47" s="132">
        <v>890.21489268999994</v>
      </c>
      <c r="F47" s="132">
        <v>760.23245220999991</v>
      </c>
    </row>
    <row r="48" spans="3:6">
      <c r="C48" s="112" t="s">
        <v>219</v>
      </c>
      <c r="D48" s="132">
        <v>15629.217403000001</v>
      </c>
      <c r="E48" s="132">
        <v>13359.105274279998</v>
      </c>
      <c r="F48" s="132">
        <v>12449.497928519999</v>
      </c>
    </row>
    <row r="49" spans="3:6">
      <c r="C49" s="110" t="s">
        <v>289</v>
      </c>
      <c r="D49" s="134">
        <f>SUM(D50:D55)</f>
        <v>60117.023256999993</v>
      </c>
      <c r="E49" s="134">
        <f>SUM(E50:E55)</f>
        <v>75651.304133620026</v>
      </c>
      <c r="F49" s="134">
        <f>SUM(F50:F55)</f>
        <v>62973.382884999999</v>
      </c>
    </row>
    <row r="50" spans="3:6">
      <c r="C50" s="112" t="s">
        <v>220</v>
      </c>
      <c r="D50" s="132">
        <v>174.81</v>
      </c>
      <c r="E50" s="132">
        <v>2976.8552936000001</v>
      </c>
      <c r="F50" s="132">
        <v>2580.4816472299999</v>
      </c>
    </row>
    <row r="51" spans="3:6">
      <c r="C51" s="112" t="s">
        <v>318</v>
      </c>
      <c r="D51" s="132">
        <v>9757.551453</v>
      </c>
      <c r="E51" s="132">
        <v>10024.256196850001</v>
      </c>
      <c r="F51" s="132">
        <v>5984.7896221399997</v>
      </c>
    </row>
    <row r="52" spans="3:6">
      <c r="C52" s="112" t="s">
        <v>221</v>
      </c>
      <c r="D52" s="132">
        <v>9925.5430080000006</v>
      </c>
      <c r="E52" s="132">
        <v>16621.059773810008</v>
      </c>
      <c r="F52" s="132">
        <v>15740.594927350003</v>
      </c>
    </row>
    <row r="53" spans="3:6">
      <c r="C53" s="112" t="s">
        <v>319</v>
      </c>
      <c r="D53" s="132">
        <v>37633.288796000001</v>
      </c>
      <c r="E53" s="132">
        <v>42253.52697603</v>
      </c>
      <c r="F53" s="132">
        <v>37004.226794949995</v>
      </c>
    </row>
    <row r="54" spans="3:6">
      <c r="C54" s="112" t="s">
        <v>222</v>
      </c>
      <c r="D54" s="132">
        <v>2582.63</v>
      </c>
      <c r="E54" s="132">
        <v>3692.63</v>
      </c>
      <c r="F54" s="132">
        <v>1610</v>
      </c>
    </row>
    <row r="55" spans="3:6">
      <c r="C55" s="112" t="s">
        <v>223</v>
      </c>
      <c r="D55" s="132">
        <v>43.2</v>
      </c>
      <c r="E55" s="132">
        <v>82.975893330000005</v>
      </c>
      <c r="F55" s="132">
        <v>53.289893329999998</v>
      </c>
    </row>
    <row r="56" spans="3:6">
      <c r="C56" s="110" t="s">
        <v>290</v>
      </c>
      <c r="D56" s="134">
        <f>SUM(D57:D65)</f>
        <v>34281.034268999996</v>
      </c>
      <c r="E56" s="134">
        <f>SUM(E57:E65)</f>
        <v>34924.425707069997</v>
      </c>
      <c r="F56" s="134">
        <f>SUM(F57:F65)</f>
        <v>19080.552291599997</v>
      </c>
    </row>
    <row r="57" spans="3:6">
      <c r="C57" s="112" t="s">
        <v>224</v>
      </c>
      <c r="D57" s="132">
        <v>12876.61881</v>
      </c>
      <c r="E57" s="132">
        <v>7249.626275919999</v>
      </c>
      <c r="F57" s="132">
        <v>2720.0098774699977</v>
      </c>
    </row>
    <row r="58" spans="3:6">
      <c r="C58" s="112" t="s">
        <v>225</v>
      </c>
      <c r="D58" s="132">
        <v>1615.878299</v>
      </c>
      <c r="E58" s="132">
        <v>2580.1598959700004</v>
      </c>
      <c r="F58" s="132">
        <v>1807.9864341700004</v>
      </c>
    </row>
    <row r="59" spans="3:6">
      <c r="C59" s="112" t="s">
        <v>226</v>
      </c>
      <c r="D59" s="132">
        <v>1644.102108</v>
      </c>
      <c r="E59" s="132">
        <v>2302.0643959499998</v>
      </c>
      <c r="F59" s="132">
        <v>1841.9247226700002</v>
      </c>
    </row>
    <row r="60" spans="3:6">
      <c r="C60" s="112" t="s">
        <v>227</v>
      </c>
      <c r="D60" s="132">
        <v>7693.0715810000002</v>
      </c>
      <c r="E60" s="132">
        <v>10031.134798409999</v>
      </c>
      <c r="F60" s="132">
        <v>6079.7539833399969</v>
      </c>
    </row>
    <row r="61" spans="3:6">
      <c r="C61" s="112" t="s">
        <v>228</v>
      </c>
      <c r="D61" s="132">
        <v>4718.97192</v>
      </c>
      <c r="E61" s="132">
        <v>3945.756857360001</v>
      </c>
      <c r="F61" s="132">
        <v>1615.8929332200003</v>
      </c>
    </row>
    <row r="62" spans="3:6">
      <c r="C62" s="112" t="s">
        <v>229</v>
      </c>
      <c r="D62" s="132">
        <v>496.204002</v>
      </c>
      <c r="E62" s="132">
        <v>2778.4558043900001</v>
      </c>
      <c r="F62" s="132">
        <v>2092.7725732700001</v>
      </c>
    </row>
    <row r="63" spans="3:6">
      <c r="C63" s="112" t="s">
        <v>230</v>
      </c>
      <c r="D63" s="132">
        <v>559.05767400000002</v>
      </c>
      <c r="E63" s="132">
        <v>633.99772263000011</v>
      </c>
      <c r="F63" s="132">
        <v>335.21550494000007</v>
      </c>
    </row>
    <row r="64" spans="3:6">
      <c r="C64" s="112" t="s">
        <v>231</v>
      </c>
      <c r="D64" s="132">
        <v>2337.4322139999999</v>
      </c>
      <c r="E64" s="132">
        <v>874.68343771999992</v>
      </c>
      <c r="F64" s="132">
        <v>262.85695204000001</v>
      </c>
    </row>
    <row r="65" spans="3:6">
      <c r="C65" s="112" t="s">
        <v>232</v>
      </c>
      <c r="D65" s="132">
        <v>2339.6976610000002</v>
      </c>
      <c r="E65" s="132">
        <v>4528.5465187200007</v>
      </c>
      <c r="F65" s="132">
        <v>2324.1393104799995</v>
      </c>
    </row>
    <row r="66" spans="3:6">
      <c r="C66" s="110" t="s">
        <v>291</v>
      </c>
      <c r="D66" s="134">
        <f>SUM(D67:D69)</f>
        <v>71068.398115000004</v>
      </c>
      <c r="E66" s="134">
        <f>SUM(E67:E69)</f>
        <v>91753.750199320013</v>
      </c>
      <c r="F66" s="134">
        <f>SUM(F67:F69)</f>
        <v>67989.220880100023</v>
      </c>
    </row>
    <row r="67" spans="3:6">
      <c r="C67" s="112" t="s">
        <v>233</v>
      </c>
      <c r="D67" s="132">
        <v>27030.215823999999</v>
      </c>
      <c r="E67" s="132">
        <v>28052.317829309999</v>
      </c>
      <c r="F67" s="132">
        <v>19657.806096970013</v>
      </c>
    </row>
    <row r="68" spans="3:6">
      <c r="C68" s="112" t="s">
        <v>234</v>
      </c>
      <c r="D68" s="132">
        <v>42591.058016000003</v>
      </c>
      <c r="E68" s="132">
        <v>63353.424460230017</v>
      </c>
      <c r="F68" s="132">
        <v>48331.414783130014</v>
      </c>
    </row>
    <row r="69" spans="3:6">
      <c r="C69" s="112" t="s">
        <v>235</v>
      </c>
      <c r="D69" s="132">
        <v>1447.1242749999999</v>
      </c>
      <c r="E69" s="132">
        <v>348.00790977999998</v>
      </c>
      <c r="F69" s="132">
        <v>0</v>
      </c>
    </row>
    <row r="70" spans="3:6">
      <c r="C70" s="110" t="s">
        <v>292</v>
      </c>
      <c r="D70" s="134">
        <f>SUM(D71:D74)</f>
        <v>298486.441612</v>
      </c>
      <c r="E70" s="134">
        <f>SUM(E71:E74)</f>
        <v>295130.18786728999</v>
      </c>
      <c r="F70" s="134">
        <f>SUM(F71:F74)</f>
        <v>235697.51973899998</v>
      </c>
    </row>
    <row r="71" spans="3:6">
      <c r="C71" s="112" t="s">
        <v>236</v>
      </c>
      <c r="D71" s="132">
        <v>120010.652162</v>
      </c>
      <c r="E71" s="132">
        <v>119900.376187</v>
      </c>
      <c r="F71" s="132">
        <v>82563.595502800003</v>
      </c>
    </row>
    <row r="72" spans="3:6">
      <c r="C72" s="112" t="s">
        <v>237</v>
      </c>
      <c r="D72" s="132">
        <v>176990.963659</v>
      </c>
      <c r="E72" s="132">
        <v>173140.963659</v>
      </c>
      <c r="F72" s="132">
        <v>151160.51222539999</v>
      </c>
    </row>
    <row r="73" spans="3:6">
      <c r="C73" s="112" t="s">
        <v>238</v>
      </c>
      <c r="D73" s="132">
        <v>1484.825791</v>
      </c>
      <c r="E73" s="132">
        <v>2087.3257910000002</v>
      </c>
      <c r="F73" s="132">
        <v>1971.9845997100001</v>
      </c>
    </row>
    <row r="74" spans="3:6">
      <c r="C74" s="112" t="s">
        <v>307</v>
      </c>
      <c r="D74" s="132">
        <v>0</v>
      </c>
      <c r="E74" s="132">
        <v>1.52223029</v>
      </c>
      <c r="F74" s="132">
        <v>1.4274110900000001</v>
      </c>
    </row>
    <row r="75" spans="3:6">
      <c r="C75" s="39" t="s">
        <v>241</v>
      </c>
      <c r="D75" s="79">
        <f>D76+D78</f>
        <v>108120.51053499999</v>
      </c>
      <c r="E75" s="79">
        <f>E76+E78</f>
        <v>110120.51053500001</v>
      </c>
      <c r="F75" s="79">
        <f>F76+F78</f>
        <v>77481.660019980001</v>
      </c>
    </row>
    <row r="76" spans="3:6">
      <c r="C76" s="110" t="s">
        <v>293</v>
      </c>
      <c r="D76" s="134">
        <f>D77</f>
        <v>5117.7218819999998</v>
      </c>
      <c r="E76" s="134">
        <f>E77</f>
        <v>13579.3</v>
      </c>
      <c r="F76" s="134">
        <f>F77</f>
        <v>5647.8953962199994</v>
      </c>
    </row>
    <row r="77" spans="3:6">
      <c r="C77" s="112" t="s">
        <v>294</v>
      </c>
      <c r="D77" s="132">
        <v>5117.7218819999998</v>
      </c>
      <c r="E77" s="132">
        <v>13579.3</v>
      </c>
      <c r="F77" s="132">
        <v>5647.8953962199994</v>
      </c>
    </row>
    <row r="78" spans="3:6">
      <c r="C78" s="110" t="s">
        <v>295</v>
      </c>
      <c r="D78" s="134">
        <f>D79</f>
        <v>103002.788653</v>
      </c>
      <c r="E78" s="134">
        <f>E79</f>
        <v>96541.210535000006</v>
      </c>
      <c r="F78" s="134">
        <f>F79</f>
        <v>71833.764623759998</v>
      </c>
    </row>
    <row r="79" spans="3:6">
      <c r="C79" s="112" t="s">
        <v>296</v>
      </c>
      <c r="D79" s="132">
        <v>103002.788653</v>
      </c>
      <c r="E79" s="132">
        <v>96541.210535000006</v>
      </c>
      <c r="F79" s="132">
        <v>71833.764623759998</v>
      </c>
    </row>
    <row r="80" spans="3:6">
      <c r="C80" s="50" t="s">
        <v>240</v>
      </c>
      <c r="D80" s="18">
        <f>D75+D13</f>
        <v>1592355.1214939998</v>
      </c>
      <c r="E80" s="18">
        <f>E75+E13</f>
        <v>1672120.0781016997</v>
      </c>
      <c r="F80" s="18">
        <f>F75+F13</f>
        <v>1370379.5913621401</v>
      </c>
    </row>
    <row r="81" spans="3:8">
      <c r="C81" s="136" t="s">
        <v>308</v>
      </c>
      <c r="F81" s="21"/>
      <c r="G81" s="21"/>
      <c r="H81" s="77"/>
    </row>
    <row r="82" spans="3:8">
      <c r="C82" s="137" t="s">
        <v>301</v>
      </c>
      <c r="D82" s="138"/>
      <c r="E82" s="138"/>
      <c r="F82" s="138"/>
      <c r="G82" s="27"/>
    </row>
    <row r="83" spans="3:8" ht="27.75" customHeight="1">
      <c r="C83" s="188" t="s">
        <v>1998</v>
      </c>
      <c r="D83" s="188"/>
      <c r="E83" s="188"/>
      <c r="F83" s="188"/>
      <c r="G83" s="24"/>
    </row>
    <row r="84" spans="3:8" ht="35.450000000000003" customHeight="1">
      <c r="C84" s="188" t="s">
        <v>1964</v>
      </c>
      <c r="D84" s="188"/>
      <c r="E84" s="188"/>
      <c r="F84" s="188"/>
      <c r="G84" s="24"/>
    </row>
    <row r="85" spans="3:8">
      <c r="C85" s="186" t="s">
        <v>309</v>
      </c>
      <c r="D85" s="186"/>
      <c r="E85" s="21"/>
    </row>
  </sheetData>
  <mergeCells count="14">
    <mergeCell ref="C83:F83"/>
    <mergeCell ref="C85:D85"/>
    <mergeCell ref="A1:F1"/>
    <mergeCell ref="A2:F2"/>
    <mergeCell ref="A3:F3"/>
    <mergeCell ref="A5:F5"/>
    <mergeCell ref="A6:F6"/>
    <mergeCell ref="A7:F7"/>
    <mergeCell ref="F11:F12"/>
    <mergeCell ref="C11:C12"/>
    <mergeCell ref="A8:F8"/>
    <mergeCell ref="A9:F9"/>
    <mergeCell ref="C84:F84"/>
    <mergeCell ref="E11:E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H261"/>
  <sheetViews>
    <sheetView showGridLines="0" zoomScaleNormal="100" workbookViewId="0">
      <selection activeCell="C40" sqref="C40"/>
    </sheetView>
  </sheetViews>
  <sheetFormatPr baseColWidth="10" defaultColWidth="11.42578125" defaultRowHeight="15"/>
  <cols>
    <col min="1" max="2" width="11.42578125" style="1"/>
    <col min="3" max="3" width="93" style="1" customWidth="1"/>
    <col min="4" max="6" width="15.42578125" style="1" customWidth="1"/>
    <col min="7" max="7" width="21.85546875" style="1" bestFit="1" customWidth="1"/>
    <col min="8" max="8" width="38.5703125" style="1" customWidth="1"/>
    <col min="9" max="16384" width="11.42578125" style="1"/>
  </cols>
  <sheetData>
    <row r="1" spans="3:8" ht="27.75">
      <c r="C1" s="182" t="s">
        <v>1967</v>
      </c>
      <c r="D1" s="182"/>
      <c r="E1" s="182"/>
      <c r="F1" s="182"/>
    </row>
    <row r="2" spans="3:8" ht="31.5" customHeight="1">
      <c r="C2" s="203" t="s">
        <v>0</v>
      </c>
      <c r="D2" s="203"/>
      <c r="E2" s="203"/>
      <c r="F2" s="203"/>
    </row>
    <row r="3" spans="3:8" ht="15.6" customHeight="1">
      <c r="C3" s="197" t="s">
        <v>1</v>
      </c>
      <c r="D3" s="197"/>
      <c r="E3" s="197"/>
      <c r="F3" s="197"/>
    </row>
    <row r="4" spans="3:8" ht="13.9" customHeight="1">
      <c r="C4" s="12"/>
      <c r="D4" s="12"/>
      <c r="E4" s="12"/>
      <c r="F4" s="12"/>
    </row>
    <row r="5" spans="3:8" ht="18.75">
      <c r="C5" s="185" t="s">
        <v>22</v>
      </c>
      <c r="D5" s="185"/>
      <c r="E5" s="185"/>
      <c r="F5" s="185"/>
    </row>
    <row r="6" spans="3:8" ht="18.75">
      <c r="C6" s="185" t="s">
        <v>266</v>
      </c>
      <c r="D6" s="185"/>
      <c r="E6" s="185"/>
      <c r="F6" s="185"/>
      <c r="H6" s="2"/>
    </row>
    <row r="7" spans="3:8" ht="18.75">
      <c r="C7" s="196" t="s">
        <v>1999</v>
      </c>
      <c r="D7" s="196"/>
      <c r="E7" s="196"/>
      <c r="F7" s="196"/>
      <c r="H7" s="2"/>
    </row>
    <row r="8" spans="3:8" ht="18.75">
      <c r="C8" s="189" t="s">
        <v>275</v>
      </c>
      <c r="D8" s="189"/>
      <c r="E8" s="189"/>
      <c r="F8" s="189"/>
      <c r="G8" s="35"/>
      <c r="H8" s="2"/>
    </row>
    <row r="9" spans="3:8" ht="15.75">
      <c r="C9" s="181" t="s">
        <v>4</v>
      </c>
      <c r="D9" s="181"/>
      <c r="E9" s="181"/>
      <c r="F9" s="181"/>
      <c r="H9" s="3"/>
    </row>
    <row r="10" spans="3:8">
      <c r="C10" s="12"/>
      <c r="D10" s="12"/>
      <c r="E10" s="12"/>
      <c r="F10" s="12"/>
      <c r="H10" s="3"/>
    </row>
    <row r="11" spans="3:8" ht="14.45" customHeight="1">
      <c r="C11" s="8"/>
      <c r="D11" s="8"/>
      <c r="E11" s="8"/>
      <c r="F11" s="8"/>
      <c r="H11" s="3"/>
    </row>
    <row r="12" spans="3:8" ht="9.6" customHeight="1">
      <c r="C12" s="200" t="s">
        <v>5</v>
      </c>
      <c r="D12" s="204" t="s">
        <v>312</v>
      </c>
      <c r="E12" s="204" t="s">
        <v>1962</v>
      </c>
      <c r="F12" s="204" t="s">
        <v>299</v>
      </c>
    </row>
    <row r="13" spans="3:8" ht="13.15" customHeight="1">
      <c r="C13" s="200"/>
      <c r="D13" s="204"/>
      <c r="E13" s="204"/>
      <c r="F13" s="204"/>
      <c r="G13" s="10"/>
    </row>
    <row r="14" spans="3:8" ht="15" customHeight="1">
      <c r="C14" s="200"/>
      <c r="D14" s="67" t="s">
        <v>275</v>
      </c>
      <c r="E14" s="204"/>
      <c r="F14" s="204"/>
      <c r="H14" s="4"/>
    </row>
    <row r="15" spans="3:8">
      <c r="C15" s="68" t="s">
        <v>302</v>
      </c>
      <c r="D15" s="56">
        <f>D16+D18</f>
        <v>882.63869099999999</v>
      </c>
      <c r="E15" s="56">
        <f>E16+E18</f>
        <v>822.17841419000013</v>
      </c>
      <c r="F15" s="56">
        <f>F16+F18</f>
        <v>679.99708698999973</v>
      </c>
      <c r="G15" s="5"/>
      <c r="H15" s="6"/>
    </row>
    <row r="16" spans="3:8">
      <c r="C16" s="69" t="s">
        <v>82</v>
      </c>
      <c r="D16" s="70">
        <f>D17</f>
        <v>813.15455099999997</v>
      </c>
      <c r="E16" s="70">
        <f>E17</f>
        <v>752.6942741900001</v>
      </c>
      <c r="F16" s="70">
        <f t="shared" ref="F16" si="0">F17</f>
        <v>616.30329198999971</v>
      </c>
      <c r="G16" s="5"/>
      <c r="H16" s="4"/>
    </row>
    <row r="17" spans="3:8" ht="16.149999999999999" customHeight="1">
      <c r="C17" s="71" t="s">
        <v>87</v>
      </c>
      <c r="D17" s="59">
        <v>813.15455099999997</v>
      </c>
      <c r="E17" s="59">
        <v>752.6942741900001</v>
      </c>
      <c r="F17" s="46">
        <v>616.30329198999971</v>
      </c>
      <c r="G17" s="5"/>
      <c r="H17" s="9"/>
    </row>
    <row r="18" spans="3:8">
      <c r="C18" s="72" t="s">
        <v>95</v>
      </c>
      <c r="D18" s="64">
        <f>D19</f>
        <v>69.484139999999996</v>
      </c>
      <c r="E18" s="64">
        <f>E19</f>
        <v>69.484139999999996</v>
      </c>
      <c r="F18" s="64">
        <f t="shared" ref="F18" si="1">F19</f>
        <v>63.693795000000001</v>
      </c>
      <c r="G18" s="5"/>
      <c r="H18" s="9"/>
    </row>
    <row r="19" spans="3:8" ht="14.45" customHeight="1">
      <c r="C19" s="73" t="s">
        <v>101</v>
      </c>
      <c r="D19" s="46">
        <v>69.484139999999996</v>
      </c>
      <c r="E19" s="46">
        <v>69.484139999999996</v>
      </c>
      <c r="F19" s="46">
        <v>63.693795000000001</v>
      </c>
      <c r="G19" s="5"/>
      <c r="H19" s="6"/>
    </row>
    <row r="20" spans="3:8">
      <c r="C20" s="68" t="s">
        <v>261</v>
      </c>
      <c r="D20" s="56">
        <f t="shared" ref="D20:F21" si="2">D21</f>
        <v>243.28910500000001</v>
      </c>
      <c r="E20" s="56">
        <f t="shared" si="2"/>
        <v>304.77559773000002</v>
      </c>
      <c r="F20" s="56">
        <f t="shared" si="2"/>
        <v>230.86648926999996</v>
      </c>
      <c r="G20" s="5"/>
      <c r="H20" s="6"/>
    </row>
    <row r="21" spans="3:8">
      <c r="C21" s="72" t="s">
        <v>103</v>
      </c>
      <c r="D21" s="64">
        <f t="shared" si="2"/>
        <v>243.28910500000001</v>
      </c>
      <c r="E21" s="64">
        <f t="shared" si="2"/>
        <v>304.77559773000002</v>
      </c>
      <c r="F21" s="64">
        <f t="shared" si="2"/>
        <v>230.86648926999996</v>
      </c>
      <c r="G21" s="5"/>
      <c r="H21" s="7"/>
    </row>
    <row r="22" spans="3:8">
      <c r="C22" s="74" t="s">
        <v>106</v>
      </c>
      <c r="D22" s="46">
        <v>243.28910500000001</v>
      </c>
      <c r="E22" s="46">
        <v>304.77559773000002</v>
      </c>
      <c r="F22" s="46">
        <v>230.86648926999996</v>
      </c>
      <c r="G22" s="5"/>
      <c r="H22" s="6"/>
    </row>
    <row r="23" spans="3:8">
      <c r="C23" s="68" t="s">
        <v>262</v>
      </c>
      <c r="D23" s="56">
        <f>D24+D26+D28</f>
        <v>1026.4882359999999</v>
      </c>
      <c r="E23" s="56">
        <f>E24+E26+E28</f>
        <v>1058.0349781300001</v>
      </c>
      <c r="F23" s="56">
        <f t="shared" ref="F23" si="3">F24+F26+F28</f>
        <v>777.17490879999991</v>
      </c>
      <c r="G23" s="5"/>
      <c r="H23" s="6"/>
    </row>
    <row r="24" spans="3:8">
      <c r="C24" s="69" t="s">
        <v>159</v>
      </c>
      <c r="D24" s="70">
        <f>D25</f>
        <v>35.07</v>
      </c>
      <c r="E24" s="70">
        <f>E25</f>
        <v>39.982932779999999</v>
      </c>
      <c r="F24" s="70">
        <f t="shared" ref="F24" si="4">F25</f>
        <v>9.7669737099999985</v>
      </c>
      <c r="G24" s="5"/>
      <c r="H24" s="6"/>
    </row>
    <row r="25" spans="3:8">
      <c r="C25" s="75" t="s">
        <v>162</v>
      </c>
      <c r="D25" s="59">
        <v>35.07</v>
      </c>
      <c r="E25" s="59">
        <v>39.982932779999999</v>
      </c>
      <c r="F25" s="59">
        <v>9.7669737099999985</v>
      </c>
      <c r="G25" s="5"/>
      <c r="H25" s="6"/>
    </row>
    <row r="26" spans="3:8">
      <c r="C26" s="69" t="s">
        <v>263</v>
      </c>
      <c r="D26" s="70">
        <f>D27</f>
        <v>6.6924960000000002</v>
      </c>
      <c r="E26" s="70">
        <f>E27</f>
        <v>10.292496989999998</v>
      </c>
      <c r="F26" s="70">
        <f t="shared" ref="F26" si="5">F27</f>
        <v>10.2919982</v>
      </c>
      <c r="G26" s="5"/>
      <c r="H26" s="6"/>
    </row>
    <row r="27" spans="3:8">
      <c r="C27" s="75" t="s">
        <v>247</v>
      </c>
      <c r="D27" s="59">
        <v>6.6924960000000002</v>
      </c>
      <c r="E27" s="59">
        <v>10.292496989999998</v>
      </c>
      <c r="F27" s="59">
        <v>10.2919982</v>
      </c>
      <c r="G27" s="5"/>
      <c r="H27" s="6"/>
    </row>
    <row r="28" spans="3:8">
      <c r="C28" s="69" t="s">
        <v>186</v>
      </c>
      <c r="D28" s="70">
        <f>D29+D31+D32+D30</f>
        <v>984.72573999999997</v>
      </c>
      <c r="E28" s="70">
        <f>E29+E31+E32+E30</f>
        <v>1007.7595483600001</v>
      </c>
      <c r="F28" s="70">
        <f t="shared" ref="F28" si="6">F29+F31+F32+F30</f>
        <v>757.11593688999994</v>
      </c>
      <c r="G28" s="5"/>
      <c r="H28" s="6"/>
    </row>
    <row r="29" spans="3:8" ht="15.6" customHeight="1">
      <c r="C29" s="75" t="s">
        <v>187</v>
      </c>
      <c r="D29" s="59">
        <v>224.073001</v>
      </c>
      <c r="E29" s="59">
        <v>243.00775667000002</v>
      </c>
      <c r="F29" s="59">
        <v>182.82602058999998</v>
      </c>
      <c r="G29" s="5"/>
      <c r="H29" s="6"/>
    </row>
    <row r="30" spans="3:8" ht="24.75" customHeight="1">
      <c r="C30" s="75" t="s">
        <v>259</v>
      </c>
      <c r="D30" s="59">
        <v>112.47176399999999</v>
      </c>
      <c r="E30" s="59">
        <v>112.86176399999999</v>
      </c>
      <c r="F30" s="59">
        <v>59.99039367999999</v>
      </c>
      <c r="G30" s="5"/>
      <c r="H30" s="6"/>
    </row>
    <row r="31" spans="3:8" ht="18.600000000000001" customHeight="1">
      <c r="C31" s="75" t="s">
        <v>188</v>
      </c>
      <c r="D31" s="59">
        <v>253.35952499999999</v>
      </c>
      <c r="E31" s="59">
        <v>230.389351</v>
      </c>
      <c r="F31" s="59">
        <v>134.92705112000002</v>
      </c>
      <c r="G31" s="5"/>
      <c r="H31" s="9"/>
    </row>
    <row r="32" spans="3:8" ht="19.899999999999999" customHeight="1">
      <c r="C32" s="75" t="s">
        <v>189</v>
      </c>
      <c r="D32" s="59">
        <v>394.82145000000003</v>
      </c>
      <c r="E32" s="59">
        <v>421.50067668999998</v>
      </c>
      <c r="F32" s="59">
        <v>379.37247150000002</v>
      </c>
      <c r="G32" s="5"/>
      <c r="H32" s="7"/>
    </row>
    <row r="33" spans="3:7">
      <c r="C33" s="76" t="s">
        <v>264</v>
      </c>
      <c r="D33" s="51">
        <f>D15+D20+D23</f>
        <v>2152.4160320000001</v>
      </c>
      <c r="E33" s="51">
        <f>E15+E20+E23</f>
        <v>2184.9889900500002</v>
      </c>
      <c r="F33" s="51">
        <f>F15+F20+F23</f>
        <v>1688.0384850599996</v>
      </c>
      <c r="G33" s="5"/>
    </row>
    <row r="34" spans="3:7" s="142" customFormat="1">
      <c r="C34" s="25" t="s">
        <v>311</v>
      </c>
      <c r="D34" s="143"/>
      <c r="E34" s="143"/>
      <c r="F34" s="143"/>
      <c r="G34" s="144"/>
    </row>
    <row r="35" spans="3:7">
      <c r="C35" s="106" t="s">
        <v>301</v>
      </c>
      <c r="D35" s="139"/>
      <c r="E35" s="139"/>
      <c r="F35" s="139"/>
      <c r="G35" s="21"/>
    </row>
    <row r="36" spans="3:7" ht="30" customHeight="1">
      <c r="C36" s="188" t="s">
        <v>1998</v>
      </c>
      <c r="D36" s="188"/>
      <c r="E36" s="188"/>
      <c r="F36" s="188"/>
      <c r="G36" s="27"/>
    </row>
    <row r="37" spans="3:7" ht="24" customHeight="1">
      <c r="C37" s="188" t="s">
        <v>1964</v>
      </c>
      <c r="D37" s="188"/>
      <c r="E37" s="188"/>
      <c r="F37" s="188"/>
      <c r="G37" s="27"/>
    </row>
    <row r="38" spans="3:7">
      <c r="C38" s="27" t="s">
        <v>309</v>
      </c>
      <c r="D38" s="24"/>
      <c r="E38" s="24"/>
      <c r="F38" s="24"/>
      <c r="G38" s="24"/>
    </row>
    <row r="261" spans="3:3">
      <c r="C261" s="1" t="s">
        <v>265</v>
      </c>
    </row>
  </sheetData>
  <mergeCells count="14">
    <mergeCell ref="C1:F1"/>
    <mergeCell ref="C2:F2"/>
    <mergeCell ref="C37:F37"/>
    <mergeCell ref="E12:E14"/>
    <mergeCell ref="C36:F36"/>
    <mergeCell ref="C12:C14"/>
    <mergeCell ref="D12:D13"/>
    <mergeCell ref="F12:F14"/>
    <mergeCell ref="C9:F9"/>
    <mergeCell ref="C3:F3"/>
    <mergeCell ref="C5:F5"/>
    <mergeCell ref="C6:F6"/>
    <mergeCell ref="C7:F7"/>
    <mergeCell ref="C8:F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M73"/>
  <sheetViews>
    <sheetView showGridLines="0" zoomScaleNormal="100" workbookViewId="0">
      <selection activeCell="F56" sqref="F56:G56"/>
    </sheetView>
  </sheetViews>
  <sheetFormatPr baseColWidth="10" defaultColWidth="11.5703125" defaultRowHeight="15"/>
  <cols>
    <col min="1" max="1" width="11.5703125" style="77"/>
    <col min="2" max="2" width="87.85546875" style="77" bestFit="1" customWidth="1"/>
    <col min="3" max="3" width="24.7109375" style="77" customWidth="1"/>
    <col min="4" max="4" width="18.7109375" style="77" customWidth="1"/>
    <col min="5" max="5" width="16.7109375" style="77" customWidth="1"/>
    <col min="6" max="6" width="19.28515625" style="77" customWidth="1"/>
    <col min="7" max="7" width="20.140625" style="77" customWidth="1"/>
    <col min="8" max="8" width="17.42578125" style="77" customWidth="1"/>
    <col min="9" max="11" width="11.5703125" style="77"/>
    <col min="12" max="12" width="36.28515625" style="77" bestFit="1" customWidth="1"/>
    <col min="13" max="13" width="26.28515625" style="77" customWidth="1"/>
    <col min="14" max="16384" width="11.5703125" style="77"/>
  </cols>
  <sheetData>
    <row r="1" spans="2:13" ht="28.5" thickBot="1">
      <c r="B1" s="182" t="s">
        <v>1967</v>
      </c>
      <c r="C1" s="182"/>
      <c r="D1" s="182"/>
      <c r="E1" s="182"/>
      <c r="F1" s="182"/>
      <c r="G1" s="182"/>
      <c r="H1" s="182"/>
    </row>
    <row r="2" spans="2:13" ht="21" customHeight="1" thickBot="1">
      <c r="B2" s="183" t="s">
        <v>0</v>
      </c>
      <c r="C2" s="183"/>
      <c r="D2" s="183"/>
      <c r="E2" s="183"/>
      <c r="F2" s="183"/>
      <c r="G2" s="183"/>
      <c r="H2" s="183"/>
      <c r="L2" s="11" t="s">
        <v>267</v>
      </c>
      <c r="M2" s="153">
        <v>7968099.0273052305</v>
      </c>
    </row>
    <row r="3" spans="2:13" ht="14.45" customHeight="1">
      <c r="B3" s="184" t="s">
        <v>1</v>
      </c>
      <c r="C3" s="184"/>
      <c r="D3" s="184"/>
      <c r="E3" s="184"/>
      <c r="F3" s="184"/>
      <c r="G3" s="184"/>
      <c r="H3" s="184"/>
    </row>
    <row r="4" spans="2:13" ht="14.45" customHeight="1">
      <c r="C4" s="12"/>
      <c r="D4" s="12"/>
      <c r="E4" s="12"/>
      <c r="F4" s="12"/>
      <c r="G4" s="12"/>
      <c r="H4" s="12"/>
    </row>
    <row r="5" spans="2:13" ht="18" customHeight="1">
      <c r="B5" s="185" t="s">
        <v>22</v>
      </c>
      <c r="C5" s="185"/>
      <c r="D5" s="185"/>
      <c r="E5" s="185"/>
      <c r="F5" s="185"/>
      <c r="G5" s="185"/>
      <c r="H5" s="185"/>
      <c r="M5" s="83"/>
    </row>
    <row r="6" spans="2:13" ht="18" customHeight="1">
      <c r="B6" s="199" t="s">
        <v>271</v>
      </c>
      <c r="C6" s="199"/>
      <c r="D6" s="199"/>
      <c r="E6" s="199"/>
      <c r="F6" s="199"/>
      <c r="G6" s="199"/>
      <c r="H6" s="199"/>
    </row>
    <row r="7" spans="2:13" ht="18" customHeight="1">
      <c r="B7" s="196" t="s">
        <v>1999</v>
      </c>
      <c r="C7" s="196"/>
      <c r="D7" s="196"/>
      <c r="E7" s="196"/>
      <c r="F7" s="196"/>
      <c r="G7" s="196"/>
      <c r="H7" s="196"/>
    </row>
    <row r="8" spans="2:13" ht="18" customHeight="1">
      <c r="B8" s="189" t="s">
        <v>275</v>
      </c>
      <c r="C8" s="189"/>
      <c r="D8" s="189"/>
      <c r="E8" s="189"/>
      <c r="F8" s="189"/>
      <c r="G8" s="189"/>
      <c r="H8" s="189"/>
    </row>
    <row r="9" spans="2:13" ht="15.6" customHeight="1">
      <c r="B9" s="181" t="s">
        <v>4</v>
      </c>
      <c r="C9" s="181"/>
      <c r="D9" s="181"/>
      <c r="E9" s="181"/>
      <c r="F9" s="181"/>
      <c r="G9" s="181"/>
      <c r="H9" s="181"/>
      <c r="M9" s="10"/>
    </row>
    <row r="11" spans="2:13" ht="11.45" customHeight="1">
      <c r="B11" s="210" t="s">
        <v>5</v>
      </c>
      <c r="C11" s="205" t="s">
        <v>312</v>
      </c>
      <c r="D11" s="206" t="s">
        <v>1965</v>
      </c>
      <c r="E11" s="205" t="s">
        <v>299</v>
      </c>
      <c r="F11" s="205" t="s">
        <v>297</v>
      </c>
      <c r="G11" s="205" t="s">
        <v>298</v>
      </c>
      <c r="H11" s="205" t="s">
        <v>270</v>
      </c>
    </row>
    <row r="12" spans="2:13" ht="2.4500000000000002" customHeight="1">
      <c r="B12" s="210"/>
      <c r="C12" s="205"/>
      <c r="D12" s="207"/>
      <c r="E12" s="205"/>
      <c r="F12" s="205"/>
      <c r="G12" s="205"/>
      <c r="H12" s="205"/>
    </row>
    <row r="13" spans="2:13" ht="6.6" customHeight="1">
      <c r="B13" s="210"/>
      <c r="C13" s="206"/>
      <c r="D13" s="207"/>
      <c r="E13" s="205"/>
      <c r="F13" s="205"/>
      <c r="G13" s="205"/>
      <c r="H13" s="205"/>
    </row>
    <row r="14" spans="2:13" ht="15.6" customHeight="1">
      <c r="B14" s="210"/>
      <c r="C14" s="103" t="s">
        <v>275</v>
      </c>
      <c r="D14" s="208"/>
      <c r="E14" s="205"/>
      <c r="F14" s="205"/>
      <c r="G14" s="205"/>
      <c r="H14" s="205"/>
    </row>
    <row r="15" spans="2:13" ht="13.15" customHeight="1">
      <c r="B15" s="210"/>
      <c r="C15" s="102">
        <v>1</v>
      </c>
      <c r="D15" s="102">
        <v>2</v>
      </c>
      <c r="E15" s="102">
        <v>3</v>
      </c>
      <c r="F15" s="102">
        <v>4</v>
      </c>
      <c r="G15" s="102">
        <v>5</v>
      </c>
      <c r="H15" s="102" t="s">
        <v>1966</v>
      </c>
    </row>
    <row r="16" spans="2:13">
      <c r="B16" s="78" t="s">
        <v>302</v>
      </c>
      <c r="C16" s="79">
        <f>C17</f>
        <v>1400.4293500000001</v>
      </c>
      <c r="D16" s="79">
        <f>D17</f>
        <v>1082.8902377899999</v>
      </c>
      <c r="E16" s="79">
        <f>E17</f>
        <v>877.92021425999974</v>
      </c>
      <c r="F16" s="80">
        <f>F17</f>
        <v>877.92021425999974</v>
      </c>
      <c r="G16" s="79">
        <f>G17</f>
        <v>0</v>
      </c>
      <c r="H16" s="81">
        <f>E16/$M$2</f>
        <v>1.1017938045844139E-4</v>
      </c>
      <c r="L16" s="109"/>
    </row>
    <row r="17" spans="2:12">
      <c r="B17" s="82" t="s">
        <v>95</v>
      </c>
      <c r="C17" s="88">
        <f>C18</f>
        <v>1400.4293500000001</v>
      </c>
      <c r="D17" s="88">
        <f>D18</f>
        <v>1082.8902377899999</v>
      </c>
      <c r="E17" s="88">
        <f>E18</f>
        <v>877.92021425999974</v>
      </c>
      <c r="F17" s="83">
        <f>F18</f>
        <v>877.92021425999974</v>
      </c>
      <c r="G17" s="83">
        <v>0</v>
      </c>
      <c r="H17" s="84">
        <f t="shared" ref="H17:H56" si="0">E17/$M$2</f>
        <v>1.1017938045844139E-4</v>
      </c>
    </row>
    <row r="18" spans="2:12">
      <c r="B18" s="85" t="s">
        <v>97</v>
      </c>
      <c r="C18" s="83">
        <v>1400.4293500000001</v>
      </c>
      <c r="D18" s="83">
        <v>1082.8902377899999</v>
      </c>
      <c r="E18" s="83">
        <v>877.92021425999974</v>
      </c>
      <c r="F18" s="83">
        <f>E18</f>
        <v>877.92021425999974</v>
      </c>
      <c r="G18" s="83">
        <v>0</v>
      </c>
      <c r="H18" s="86">
        <f t="shared" si="0"/>
        <v>1.1017938045844139E-4</v>
      </c>
    </row>
    <row r="19" spans="2:12">
      <c r="B19" s="78" t="s">
        <v>261</v>
      </c>
      <c r="C19" s="79">
        <f>C20+C23+C28+C30</f>
        <v>127066.27533399998</v>
      </c>
      <c r="D19" s="79">
        <f>D20+D23+D28+D30</f>
        <v>148292.09606710001</v>
      </c>
      <c r="E19" s="79">
        <f>E20+E23+E28+E30</f>
        <v>128604.89317737002</v>
      </c>
      <c r="F19" s="79">
        <f>F20+F23+F28+F30</f>
        <v>32496.032714360001</v>
      </c>
      <c r="G19" s="79">
        <f>G20+G23+G28+G30</f>
        <v>96108.860463010002</v>
      </c>
      <c r="H19" s="81">
        <f t="shared" si="0"/>
        <v>1.6139971746920358E-2</v>
      </c>
      <c r="J19" s="87"/>
    </row>
    <row r="20" spans="2:12">
      <c r="B20" s="82" t="s">
        <v>107</v>
      </c>
      <c r="C20" s="88">
        <f>C22+C21</f>
        <v>534.07675300000005</v>
      </c>
      <c r="D20" s="88">
        <f>D22+D21</f>
        <v>514.17818651999994</v>
      </c>
      <c r="E20" s="88">
        <f>E22+E21</f>
        <v>117.10160547</v>
      </c>
      <c r="F20" s="88">
        <f>F22+F21</f>
        <v>117.10160547</v>
      </c>
      <c r="G20" s="88">
        <f>G22+G21</f>
        <v>0</v>
      </c>
      <c r="H20" s="84">
        <f t="shared" si="0"/>
        <v>1.4696303982758502E-5</v>
      </c>
      <c r="J20" s="87"/>
    </row>
    <row r="21" spans="2:12">
      <c r="B21" s="85" t="s">
        <v>269</v>
      </c>
      <c r="C21" s="83">
        <v>252.44</v>
      </c>
      <c r="D21" s="83">
        <v>352.44</v>
      </c>
      <c r="E21" s="83">
        <v>0</v>
      </c>
      <c r="F21" s="83">
        <f>E21</f>
        <v>0</v>
      </c>
      <c r="G21" s="83">
        <v>0</v>
      </c>
      <c r="H21" s="84">
        <f t="shared" si="0"/>
        <v>0</v>
      </c>
      <c r="J21" s="89"/>
      <c r="L21" s="90"/>
    </row>
    <row r="22" spans="2:12">
      <c r="B22" s="85" t="s">
        <v>110</v>
      </c>
      <c r="C22" s="83">
        <v>281.636753</v>
      </c>
      <c r="D22" s="83">
        <v>161.73818651999997</v>
      </c>
      <c r="E22" s="83">
        <v>117.10160547</v>
      </c>
      <c r="F22" s="83">
        <f>E22</f>
        <v>117.10160547</v>
      </c>
      <c r="G22" s="83">
        <v>0</v>
      </c>
      <c r="H22" s="91">
        <f t="shared" si="0"/>
        <v>1.4696303982758502E-5</v>
      </c>
      <c r="J22" s="92"/>
    </row>
    <row r="23" spans="2:12">
      <c r="B23" s="82" t="s">
        <v>114</v>
      </c>
      <c r="C23" s="88">
        <f>SUM(C24:C27)</f>
        <v>90444.999545999977</v>
      </c>
      <c r="D23" s="88">
        <f>SUM(D24:D27)</f>
        <v>109216.84626258</v>
      </c>
      <c r="E23" s="88">
        <f>SUM(E24:E27)</f>
        <v>96989.498493550011</v>
      </c>
      <c r="F23" s="88">
        <f>SUM(F24:F27)</f>
        <v>1622.0936386199996</v>
      </c>
      <c r="G23" s="88">
        <f>SUM(G24:G27)</f>
        <v>95367.404854930006</v>
      </c>
      <c r="H23" s="93">
        <f t="shared" si="0"/>
        <v>1.2172225541021087E-2</v>
      </c>
    </row>
    <row r="24" spans="2:12">
      <c r="B24" s="85" t="s">
        <v>115</v>
      </c>
      <c r="C24" s="83">
        <v>670.85495600000002</v>
      </c>
      <c r="D24" s="83">
        <v>652.250539</v>
      </c>
      <c r="E24" s="83">
        <v>457.52489944000001</v>
      </c>
      <c r="F24" s="83">
        <v>0</v>
      </c>
      <c r="G24" s="83">
        <f>E24</f>
        <v>457.52489944000001</v>
      </c>
      <c r="H24" s="91">
        <f t="shared" si="0"/>
        <v>5.7419579986662457E-5</v>
      </c>
    </row>
    <row r="25" spans="2:12">
      <c r="B25" s="85" t="s">
        <v>116</v>
      </c>
      <c r="C25" s="83">
        <v>84996.417663999993</v>
      </c>
      <c r="D25" s="83">
        <v>104982.55956213</v>
      </c>
      <c r="E25" s="83">
        <v>94909.879955490003</v>
      </c>
      <c r="F25" s="83">
        <v>0</v>
      </c>
      <c r="G25" s="83">
        <f>E25</f>
        <v>94909.879955490003</v>
      </c>
      <c r="H25" s="91">
        <f t="shared" si="0"/>
        <v>1.1911232482208248E-2</v>
      </c>
      <c r="J25" s="94"/>
    </row>
    <row r="26" spans="2:12">
      <c r="B26" s="85" t="s">
        <v>117</v>
      </c>
      <c r="C26" s="83">
        <v>51.500000999999997</v>
      </c>
      <c r="D26" s="83">
        <v>50.459600999999999</v>
      </c>
      <c r="E26" s="83">
        <v>23.459613299999997</v>
      </c>
      <c r="F26" s="83">
        <f>E26</f>
        <v>23.459613299999997</v>
      </c>
      <c r="G26" s="83">
        <v>0</v>
      </c>
      <c r="H26" s="91">
        <f t="shared" si="0"/>
        <v>2.9441919860192696E-6</v>
      </c>
    </row>
    <row r="27" spans="2:12">
      <c r="B27" s="85" t="s">
        <v>118</v>
      </c>
      <c r="C27" s="83">
        <v>4726.2269249999999</v>
      </c>
      <c r="D27" s="83">
        <v>3531.5765604499998</v>
      </c>
      <c r="E27" s="83">
        <v>1598.6340253199996</v>
      </c>
      <c r="F27" s="83">
        <f>E27</f>
        <v>1598.6340253199996</v>
      </c>
      <c r="G27" s="83">
        <v>0</v>
      </c>
      <c r="H27" s="91">
        <f t="shared" si="0"/>
        <v>2.0062928684015733E-4</v>
      </c>
    </row>
    <row r="28" spans="2:12">
      <c r="B28" s="82" t="s">
        <v>119</v>
      </c>
      <c r="C28" s="88">
        <f>C29</f>
        <v>868.70703800000001</v>
      </c>
      <c r="D28" s="88">
        <f>D29</f>
        <v>947.42248700000005</v>
      </c>
      <c r="E28" s="88">
        <f>E29</f>
        <v>741.45560807999993</v>
      </c>
      <c r="F28" s="88">
        <f>F29</f>
        <v>0</v>
      </c>
      <c r="G28" s="88">
        <f>G29</f>
        <v>741.45560807999993</v>
      </c>
      <c r="H28" s="93">
        <f t="shared" si="0"/>
        <v>9.3053011206206907E-5</v>
      </c>
    </row>
    <row r="29" spans="2:12">
      <c r="B29" s="85" t="s">
        <v>120</v>
      </c>
      <c r="C29" s="83">
        <v>868.70703800000001</v>
      </c>
      <c r="D29" s="83">
        <v>947.42248700000005</v>
      </c>
      <c r="E29" s="83">
        <v>741.45560807999993</v>
      </c>
      <c r="F29" s="83">
        <v>0</v>
      </c>
      <c r="G29" s="83">
        <f>E29</f>
        <v>741.45560807999993</v>
      </c>
      <c r="H29" s="91">
        <f t="shared" si="0"/>
        <v>9.3053011206206907E-5</v>
      </c>
    </row>
    <row r="30" spans="2:12">
      <c r="B30" s="82" t="s">
        <v>121</v>
      </c>
      <c r="C30" s="88">
        <f>C31</f>
        <v>35218.491996999997</v>
      </c>
      <c r="D30" s="88">
        <f>D31</f>
        <v>37613.649130999998</v>
      </c>
      <c r="E30" s="88">
        <f>E31</f>
        <v>30756.837470270002</v>
      </c>
      <c r="F30" s="88">
        <f>F31</f>
        <v>30756.837470270002</v>
      </c>
      <c r="G30" s="88">
        <f>G31</f>
        <v>0</v>
      </c>
      <c r="H30" s="93">
        <f t="shared" si="0"/>
        <v>3.8599968907103059E-3</v>
      </c>
    </row>
    <row r="31" spans="2:12">
      <c r="B31" s="85" t="s">
        <v>124</v>
      </c>
      <c r="C31" s="83">
        <v>35218.491996999997</v>
      </c>
      <c r="D31" s="83">
        <v>37613.649130999998</v>
      </c>
      <c r="E31" s="83">
        <v>30756.837470270002</v>
      </c>
      <c r="F31" s="83">
        <f>E31</f>
        <v>30756.837470270002</v>
      </c>
      <c r="G31" s="83">
        <v>0</v>
      </c>
      <c r="H31" s="86">
        <f t="shared" si="0"/>
        <v>3.8599968907103059E-3</v>
      </c>
    </row>
    <row r="32" spans="2:12">
      <c r="B32" s="78" t="s">
        <v>268</v>
      </c>
      <c r="C32" s="79">
        <f>C33+C36+C47</f>
        <v>13678.780962000001</v>
      </c>
      <c r="D32" s="79">
        <f>D33+D36+D47</f>
        <v>13254.779536870001</v>
      </c>
      <c r="E32" s="79">
        <f>E33+E36+E47</f>
        <v>9145.9790876099996</v>
      </c>
      <c r="F32" s="79">
        <f>F33+F36+F47</f>
        <v>9062.4565313099993</v>
      </c>
      <c r="G32" s="79">
        <f>G33+G36+G47</f>
        <v>83.522556299999977</v>
      </c>
      <c r="H32" s="81">
        <f t="shared" si="0"/>
        <v>1.1478244756080952E-3</v>
      </c>
    </row>
    <row r="33" spans="2:8">
      <c r="B33" s="82" t="s">
        <v>133</v>
      </c>
      <c r="C33" s="88">
        <f>C34+C35</f>
        <v>314.56412499999999</v>
      </c>
      <c r="D33" s="88">
        <f>D34+D35</f>
        <v>289.74037899999996</v>
      </c>
      <c r="E33" s="88">
        <f>E34+E35</f>
        <v>219.08586687000002</v>
      </c>
      <c r="F33" s="88">
        <f>F34+F35</f>
        <v>219.08586687000002</v>
      </c>
      <c r="G33" s="88">
        <f>G34+G35</f>
        <v>0</v>
      </c>
      <c r="H33" s="84">
        <f t="shared" si="0"/>
        <v>2.7495374507675228E-5</v>
      </c>
    </row>
    <row r="34" spans="2:8">
      <c r="B34" s="85" t="s">
        <v>134</v>
      </c>
      <c r="C34" s="83">
        <v>225.042</v>
      </c>
      <c r="D34" s="83">
        <v>149.042</v>
      </c>
      <c r="E34" s="83">
        <v>133.76991957000001</v>
      </c>
      <c r="F34" s="83">
        <f>E34</f>
        <v>133.76991957000001</v>
      </c>
      <c r="G34" s="83">
        <v>0</v>
      </c>
      <c r="H34" s="86">
        <f t="shared" si="0"/>
        <v>1.6788184874660163E-5</v>
      </c>
    </row>
    <row r="35" spans="2:8">
      <c r="B35" s="85" t="s">
        <v>136</v>
      </c>
      <c r="C35" s="83">
        <v>89.522125000000003</v>
      </c>
      <c r="D35" s="83">
        <v>140.69837899999999</v>
      </c>
      <c r="E35" s="83">
        <v>85.315947299999991</v>
      </c>
      <c r="F35" s="83">
        <f>E35</f>
        <v>85.315947299999991</v>
      </c>
      <c r="G35" s="83">
        <v>0</v>
      </c>
      <c r="H35" s="86">
        <f t="shared" si="0"/>
        <v>1.0707189633015065E-5</v>
      </c>
    </row>
    <row r="36" spans="2:8">
      <c r="B36" s="82" t="s">
        <v>137</v>
      </c>
      <c r="C36" s="88">
        <f>SUM(C37:C46)</f>
        <v>8015.2290570000005</v>
      </c>
      <c r="D36" s="88">
        <f>SUM(D37:D46)</f>
        <v>8481.5139104200007</v>
      </c>
      <c r="E36" s="88">
        <f>SUM(E37:E46)</f>
        <v>5743.5601726699997</v>
      </c>
      <c r="F36" s="88">
        <f>SUM(F37:F46)</f>
        <v>5660.0376163700003</v>
      </c>
      <c r="G36" s="88">
        <f>SUM(G37:G46)</f>
        <v>83.522556299999977</v>
      </c>
      <c r="H36" s="84">
        <f t="shared" si="0"/>
        <v>7.2081937648965709E-4</v>
      </c>
    </row>
    <row r="37" spans="2:8">
      <c r="B37" s="85" t="s">
        <v>138</v>
      </c>
      <c r="C37" s="83">
        <v>1130.0497190000001</v>
      </c>
      <c r="D37" s="83">
        <v>861.49476254000001</v>
      </c>
      <c r="E37" s="83">
        <v>153.26790427000003</v>
      </c>
      <c r="F37" s="83">
        <f>E37</f>
        <v>153.26790427000003</v>
      </c>
      <c r="G37" s="83">
        <v>0</v>
      </c>
      <c r="H37" s="86">
        <f t="shared" si="0"/>
        <v>1.9235190695394061E-5</v>
      </c>
    </row>
    <row r="38" spans="2:8">
      <c r="B38" s="85" t="s">
        <v>139</v>
      </c>
      <c r="C38" s="83">
        <v>320.09149500000001</v>
      </c>
      <c r="D38" s="83">
        <v>277.78220599999997</v>
      </c>
      <c r="E38" s="83">
        <v>167.44738724999999</v>
      </c>
      <c r="F38" s="83">
        <f>E38</f>
        <v>167.44738724999999</v>
      </c>
      <c r="G38" s="83">
        <v>0</v>
      </c>
      <c r="H38" s="91">
        <f t="shared" si="0"/>
        <v>2.1014722166000718E-5</v>
      </c>
    </row>
    <row r="39" spans="2:8">
      <c r="B39" s="85" t="s">
        <v>141</v>
      </c>
      <c r="C39" s="83">
        <v>8.4097159999999995</v>
      </c>
      <c r="D39" s="83">
        <v>24.79617146</v>
      </c>
      <c r="E39" s="83">
        <v>11.378215239999998</v>
      </c>
      <c r="F39" s="83">
        <f>E39</f>
        <v>11.378215239999998</v>
      </c>
      <c r="G39" s="83">
        <v>0</v>
      </c>
      <c r="H39" s="91">
        <f t="shared" si="0"/>
        <v>1.4279711134373352E-6</v>
      </c>
    </row>
    <row r="40" spans="2:8">
      <c r="B40" s="85" t="s">
        <v>143</v>
      </c>
      <c r="C40" s="83">
        <v>1338.1688340000001</v>
      </c>
      <c r="D40" s="83">
        <v>1098.820072</v>
      </c>
      <c r="E40" s="83">
        <v>854.90765859999988</v>
      </c>
      <c r="F40" s="83">
        <f t="shared" ref="F40:F43" si="1">E40</f>
        <v>854.90765859999988</v>
      </c>
      <c r="G40" s="83">
        <v>0</v>
      </c>
      <c r="H40" s="91">
        <f t="shared" si="0"/>
        <v>1.0729129440665663E-4</v>
      </c>
    </row>
    <row r="41" spans="2:8">
      <c r="B41" s="85" t="s">
        <v>144</v>
      </c>
      <c r="C41" s="83">
        <v>2031.4511130000001</v>
      </c>
      <c r="D41" s="83">
        <v>1996.712156</v>
      </c>
      <c r="E41" s="83">
        <v>1475.2947636399999</v>
      </c>
      <c r="F41" s="83">
        <f t="shared" si="1"/>
        <v>1475.2947636399999</v>
      </c>
      <c r="G41" s="83">
        <v>0</v>
      </c>
      <c r="H41" s="91">
        <f t="shared" si="0"/>
        <v>1.8515015420672261E-4</v>
      </c>
    </row>
    <row r="42" spans="2:8">
      <c r="B42" s="85" t="s">
        <v>145</v>
      </c>
      <c r="C42" s="83">
        <v>101.411794</v>
      </c>
      <c r="D42" s="83">
        <v>106.411794</v>
      </c>
      <c r="E42" s="83">
        <v>81.95047611999999</v>
      </c>
      <c r="F42" s="83">
        <f t="shared" si="1"/>
        <v>81.95047611999999</v>
      </c>
      <c r="G42" s="83">
        <v>0</v>
      </c>
      <c r="H42" s="91">
        <f t="shared" si="0"/>
        <v>1.0284821491195147E-5</v>
      </c>
    </row>
    <row r="43" spans="2:8">
      <c r="B43" s="85" t="s">
        <v>146</v>
      </c>
      <c r="C43" s="83">
        <v>1</v>
      </c>
      <c r="D43" s="83">
        <v>1</v>
      </c>
      <c r="E43" s="83">
        <v>0.60308693000000002</v>
      </c>
      <c r="F43" s="83">
        <f t="shared" si="1"/>
        <v>0.60308693000000002</v>
      </c>
      <c r="G43" s="83">
        <v>0</v>
      </c>
      <c r="H43" s="91">
        <f t="shared" si="0"/>
        <v>7.5687680076933091E-8</v>
      </c>
    </row>
    <row r="44" spans="2:8">
      <c r="B44" s="85" t="s">
        <v>254</v>
      </c>
      <c r="C44" s="83">
        <v>30.547778999999998</v>
      </c>
      <c r="D44" s="83">
        <v>104.233709</v>
      </c>
      <c r="E44" s="83">
        <v>83.522556299999977</v>
      </c>
      <c r="F44" s="83">
        <v>0</v>
      </c>
      <c r="G44" s="83">
        <f>E44</f>
        <v>83.522556299999977</v>
      </c>
      <c r="H44" s="91">
        <f t="shared" si="0"/>
        <v>1.0482118258543641E-5</v>
      </c>
    </row>
    <row r="45" spans="2:8">
      <c r="B45" s="85" t="s">
        <v>316</v>
      </c>
      <c r="C45" s="83">
        <v>12</v>
      </c>
      <c r="D45" s="83">
        <v>13.9824</v>
      </c>
      <c r="E45" s="83">
        <v>13.91889559</v>
      </c>
      <c r="F45" s="83">
        <f>E45</f>
        <v>13.91889559</v>
      </c>
      <c r="G45" s="83">
        <v>0</v>
      </c>
      <c r="H45" s="91">
        <f t="shared" si="0"/>
        <v>1.7468276363411735E-6</v>
      </c>
    </row>
    <row r="46" spans="2:8">
      <c r="B46" s="85" t="s">
        <v>147</v>
      </c>
      <c r="C46" s="83">
        <v>3042.0986069999999</v>
      </c>
      <c r="D46" s="83">
        <v>3996.2806394200002</v>
      </c>
      <c r="E46" s="83">
        <v>2901.2692287300001</v>
      </c>
      <c r="F46" s="83">
        <f>E46</f>
        <v>2901.2692287300001</v>
      </c>
      <c r="G46" s="83">
        <v>0</v>
      </c>
      <c r="H46" s="91">
        <f t="shared" si="0"/>
        <v>3.6411058883528891E-4</v>
      </c>
    </row>
    <row r="47" spans="2:8">
      <c r="B47" s="82" t="s">
        <v>148</v>
      </c>
      <c r="C47" s="88">
        <f>SUM(C48:C55)</f>
        <v>5348.9877800000004</v>
      </c>
      <c r="D47" s="88">
        <f>SUM(D48:D55)</f>
        <v>4483.5252474499994</v>
      </c>
      <c r="E47" s="88">
        <f>SUM(E48:E55)</f>
        <v>3183.3330480699997</v>
      </c>
      <c r="F47" s="88">
        <f>SUM(F48:F55)</f>
        <v>3183.3330480699997</v>
      </c>
      <c r="G47" s="88">
        <f>SUM(G48:G55)</f>
        <v>0</v>
      </c>
      <c r="H47" s="93">
        <f t="shared" si="0"/>
        <v>3.9950972461076282E-4</v>
      </c>
    </row>
    <row r="48" spans="2:8">
      <c r="B48" s="85" t="s">
        <v>149</v>
      </c>
      <c r="C48" s="83">
        <v>260.17793799999998</v>
      </c>
      <c r="D48" s="83">
        <v>306.96700349999998</v>
      </c>
      <c r="E48" s="83">
        <v>241.98532618999997</v>
      </c>
      <c r="F48" s="83">
        <f>E48</f>
        <v>241.98532618999997</v>
      </c>
      <c r="G48" s="83">
        <v>0</v>
      </c>
      <c r="H48" s="91">
        <f t="shared" si="0"/>
        <v>3.0369266918089262E-5</v>
      </c>
    </row>
    <row r="49" spans="2:9">
      <c r="B49" s="85" t="s">
        <v>150</v>
      </c>
      <c r="C49" s="83">
        <v>5.5485429999999996</v>
      </c>
      <c r="D49" s="83">
        <v>5.4519617400000007</v>
      </c>
      <c r="E49" s="83">
        <v>4.7069810499999996</v>
      </c>
      <c r="F49" s="83">
        <f t="shared" ref="F49:F55" si="2">E49</f>
        <v>4.7069810499999996</v>
      </c>
      <c r="G49" s="83">
        <v>0</v>
      </c>
      <c r="H49" s="91">
        <f t="shared" si="0"/>
        <v>5.9072823189948179E-7</v>
      </c>
    </row>
    <row r="50" spans="2:9">
      <c r="B50" s="85" t="s">
        <v>151</v>
      </c>
      <c r="C50" s="83">
        <v>153.29686799999999</v>
      </c>
      <c r="D50" s="83">
        <v>147.71570700000001</v>
      </c>
      <c r="E50" s="83">
        <v>98.814984990000013</v>
      </c>
      <c r="F50" s="83">
        <f t="shared" si="2"/>
        <v>98.814984990000013</v>
      </c>
      <c r="G50" s="83">
        <v>0</v>
      </c>
      <c r="H50" s="86">
        <f t="shared" si="0"/>
        <v>1.2401324914685294E-5</v>
      </c>
    </row>
    <row r="51" spans="2:9">
      <c r="B51" s="85" t="s">
        <v>152</v>
      </c>
      <c r="C51" s="83">
        <v>17.3</v>
      </c>
      <c r="D51" s="83">
        <v>17.3</v>
      </c>
      <c r="E51" s="83">
        <v>4.2008093999999998</v>
      </c>
      <c r="F51" s="83">
        <f t="shared" si="2"/>
        <v>4.2008093999999998</v>
      </c>
      <c r="G51" s="83">
        <v>0</v>
      </c>
      <c r="H51" s="86">
        <f t="shared" si="0"/>
        <v>5.2720346290935739E-7</v>
      </c>
    </row>
    <row r="52" spans="2:9">
      <c r="B52" s="85" t="s">
        <v>255</v>
      </c>
      <c r="C52" s="83">
        <v>4740.9021789999997</v>
      </c>
      <c r="D52" s="83">
        <v>3229.429550549999</v>
      </c>
      <c r="E52" s="83">
        <v>2304.66224784</v>
      </c>
      <c r="F52" s="83">
        <f t="shared" si="2"/>
        <v>2304.66224784</v>
      </c>
      <c r="G52" s="83">
        <v>0</v>
      </c>
      <c r="H52" s="86">
        <f t="shared" si="0"/>
        <v>2.8923614527660114E-4</v>
      </c>
    </row>
    <row r="53" spans="2:9">
      <c r="B53" s="85" t="s">
        <v>256</v>
      </c>
      <c r="C53" s="83">
        <v>6.0446759999999999</v>
      </c>
      <c r="D53" s="83">
        <v>528.25094639999998</v>
      </c>
      <c r="E53" s="83">
        <v>384.49093606000002</v>
      </c>
      <c r="F53" s="83">
        <f t="shared" si="2"/>
        <v>384.49093606000002</v>
      </c>
      <c r="G53" s="83">
        <v>0</v>
      </c>
      <c r="H53" s="86">
        <f t="shared" si="0"/>
        <v>4.8253784841581326E-5</v>
      </c>
    </row>
    <row r="54" spans="2:9">
      <c r="B54" s="85" t="s">
        <v>153</v>
      </c>
      <c r="C54" s="83">
        <v>6.5530090000000003</v>
      </c>
      <c r="D54" s="83">
        <v>4.91725368</v>
      </c>
      <c r="E54" s="83">
        <v>4.0264465599999992</v>
      </c>
      <c r="F54" s="83">
        <f t="shared" si="2"/>
        <v>4.0264465599999992</v>
      </c>
      <c r="G54" s="83">
        <v>0</v>
      </c>
      <c r="H54" s="86">
        <f t="shared" si="0"/>
        <v>5.0532084832305633E-7</v>
      </c>
    </row>
    <row r="55" spans="2:9">
      <c r="B55" s="85" t="s">
        <v>154</v>
      </c>
      <c r="C55" s="83">
        <v>159.16456700000001</v>
      </c>
      <c r="D55" s="83">
        <v>243.49282458000002</v>
      </c>
      <c r="E55" s="83">
        <v>140.44531597999998</v>
      </c>
      <c r="F55" s="83">
        <f t="shared" si="2"/>
        <v>140.44531597999998</v>
      </c>
      <c r="G55" s="83">
        <v>0</v>
      </c>
      <c r="H55" s="86">
        <f t="shared" si="0"/>
        <v>1.762595011667392E-5</v>
      </c>
    </row>
    <row r="56" spans="2:9">
      <c r="B56" s="95" t="s">
        <v>240</v>
      </c>
      <c r="C56" s="96">
        <f>C16+C19+C32</f>
        <v>142145.48564599999</v>
      </c>
      <c r="D56" s="96">
        <f>D16+D19+D32</f>
        <v>162629.76584176</v>
      </c>
      <c r="E56" s="96">
        <f>E16+E19+E32</f>
        <v>138628.79247924002</v>
      </c>
      <c r="F56" s="96">
        <f>F16+F19+F32</f>
        <v>42436.409459930001</v>
      </c>
      <c r="G56" s="96">
        <f>G16+G19+G32</f>
        <v>96192.38301931</v>
      </c>
      <c r="H56" s="97">
        <f t="shared" si="0"/>
        <v>1.7397975602986896E-2</v>
      </c>
    </row>
    <row r="57" spans="2:9" s="145" customFormat="1">
      <c r="B57" s="25" t="s">
        <v>308</v>
      </c>
      <c r="C57" s="146"/>
      <c r="D57" s="146"/>
      <c r="E57" s="146"/>
      <c r="F57" s="146"/>
      <c r="G57" s="146"/>
      <c r="H57" s="147"/>
    </row>
    <row r="58" spans="2:9">
      <c r="B58" s="137" t="s">
        <v>301</v>
      </c>
      <c r="C58" s="148"/>
      <c r="D58" s="148"/>
      <c r="E58" s="148"/>
      <c r="F58" s="148"/>
      <c r="G58" s="145"/>
      <c r="H58" s="145"/>
      <c r="I58" s="145"/>
    </row>
    <row r="59" spans="2:9" ht="24" customHeight="1">
      <c r="B59" s="209" t="s">
        <v>1998</v>
      </c>
      <c r="C59" s="209"/>
      <c r="D59" s="209"/>
      <c r="E59" s="209"/>
      <c r="F59" s="149"/>
      <c r="G59" s="145"/>
      <c r="H59" s="145"/>
      <c r="I59" s="145"/>
    </row>
    <row r="60" spans="2:9" ht="15.75" customHeight="1">
      <c r="B60" s="187" t="s">
        <v>1963</v>
      </c>
      <c r="C60" s="187"/>
      <c r="D60" s="187"/>
      <c r="E60" s="187"/>
      <c r="F60" s="187"/>
      <c r="G60" s="187"/>
      <c r="H60" s="145"/>
      <c r="I60" s="145"/>
    </row>
    <row r="61" spans="2:9" ht="27.75" customHeight="1">
      <c r="B61" s="187" t="s">
        <v>1964</v>
      </c>
      <c r="C61" s="187"/>
      <c r="D61" s="187"/>
      <c r="E61" s="187"/>
      <c r="F61" s="163"/>
      <c r="G61" s="163"/>
      <c r="H61" s="163"/>
      <c r="I61" s="145"/>
    </row>
    <row r="62" spans="2:9">
      <c r="B62" s="27" t="s">
        <v>310</v>
      </c>
      <c r="C62" s="24"/>
      <c r="D62" s="24"/>
      <c r="E62" s="24"/>
      <c r="F62" s="24"/>
    </row>
    <row r="63" spans="2:9">
      <c r="H63" s="87"/>
      <c r="I63" s="87"/>
    </row>
    <row r="65" spans="8:8">
      <c r="H65" s="87"/>
    </row>
    <row r="66" spans="8:8">
      <c r="H66" s="87"/>
    </row>
    <row r="67" spans="8:8">
      <c r="H67" s="87"/>
    </row>
    <row r="68" spans="8:8">
      <c r="H68" s="98"/>
    </row>
    <row r="69" spans="8:8">
      <c r="H69" s="98"/>
    </row>
    <row r="73" spans="8:8">
      <c r="H73" s="87"/>
    </row>
  </sheetData>
  <mergeCells count="18">
    <mergeCell ref="G11:G14"/>
    <mergeCell ref="H11:H14"/>
    <mergeCell ref="B61:E61"/>
    <mergeCell ref="D11:D14"/>
    <mergeCell ref="B7:H7"/>
    <mergeCell ref="B59:E59"/>
    <mergeCell ref="B60:G60"/>
    <mergeCell ref="B8:H8"/>
    <mergeCell ref="B9:H9"/>
    <mergeCell ref="B11:B15"/>
    <mergeCell ref="C11:C13"/>
    <mergeCell ref="E11:E14"/>
    <mergeCell ref="F11:F14"/>
    <mergeCell ref="B1:H1"/>
    <mergeCell ref="B2:H2"/>
    <mergeCell ref="B3:H3"/>
    <mergeCell ref="B5:H5"/>
    <mergeCell ref="B6:H6"/>
  </mergeCells>
  <phoneticPr fontId="42" type="noConversion"/>
  <pageMargins left="0.7" right="0.7" top="0.75" bottom="0.75" header="0.3" footer="0.3"/>
  <ignoredErrors>
    <ignoredError sqref="F47 F36 G29"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7A02-FC14-4426-9151-5BD9F55CD5E7}">
  <dimension ref="A1:L1851"/>
  <sheetViews>
    <sheetView showGridLines="0" zoomScale="90" zoomScaleNormal="90" workbookViewId="0">
      <selection activeCell="L33" sqref="L33"/>
    </sheetView>
  </sheetViews>
  <sheetFormatPr baseColWidth="10" defaultColWidth="9.140625" defaultRowHeight="15"/>
  <cols>
    <col min="3" max="3" width="144.7109375" customWidth="1"/>
    <col min="4" max="4" width="19" bestFit="1" customWidth="1"/>
    <col min="5" max="5" width="19" customWidth="1"/>
    <col min="6" max="6" width="17.7109375" bestFit="1" customWidth="1"/>
  </cols>
  <sheetData>
    <row r="1" spans="1:6" s="150" customFormat="1" ht="27.75">
      <c r="A1" s="211" t="s">
        <v>1967</v>
      </c>
      <c r="B1" s="211"/>
      <c r="C1" s="211"/>
      <c r="D1" s="211"/>
      <c r="E1" s="211"/>
      <c r="F1" s="211"/>
    </row>
    <row r="2" spans="1:6" s="150" customFormat="1" ht="20.25">
      <c r="A2" s="212" t="s">
        <v>0</v>
      </c>
      <c r="B2" s="212"/>
      <c r="C2" s="212"/>
      <c r="D2" s="212"/>
      <c r="E2" s="212"/>
      <c r="F2" s="212"/>
    </row>
    <row r="3" spans="1:6" s="150" customFormat="1">
      <c r="A3" s="213" t="s">
        <v>1</v>
      </c>
      <c r="B3" s="213"/>
      <c r="C3" s="213"/>
      <c r="D3" s="213"/>
      <c r="E3" s="213"/>
      <c r="F3" s="213"/>
    </row>
    <row r="4" spans="1:6" s="150" customFormat="1">
      <c r="A4" s="104"/>
      <c r="B4" s="104"/>
      <c r="C4" s="104"/>
      <c r="D4" s="104"/>
      <c r="E4" s="104"/>
      <c r="F4" s="104"/>
    </row>
    <row r="5" spans="1:6" s="150" customFormat="1" ht="18.75">
      <c r="A5" s="214" t="s">
        <v>22</v>
      </c>
      <c r="B5" s="214"/>
      <c r="C5" s="214"/>
      <c r="D5" s="214"/>
      <c r="E5" s="214"/>
      <c r="F5" s="214"/>
    </row>
    <row r="6" spans="1:6" s="150" customFormat="1" ht="18.75">
      <c r="A6" s="215" t="s">
        <v>321</v>
      </c>
      <c r="B6" s="215"/>
      <c r="C6" s="215"/>
      <c r="D6" s="215"/>
      <c r="E6" s="215"/>
      <c r="F6" s="215"/>
    </row>
    <row r="7" spans="1:6" s="150" customFormat="1" ht="18.75">
      <c r="A7" s="216" t="s">
        <v>1999</v>
      </c>
      <c r="B7" s="216"/>
      <c r="C7" s="216"/>
      <c r="D7" s="216"/>
      <c r="E7" s="216"/>
      <c r="F7" s="216"/>
    </row>
    <row r="8" spans="1:6" s="150" customFormat="1" ht="18.75">
      <c r="A8" s="189" t="s">
        <v>275</v>
      </c>
      <c r="B8" s="189"/>
      <c r="C8" s="189"/>
      <c r="D8" s="189"/>
      <c r="E8" s="189"/>
      <c r="F8" s="189"/>
    </row>
    <row r="9" spans="1:6" s="150" customFormat="1" ht="15.75">
      <c r="A9" s="217" t="s">
        <v>4</v>
      </c>
      <c r="B9" s="217"/>
      <c r="C9" s="217"/>
      <c r="D9" s="217"/>
      <c r="E9" s="217"/>
      <c r="F9" s="217"/>
    </row>
    <row r="10" spans="1:6" s="150" customFormat="1">
      <c r="A10" s="104"/>
      <c r="B10" s="104"/>
      <c r="C10" s="104"/>
      <c r="D10" s="104"/>
      <c r="E10" s="104"/>
      <c r="F10" s="104"/>
    </row>
    <row r="12" spans="1:6">
      <c r="C12" s="218" t="s">
        <v>5</v>
      </c>
      <c r="D12" s="99" t="s">
        <v>312</v>
      </c>
      <c r="E12" s="219" t="s">
        <v>1962</v>
      </c>
      <c r="F12" s="219" t="s">
        <v>299</v>
      </c>
    </row>
    <row r="13" spans="1:6">
      <c r="C13" s="218"/>
      <c r="D13" s="105" t="s">
        <v>275</v>
      </c>
      <c r="E13" s="219"/>
      <c r="F13" s="219"/>
    </row>
    <row r="14" spans="1:6">
      <c r="C14" s="113" t="s">
        <v>239</v>
      </c>
      <c r="D14" s="113">
        <v>79003383385</v>
      </c>
      <c r="E14" s="113">
        <v>101577742697.60007</v>
      </c>
      <c r="F14" s="113">
        <v>75915212961.949921</v>
      </c>
    </row>
    <row r="15" spans="1:6">
      <c r="C15" s="68" t="s">
        <v>322</v>
      </c>
      <c r="D15" s="168">
        <v>6834958632</v>
      </c>
      <c r="E15" s="168">
        <v>11212501357.300001</v>
      </c>
      <c r="F15" s="168">
        <v>9142670179.0299988</v>
      </c>
    </row>
    <row r="16" spans="1:6">
      <c r="C16" s="177" t="s">
        <v>323</v>
      </c>
      <c r="D16" s="178">
        <v>4863809031</v>
      </c>
      <c r="E16" s="178">
        <v>8681908031.5699997</v>
      </c>
      <c r="F16" s="178">
        <v>7499940450.8699999</v>
      </c>
    </row>
    <row r="17" spans="3:6">
      <c r="C17" s="179" t="s">
        <v>362</v>
      </c>
      <c r="D17" s="178">
        <v>241517712</v>
      </c>
      <c r="E17" s="178">
        <v>241517712</v>
      </c>
      <c r="F17" s="178">
        <v>241517712</v>
      </c>
    </row>
    <row r="18" spans="3:6">
      <c r="C18" s="179" t="s">
        <v>363</v>
      </c>
      <c r="D18" s="178">
        <v>700000000</v>
      </c>
      <c r="E18" s="178">
        <v>292192632.00000006</v>
      </c>
      <c r="F18" s="178">
        <v>253433921.50000003</v>
      </c>
    </row>
    <row r="19" spans="3:6">
      <c r="C19" s="179" t="s">
        <v>364</v>
      </c>
      <c r="D19" s="178">
        <v>12373947</v>
      </c>
      <c r="E19" s="178">
        <v>12299158.02</v>
      </c>
      <c r="F19" s="178">
        <v>0</v>
      </c>
    </row>
    <row r="20" spans="3:6">
      <c r="C20" s="179" t="s">
        <v>365</v>
      </c>
      <c r="D20" s="178">
        <v>24586631</v>
      </c>
      <c r="E20" s="178">
        <v>0</v>
      </c>
      <c r="F20" s="178">
        <v>0</v>
      </c>
    </row>
    <row r="21" spans="3:6">
      <c r="C21" s="179" t="s">
        <v>1898</v>
      </c>
      <c r="D21" s="178">
        <v>0</v>
      </c>
      <c r="E21" s="178">
        <v>40525683</v>
      </c>
      <c r="F21" s="178">
        <v>22540501.489999998</v>
      </c>
    </row>
    <row r="22" spans="3:6">
      <c r="C22" s="179" t="s">
        <v>366</v>
      </c>
      <c r="D22" s="178">
        <v>300000000</v>
      </c>
      <c r="E22" s="178">
        <v>110000000</v>
      </c>
      <c r="F22" s="178">
        <v>0</v>
      </c>
    </row>
    <row r="23" spans="3:6">
      <c r="C23" s="179" t="s">
        <v>367</v>
      </c>
      <c r="D23" s="178">
        <v>20000000</v>
      </c>
      <c r="E23" s="178">
        <v>81597805</v>
      </c>
      <c r="F23" s="178">
        <v>40365510.769999996</v>
      </c>
    </row>
    <row r="24" spans="3:6">
      <c r="C24" s="179" t="s">
        <v>368</v>
      </c>
      <c r="D24" s="178">
        <v>662449960</v>
      </c>
      <c r="E24" s="178">
        <v>86204824.519999996</v>
      </c>
      <c r="F24" s="178">
        <v>74289634.890000001</v>
      </c>
    </row>
    <row r="25" spans="3:6">
      <c r="C25" s="179" t="s">
        <v>369</v>
      </c>
      <c r="D25" s="178">
        <v>34295224</v>
      </c>
      <c r="E25" s="178">
        <v>15000000</v>
      </c>
      <c r="F25" s="178">
        <v>15000000</v>
      </c>
    </row>
    <row r="26" spans="3:6">
      <c r="C26" s="179" t="s">
        <v>370</v>
      </c>
      <c r="D26" s="178">
        <v>0</v>
      </c>
      <c r="E26" s="178">
        <v>13097168.460000001</v>
      </c>
      <c r="F26" s="178">
        <v>5123514.55</v>
      </c>
    </row>
    <row r="27" spans="3:6">
      <c r="C27" s="179" t="s">
        <v>371</v>
      </c>
      <c r="D27" s="178">
        <v>0</v>
      </c>
      <c r="E27" s="178">
        <v>11715699.15</v>
      </c>
      <c r="F27" s="178">
        <v>4359848.63</v>
      </c>
    </row>
    <row r="28" spans="3:6">
      <c r="C28" s="179" t="s">
        <v>372</v>
      </c>
      <c r="D28" s="178">
        <v>7273652</v>
      </c>
      <c r="E28" s="178">
        <v>7273651.5999999996</v>
      </c>
      <c r="F28" s="178">
        <v>0</v>
      </c>
    </row>
    <row r="29" spans="3:6">
      <c r="C29" s="179" t="s">
        <v>373</v>
      </c>
      <c r="D29" s="178">
        <v>100000000</v>
      </c>
      <c r="E29" s="178">
        <v>579146184</v>
      </c>
      <c r="F29" s="178">
        <v>494809049.82999998</v>
      </c>
    </row>
    <row r="30" spans="3:6">
      <c r="C30" s="179" t="s">
        <v>374</v>
      </c>
      <c r="D30" s="178">
        <v>1235409</v>
      </c>
      <c r="E30" s="178">
        <v>3650540</v>
      </c>
      <c r="F30" s="178">
        <v>0</v>
      </c>
    </row>
    <row r="31" spans="3:6">
      <c r="C31" s="179" t="s">
        <v>375</v>
      </c>
      <c r="D31" s="178">
        <v>8415087</v>
      </c>
      <c r="E31" s="178">
        <v>7769083</v>
      </c>
      <c r="F31" s="178">
        <v>0</v>
      </c>
    </row>
    <row r="32" spans="3:6">
      <c r="C32" s="179" t="s">
        <v>376</v>
      </c>
      <c r="D32" s="178">
        <v>0</v>
      </c>
      <c r="E32" s="178">
        <v>14936741.26</v>
      </c>
      <c r="F32" s="178">
        <v>5423679.96</v>
      </c>
    </row>
    <row r="33" spans="3:6">
      <c r="C33" s="179" t="s">
        <v>377</v>
      </c>
      <c r="D33" s="178">
        <v>6705517</v>
      </c>
      <c r="E33" s="178">
        <v>7848000</v>
      </c>
      <c r="F33" s="178">
        <v>0</v>
      </c>
    </row>
    <row r="34" spans="3:6">
      <c r="C34" s="179" t="s">
        <v>378</v>
      </c>
      <c r="D34" s="178">
        <v>0</v>
      </c>
      <c r="E34" s="178">
        <v>13867250.299999999</v>
      </c>
      <c r="F34" s="178">
        <v>4993463.09</v>
      </c>
    </row>
    <row r="35" spans="3:6">
      <c r="C35" s="179" t="s">
        <v>379</v>
      </c>
      <c r="D35" s="178">
        <v>161911169</v>
      </c>
      <c r="E35" s="178">
        <v>28271708</v>
      </c>
      <c r="F35" s="178">
        <v>28271707.149999999</v>
      </c>
    </row>
    <row r="36" spans="3:6">
      <c r="C36" s="179" t="s">
        <v>380</v>
      </c>
      <c r="D36" s="178">
        <v>114305</v>
      </c>
      <c r="E36" s="178">
        <v>0</v>
      </c>
      <c r="F36" s="178">
        <v>0</v>
      </c>
    </row>
    <row r="37" spans="3:6">
      <c r="C37" s="179" t="s">
        <v>381</v>
      </c>
      <c r="D37" s="178">
        <v>200183491</v>
      </c>
      <c r="E37" s="178">
        <v>226586405</v>
      </c>
      <c r="F37" s="178">
        <v>226012590</v>
      </c>
    </row>
    <row r="38" spans="3:6">
      <c r="C38" s="179" t="s">
        <v>382</v>
      </c>
      <c r="D38" s="178">
        <v>110000000</v>
      </c>
      <c r="E38" s="178">
        <v>175046019.66</v>
      </c>
      <c r="F38" s="178">
        <v>128467339.76999998</v>
      </c>
    </row>
    <row r="39" spans="3:6">
      <c r="C39" s="179" t="s">
        <v>383</v>
      </c>
      <c r="D39" s="178">
        <v>0</v>
      </c>
      <c r="E39" s="178">
        <v>12586095.130000001</v>
      </c>
      <c r="F39" s="178">
        <v>4710480.47</v>
      </c>
    </row>
    <row r="40" spans="3:6">
      <c r="C40" s="179" t="s">
        <v>384</v>
      </c>
      <c r="D40" s="178">
        <v>30000000</v>
      </c>
      <c r="E40" s="178">
        <v>254830000</v>
      </c>
      <c r="F40" s="178">
        <v>254829999.78999999</v>
      </c>
    </row>
    <row r="41" spans="3:6">
      <c r="C41" s="179" t="s">
        <v>385</v>
      </c>
      <c r="D41" s="178">
        <v>45904934</v>
      </c>
      <c r="E41" s="178">
        <v>87731234</v>
      </c>
      <c r="F41" s="178">
        <v>71734415.079999998</v>
      </c>
    </row>
    <row r="42" spans="3:6">
      <c r="C42" s="179" t="s">
        <v>386</v>
      </c>
      <c r="D42" s="178">
        <v>2865375</v>
      </c>
      <c r="E42" s="178">
        <v>2000000</v>
      </c>
      <c r="F42" s="178">
        <v>0</v>
      </c>
    </row>
    <row r="43" spans="3:6">
      <c r="C43" s="179" t="s">
        <v>387</v>
      </c>
      <c r="D43" s="178">
        <v>46244296</v>
      </c>
      <c r="E43" s="178">
        <v>46244296</v>
      </c>
      <c r="F43" s="178">
        <v>46244296</v>
      </c>
    </row>
    <row r="44" spans="3:6">
      <c r="C44" s="179" t="s">
        <v>388</v>
      </c>
      <c r="D44" s="178">
        <v>23765179</v>
      </c>
      <c r="E44" s="178">
        <v>0</v>
      </c>
      <c r="F44" s="178">
        <v>0</v>
      </c>
    </row>
    <row r="45" spans="3:6">
      <c r="C45" s="179" t="s">
        <v>389</v>
      </c>
      <c r="D45" s="178">
        <v>4000000</v>
      </c>
      <c r="E45" s="178">
        <v>590042293</v>
      </c>
      <c r="F45" s="178">
        <v>490041384.06999999</v>
      </c>
    </row>
    <row r="46" spans="3:6">
      <c r="C46" s="179" t="s">
        <v>390</v>
      </c>
      <c r="D46" s="178">
        <v>0</v>
      </c>
      <c r="E46" s="178">
        <v>11937523.949999999</v>
      </c>
      <c r="F46" s="178">
        <v>4488509</v>
      </c>
    </row>
    <row r="47" spans="3:6">
      <c r="C47" s="179" t="s">
        <v>391</v>
      </c>
      <c r="D47" s="178">
        <v>41404153</v>
      </c>
      <c r="E47" s="178">
        <v>11901975.199999999</v>
      </c>
      <c r="F47" s="178">
        <v>11901973.300000001</v>
      </c>
    </row>
    <row r="48" spans="3:6">
      <c r="C48" s="179" t="s">
        <v>392</v>
      </c>
      <c r="D48" s="178">
        <v>679693856</v>
      </c>
      <c r="E48" s="178">
        <v>1116140781.24</v>
      </c>
      <c r="F48" s="178">
        <v>1116140779.6499999</v>
      </c>
    </row>
    <row r="49" spans="3:6">
      <c r="C49" s="179" t="s">
        <v>393</v>
      </c>
      <c r="D49" s="178">
        <v>1000000</v>
      </c>
      <c r="E49" s="178">
        <v>0</v>
      </c>
      <c r="F49" s="178">
        <v>0</v>
      </c>
    </row>
    <row r="50" spans="3:6">
      <c r="C50" s="179" t="s">
        <v>394</v>
      </c>
      <c r="D50" s="178">
        <v>20934524</v>
      </c>
      <c r="E50" s="178">
        <v>56116571.560000002</v>
      </c>
      <c r="F50" s="178">
        <v>52968317.920000002</v>
      </c>
    </row>
    <row r="51" spans="3:6">
      <c r="C51" s="179" t="s">
        <v>395</v>
      </c>
      <c r="D51" s="178">
        <v>212013478</v>
      </c>
      <c r="E51" s="178">
        <v>535273587.00999999</v>
      </c>
      <c r="F51" s="178">
        <v>535273586.10999995</v>
      </c>
    </row>
    <row r="52" spans="3:6">
      <c r="C52" s="179" t="s">
        <v>396</v>
      </c>
      <c r="D52" s="178">
        <v>3750000</v>
      </c>
      <c r="E52" s="178">
        <v>3750000</v>
      </c>
      <c r="F52" s="178">
        <v>1220543.08</v>
      </c>
    </row>
    <row r="53" spans="3:6">
      <c r="C53" s="179" t="s">
        <v>1970</v>
      </c>
      <c r="D53" s="178">
        <v>0</v>
      </c>
      <c r="E53" s="178">
        <v>1164646675</v>
      </c>
      <c r="F53" s="178">
        <v>875459318.22000003</v>
      </c>
    </row>
    <row r="54" spans="3:6">
      <c r="C54" s="179" t="s">
        <v>397</v>
      </c>
      <c r="D54" s="178">
        <v>7143615</v>
      </c>
      <c r="E54" s="178">
        <v>121</v>
      </c>
      <c r="F54" s="178">
        <v>0</v>
      </c>
    </row>
    <row r="55" spans="3:6">
      <c r="C55" s="179" t="s">
        <v>398</v>
      </c>
      <c r="D55" s="178">
        <v>0</v>
      </c>
      <c r="E55" s="178">
        <v>22297206.050000001</v>
      </c>
      <c r="F55" s="178">
        <v>8030257.5899999999</v>
      </c>
    </row>
    <row r="56" spans="3:6">
      <c r="C56" s="179" t="s">
        <v>399</v>
      </c>
      <c r="D56" s="178">
        <v>0</v>
      </c>
      <c r="E56" s="178">
        <v>4126764.74</v>
      </c>
      <c r="F56" s="178">
        <v>4121928.24</v>
      </c>
    </row>
    <row r="57" spans="3:6">
      <c r="C57" s="179" t="s">
        <v>400</v>
      </c>
      <c r="D57" s="178">
        <v>11563777</v>
      </c>
      <c r="E57" s="178">
        <v>3179180</v>
      </c>
      <c r="F57" s="178">
        <v>3179179.47</v>
      </c>
    </row>
    <row r="58" spans="3:6">
      <c r="C58" s="179" t="s">
        <v>401</v>
      </c>
      <c r="D58" s="178">
        <v>0</v>
      </c>
      <c r="E58" s="178">
        <v>11327450.75</v>
      </c>
      <c r="F58" s="178">
        <v>0</v>
      </c>
    </row>
    <row r="59" spans="3:6">
      <c r="C59" s="179" t="s">
        <v>402</v>
      </c>
      <c r="D59" s="178">
        <v>0</v>
      </c>
      <c r="E59" s="178">
        <v>12216379.859999999</v>
      </c>
      <c r="F59" s="178">
        <v>4461745.2699999996</v>
      </c>
    </row>
    <row r="60" spans="3:6">
      <c r="C60" s="179" t="s">
        <v>1948</v>
      </c>
      <c r="D60" s="178">
        <v>0</v>
      </c>
      <c r="E60" s="178">
        <v>85087934.599999994</v>
      </c>
      <c r="F60" s="178">
        <v>0</v>
      </c>
    </row>
    <row r="61" spans="3:6">
      <c r="C61" s="179" t="s">
        <v>1971</v>
      </c>
      <c r="D61" s="178">
        <v>0</v>
      </c>
      <c r="E61" s="178">
        <v>150000000</v>
      </c>
      <c r="F61" s="178">
        <v>71625000.010000005</v>
      </c>
    </row>
    <row r="62" spans="3:6">
      <c r="C62" s="179" t="s">
        <v>1949</v>
      </c>
      <c r="D62" s="178">
        <v>0</v>
      </c>
      <c r="E62" s="178">
        <v>22000000</v>
      </c>
      <c r="F62" s="178">
        <v>0</v>
      </c>
    </row>
    <row r="63" spans="3:6">
      <c r="C63" s="179" t="s">
        <v>1899</v>
      </c>
      <c r="D63" s="178">
        <v>0</v>
      </c>
      <c r="E63" s="178">
        <v>31977578</v>
      </c>
      <c r="F63" s="178">
        <v>12803781.010000002</v>
      </c>
    </row>
    <row r="64" spans="3:6">
      <c r="C64" s="179" t="s">
        <v>403</v>
      </c>
      <c r="D64" s="178">
        <v>39721620</v>
      </c>
      <c r="E64" s="178">
        <v>0</v>
      </c>
      <c r="F64" s="178">
        <v>0</v>
      </c>
    </row>
    <row r="65" spans="3:6">
      <c r="C65" s="179" t="s">
        <v>404</v>
      </c>
      <c r="D65" s="178">
        <v>22199522</v>
      </c>
      <c r="E65" s="178">
        <v>21687866</v>
      </c>
      <c r="F65" s="178">
        <v>15649329.08</v>
      </c>
    </row>
    <row r="66" spans="3:6">
      <c r="C66" s="179" t="s">
        <v>405</v>
      </c>
      <c r="D66" s="178">
        <v>676036</v>
      </c>
      <c r="E66" s="178">
        <v>0</v>
      </c>
      <c r="F66" s="178">
        <v>0</v>
      </c>
    </row>
    <row r="67" spans="3:6">
      <c r="C67" s="179" t="s">
        <v>406</v>
      </c>
      <c r="D67" s="178">
        <v>9841932</v>
      </c>
      <c r="E67" s="178">
        <v>9841932</v>
      </c>
      <c r="F67" s="178">
        <v>4280103.04</v>
      </c>
    </row>
    <row r="68" spans="3:6">
      <c r="C68" s="179" t="s">
        <v>407</v>
      </c>
      <c r="D68" s="178">
        <v>153476435</v>
      </c>
      <c r="E68" s="178">
        <v>122190648.53999999</v>
      </c>
      <c r="F68" s="178">
        <v>122188658.65000001</v>
      </c>
    </row>
    <row r="69" spans="3:6">
      <c r="C69" s="179" t="s">
        <v>408</v>
      </c>
      <c r="D69" s="178">
        <v>70000000</v>
      </c>
      <c r="E69" s="178">
        <v>41127128</v>
      </c>
      <c r="F69" s="178">
        <v>4108718.16</v>
      </c>
    </row>
    <row r="70" spans="3:6">
      <c r="C70" s="179" t="s">
        <v>409</v>
      </c>
      <c r="D70" s="178">
        <v>26866592</v>
      </c>
      <c r="E70" s="178">
        <v>0.65</v>
      </c>
      <c r="F70" s="178">
        <v>0</v>
      </c>
    </row>
    <row r="71" spans="3:6">
      <c r="C71" s="179" t="s">
        <v>410</v>
      </c>
      <c r="D71" s="178">
        <v>35594550</v>
      </c>
      <c r="E71" s="178">
        <v>79918878</v>
      </c>
      <c r="F71" s="178">
        <v>73780069.849999994</v>
      </c>
    </row>
    <row r="72" spans="3:6">
      <c r="C72" s="179" t="s">
        <v>411</v>
      </c>
      <c r="D72" s="178">
        <v>100000000</v>
      </c>
      <c r="E72" s="178">
        <v>68978000</v>
      </c>
      <c r="F72" s="178">
        <v>65184420.530000001</v>
      </c>
    </row>
    <row r="73" spans="3:6">
      <c r="C73" s="179" t="s">
        <v>412</v>
      </c>
      <c r="D73" s="178">
        <v>24095551</v>
      </c>
      <c r="E73" s="178">
        <v>45402551</v>
      </c>
      <c r="F73" s="178">
        <v>45402221.5</v>
      </c>
    </row>
    <row r="74" spans="3:6">
      <c r="C74" s="179" t="s">
        <v>1869</v>
      </c>
      <c r="D74" s="178">
        <v>0</v>
      </c>
      <c r="E74" s="178">
        <v>1852755</v>
      </c>
      <c r="F74" s="178">
        <v>0</v>
      </c>
    </row>
    <row r="75" spans="3:6">
      <c r="C75" s="179" t="s">
        <v>413</v>
      </c>
      <c r="D75" s="178">
        <v>12659528</v>
      </c>
      <c r="E75" s="178">
        <v>4318427</v>
      </c>
      <c r="F75" s="178">
        <v>2803677</v>
      </c>
    </row>
    <row r="76" spans="3:6">
      <c r="C76" s="179" t="s">
        <v>414</v>
      </c>
      <c r="D76" s="178">
        <v>5403355</v>
      </c>
      <c r="E76" s="178">
        <v>10005027</v>
      </c>
      <c r="F76" s="178">
        <v>0</v>
      </c>
    </row>
    <row r="77" spans="3:6">
      <c r="C77" s="179" t="s">
        <v>415</v>
      </c>
      <c r="D77" s="178">
        <v>1768693</v>
      </c>
      <c r="E77" s="178">
        <v>1768693</v>
      </c>
      <c r="F77" s="178">
        <v>0</v>
      </c>
    </row>
    <row r="78" spans="3:6">
      <c r="C78" s="179" t="s">
        <v>416</v>
      </c>
      <c r="D78" s="178">
        <v>8125000</v>
      </c>
      <c r="E78" s="178">
        <v>3125000</v>
      </c>
      <c r="F78" s="178">
        <v>3000000</v>
      </c>
    </row>
    <row r="79" spans="3:6">
      <c r="C79" s="179" t="s">
        <v>1950</v>
      </c>
      <c r="D79" s="178">
        <v>0</v>
      </c>
      <c r="E79" s="178">
        <v>132000000</v>
      </c>
      <c r="F79" s="178">
        <v>131294959.45</v>
      </c>
    </row>
    <row r="80" spans="3:6">
      <c r="C80" s="179" t="s">
        <v>417</v>
      </c>
      <c r="D80" s="178">
        <v>41838481</v>
      </c>
      <c r="E80" s="178">
        <v>19851656</v>
      </c>
      <c r="F80" s="178">
        <v>19478533.850000001</v>
      </c>
    </row>
    <row r="81" spans="3:6">
      <c r="C81" s="179" t="s">
        <v>418</v>
      </c>
      <c r="D81" s="178">
        <v>0</v>
      </c>
      <c r="E81" s="178">
        <v>1387354.8</v>
      </c>
      <c r="F81" s="178">
        <v>1387254.8</v>
      </c>
    </row>
    <row r="82" spans="3:6">
      <c r="C82" s="179" t="s">
        <v>419</v>
      </c>
      <c r="D82" s="178">
        <v>3655506</v>
      </c>
      <c r="E82" s="178">
        <v>3440171</v>
      </c>
      <c r="F82" s="178">
        <v>0</v>
      </c>
    </row>
    <row r="83" spans="3:6">
      <c r="C83" s="179" t="s">
        <v>420</v>
      </c>
      <c r="D83" s="178">
        <v>6149974</v>
      </c>
      <c r="E83" s="178">
        <v>3929197</v>
      </c>
      <c r="F83" s="178">
        <v>3926878.57</v>
      </c>
    </row>
    <row r="84" spans="3:6">
      <c r="C84" s="179" t="s">
        <v>421</v>
      </c>
      <c r="D84" s="178">
        <v>332217190</v>
      </c>
      <c r="E84" s="178">
        <v>319865054</v>
      </c>
      <c r="F84" s="178">
        <v>315308233.11000001</v>
      </c>
    </row>
    <row r="85" spans="3:6">
      <c r="C85" s="179" t="s">
        <v>422</v>
      </c>
      <c r="D85" s="178">
        <v>8067310</v>
      </c>
      <c r="E85" s="178">
        <v>4606853</v>
      </c>
      <c r="F85" s="178">
        <v>606852.31999999995</v>
      </c>
    </row>
    <row r="86" spans="3:6">
      <c r="C86" s="179" t="s">
        <v>423</v>
      </c>
      <c r="D86" s="178">
        <v>8726494</v>
      </c>
      <c r="E86" s="178">
        <v>2999031</v>
      </c>
      <c r="F86" s="178">
        <v>2995024.54</v>
      </c>
    </row>
    <row r="87" spans="3:6">
      <c r="C87" s="179" t="s">
        <v>424</v>
      </c>
      <c r="D87" s="178">
        <v>27287191</v>
      </c>
      <c r="E87" s="178">
        <v>30773881</v>
      </c>
      <c r="F87" s="178">
        <v>30773878.309999999</v>
      </c>
    </row>
    <row r="88" spans="3:6">
      <c r="C88" s="179" t="s">
        <v>425</v>
      </c>
      <c r="D88" s="178">
        <v>8726494</v>
      </c>
      <c r="E88" s="178">
        <v>6276599</v>
      </c>
      <c r="F88" s="178">
        <v>6247757.9800000004</v>
      </c>
    </row>
    <row r="89" spans="3:6">
      <c r="C89" s="179" t="s">
        <v>426</v>
      </c>
      <c r="D89" s="178">
        <v>11067494</v>
      </c>
      <c r="E89" s="178">
        <v>3421490</v>
      </c>
      <c r="F89" s="178">
        <v>0</v>
      </c>
    </row>
    <row r="90" spans="3:6">
      <c r="C90" s="179" t="s">
        <v>427</v>
      </c>
      <c r="D90" s="178">
        <v>4221977</v>
      </c>
      <c r="E90" s="178">
        <v>1500000</v>
      </c>
      <c r="F90" s="178">
        <v>0</v>
      </c>
    </row>
    <row r="91" spans="3:6">
      <c r="C91" s="179" t="s">
        <v>428</v>
      </c>
      <c r="D91" s="178">
        <v>7010838</v>
      </c>
      <c r="E91" s="178">
        <v>0</v>
      </c>
      <c r="F91" s="178">
        <v>0</v>
      </c>
    </row>
    <row r="92" spans="3:6">
      <c r="C92" s="179" t="s">
        <v>429</v>
      </c>
      <c r="D92" s="178">
        <v>498000</v>
      </c>
      <c r="E92" s="178">
        <v>0</v>
      </c>
      <c r="F92" s="178">
        <v>0</v>
      </c>
    </row>
    <row r="93" spans="3:6">
      <c r="C93" s="179" t="s">
        <v>430</v>
      </c>
      <c r="D93" s="178">
        <v>172567977</v>
      </c>
      <c r="E93" s="178">
        <v>1536589148</v>
      </c>
      <c r="F93" s="178">
        <v>1536589145.9800003</v>
      </c>
    </row>
    <row r="94" spans="3:6">
      <c r="C94" s="179" t="s">
        <v>431</v>
      </c>
      <c r="D94" s="178">
        <v>0</v>
      </c>
      <c r="E94" s="178">
        <v>1090778.52</v>
      </c>
      <c r="F94" s="178">
        <v>1090766.24</v>
      </c>
    </row>
    <row r="95" spans="3:6">
      <c r="C95" s="177" t="s">
        <v>324</v>
      </c>
      <c r="D95" s="178">
        <v>256200000</v>
      </c>
      <c r="E95" s="178">
        <v>68989907.689999998</v>
      </c>
      <c r="F95" s="178">
        <v>17142924.689999998</v>
      </c>
    </row>
    <row r="96" spans="3:6">
      <c r="C96" s="179" t="s">
        <v>432</v>
      </c>
      <c r="D96" s="178">
        <v>0</v>
      </c>
      <c r="E96" s="178">
        <v>49361681</v>
      </c>
      <c r="F96" s="178">
        <v>8832907.4299999997</v>
      </c>
    </row>
    <row r="97" spans="3:6">
      <c r="C97" s="179" t="s">
        <v>433</v>
      </c>
      <c r="D97" s="178">
        <v>256200000</v>
      </c>
      <c r="E97" s="178">
        <v>1092790.99</v>
      </c>
      <c r="F97" s="178">
        <v>0</v>
      </c>
    </row>
    <row r="98" spans="3:6">
      <c r="C98" s="179" t="s">
        <v>434</v>
      </c>
      <c r="D98" s="178">
        <v>0</v>
      </c>
      <c r="E98" s="178">
        <v>18535435.699999999</v>
      </c>
      <c r="F98" s="178">
        <v>8310017.2599999998</v>
      </c>
    </row>
    <row r="99" spans="3:6">
      <c r="C99" s="177" t="s">
        <v>325</v>
      </c>
      <c r="D99" s="178">
        <v>0</v>
      </c>
      <c r="E99" s="178">
        <v>692920098.03999996</v>
      </c>
      <c r="F99" s="178">
        <v>637575591.45000005</v>
      </c>
    </row>
    <row r="100" spans="3:6">
      <c r="C100" s="179" t="s">
        <v>392</v>
      </c>
      <c r="D100" s="178">
        <v>0</v>
      </c>
      <c r="E100" s="178">
        <v>201197865.04000002</v>
      </c>
      <c r="F100" s="178">
        <v>201197865</v>
      </c>
    </row>
    <row r="101" spans="3:6">
      <c r="C101" s="179" t="s">
        <v>410</v>
      </c>
      <c r="D101" s="178">
        <v>0</v>
      </c>
      <c r="E101" s="178">
        <v>91075760</v>
      </c>
      <c r="F101" s="178">
        <v>35731253.450000003</v>
      </c>
    </row>
    <row r="102" spans="3:6">
      <c r="C102" s="179" t="s">
        <v>430</v>
      </c>
      <c r="D102" s="178">
        <v>0</v>
      </c>
      <c r="E102" s="178">
        <v>400646473</v>
      </c>
      <c r="F102" s="178">
        <v>400646473</v>
      </c>
    </row>
    <row r="103" spans="3:6">
      <c r="C103" s="177" t="s">
        <v>326</v>
      </c>
      <c r="D103" s="178">
        <v>1714949601</v>
      </c>
      <c r="E103" s="178">
        <v>1768683320</v>
      </c>
      <c r="F103" s="178">
        <v>988011212.01999998</v>
      </c>
    </row>
    <row r="104" spans="3:6">
      <c r="C104" s="179" t="s">
        <v>435</v>
      </c>
      <c r="D104" s="178">
        <v>2874479</v>
      </c>
      <c r="E104" s="178">
        <v>2874479</v>
      </c>
      <c r="F104" s="178">
        <v>2185039.27</v>
      </c>
    </row>
    <row r="105" spans="3:6">
      <c r="C105" s="179" t="s">
        <v>436</v>
      </c>
      <c r="D105" s="178">
        <v>1135979999</v>
      </c>
      <c r="E105" s="178">
        <v>1135979999</v>
      </c>
      <c r="F105" s="178">
        <v>400854194.73000002</v>
      </c>
    </row>
    <row r="106" spans="3:6">
      <c r="C106" s="179" t="s">
        <v>381</v>
      </c>
      <c r="D106" s="178">
        <v>0</v>
      </c>
      <c r="E106" s="178">
        <v>213413595</v>
      </c>
      <c r="F106" s="178">
        <v>211319358.55000001</v>
      </c>
    </row>
    <row r="107" spans="3:6">
      <c r="C107" s="179" t="s">
        <v>384</v>
      </c>
      <c r="D107" s="178">
        <v>0</v>
      </c>
      <c r="E107" s="178">
        <v>89513850</v>
      </c>
      <c r="F107" s="178">
        <v>89412849.340000004</v>
      </c>
    </row>
    <row r="108" spans="3:6">
      <c r="C108" s="179" t="s">
        <v>392</v>
      </c>
      <c r="D108" s="178">
        <v>0</v>
      </c>
      <c r="E108" s="178">
        <v>236347623</v>
      </c>
      <c r="F108" s="178">
        <v>236347623</v>
      </c>
    </row>
    <row r="109" spans="3:6">
      <c r="C109" s="179" t="s">
        <v>437</v>
      </c>
      <c r="D109" s="178">
        <v>576095123</v>
      </c>
      <c r="E109" s="178">
        <v>90553774</v>
      </c>
      <c r="F109" s="178">
        <v>47892147.130000003</v>
      </c>
    </row>
    <row r="110" spans="3:6">
      <c r="C110" s="68" t="s">
        <v>327</v>
      </c>
      <c r="D110" s="168">
        <v>2176625371</v>
      </c>
      <c r="E110" s="168">
        <v>2757698668.750001</v>
      </c>
      <c r="F110" s="168">
        <v>2103069699.0899999</v>
      </c>
    </row>
    <row r="111" spans="3:6">
      <c r="C111" s="177" t="s">
        <v>323</v>
      </c>
      <c r="D111" s="178">
        <v>2175905652</v>
      </c>
      <c r="E111" s="178">
        <v>2756978949.750001</v>
      </c>
      <c r="F111" s="178">
        <v>2103069699.0899999</v>
      </c>
    </row>
    <row r="112" spans="3:6">
      <c r="C112" s="179" t="s">
        <v>438</v>
      </c>
      <c r="D112" s="178">
        <v>25922997</v>
      </c>
      <c r="E112" s="178">
        <v>3000000</v>
      </c>
      <c r="F112" s="178">
        <v>0</v>
      </c>
    </row>
    <row r="113" spans="3:6">
      <c r="C113" s="179" t="s">
        <v>439</v>
      </c>
      <c r="D113" s="178">
        <v>33669994</v>
      </c>
      <c r="E113" s="178">
        <v>96849396</v>
      </c>
      <c r="F113" s="178">
        <v>76046916.469999999</v>
      </c>
    </row>
    <row r="114" spans="3:6">
      <c r="C114" s="179" t="s">
        <v>440</v>
      </c>
      <c r="D114" s="178">
        <v>1803614</v>
      </c>
      <c r="E114" s="178">
        <v>0</v>
      </c>
      <c r="F114" s="178">
        <v>0</v>
      </c>
    </row>
    <row r="115" spans="3:6">
      <c r="C115" s="179" t="s">
        <v>441</v>
      </c>
      <c r="D115" s="178">
        <v>2263438</v>
      </c>
      <c r="E115" s="178">
        <v>0</v>
      </c>
      <c r="F115" s="178">
        <v>0</v>
      </c>
    </row>
    <row r="116" spans="3:6">
      <c r="C116" s="179" t="s">
        <v>442</v>
      </c>
      <c r="D116" s="178">
        <v>1050000000</v>
      </c>
      <c r="E116" s="178">
        <v>1350000000.000001</v>
      </c>
      <c r="F116" s="178">
        <v>951985281.88000011</v>
      </c>
    </row>
    <row r="117" spans="3:6">
      <c r="C117" s="179" t="s">
        <v>443</v>
      </c>
      <c r="D117" s="178">
        <v>5000000</v>
      </c>
      <c r="E117" s="178">
        <v>3537000</v>
      </c>
      <c r="F117" s="178">
        <v>3536713.13</v>
      </c>
    </row>
    <row r="118" spans="3:6">
      <c r="C118" s="179" t="s">
        <v>444</v>
      </c>
      <c r="D118" s="178">
        <v>1250434</v>
      </c>
      <c r="E118" s="178">
        <v>2217908</v>
      </c>
      <c r="F118" s="178">
        <v>1118434.6499999999</v>
      </c>
    </row>
    <row r="119" spans="3:6">
      <c r="C119" s="179" t="s">
        <v>445</v>
      </c>
      <c r="D119" s="178">
        <v>10479065</v>
      </c>
      <c r="E119" s="178">
        <v>10481170</v>
      </c>
      <c r="F119" s="178">
        <v>690674.89</v>
      </c>
    </row>
    <row r="120" spans="3:6">
      <c r="C120" s="179" t="s">
        <v>446</v>
      </c>
      <c r="D120" s="178">
        <v>82347035</v>
      </c>
      <c r="E120" s="178">
        <v>50814021</v>
      </c>
      <c r="F120" s="178">
        <v>19622172.93</v>
      </c>
    </row>
    <row r="121" spans="3:6">
      <c r="C121" s="179" t="s">
        <v>447</v>
      </c>
      <c r="D121" s="178">
        <v>2070200</v>
      </c>
      <c r="E121" s="178">
        <v>1639531</v>
      </c>
      <c r="F121" s="178">
        <v>984655.82</v>
      </c>
    </row>
    <row r="122" spans="3:6">
      <c r="C122" s="179" t="s">
        <v>448</v>
      </c>
      <c r="D122" s="178">
        <v>12127921</v>
      </c>
      <c r="E122" s="178">
        <v>114819.12</v>
      </c>
      <c r="F122" s="178">
        <v>0</v>
      </c>
    </row>
    <row r="123" spans="3:6">
      <c r="C123" s="179" t="s">
        <v>449</v>
      </c>
      <c r="D123" s="178">
        <v>2080164</v>
      </c>
      <c r="E123" s="178">
        <v>2080164</v>
      </c>
      <c r="F123" s="178">
        <v>0</v>
      </c>
    </row>
    <row r="124" spans="3:6">
      <c r="C124" s="179" t="s">
        <v>450</v>
      </c>
      <c r="D124" s="178">
        <v>9689330</v>
      </c>
      <c r="E124" s="178">
        <v>108520.56</v>
      </c>
      <c r="F124" s="178">
        <v>0</v>
      </c>
    </row>
    <row r="125" spans="3:6">
      <c r="C125" s="179" t="s">
        <v>451</v>
      </c>
      <c r="D125" s="178">
        <v>5861772</v>
      </c>
      <c r="E125" s="178">
        <v>4414053.9000000004</v>
      </c>
      <c r="F125" s="178">
        <v>0</v>
      </c>
    </row>
    <row r="126" spans="3:6">
      <c r="C126" s="179" t="s">
        <v>452</v>
      </c>
      <c r="D126" s="178">
        <v>7330508</v>
      </c>
      <c r="E126" s="178">
        <v>100.36</v>
      </c>
      <c r="F126" s="178">
        <v>0</v>
      </c>
    </row>
    <row r="127" spans="3:6">
      <c r="C127" s="179" t="s">
        <v>453</v>
      </c>
      <c r="D127" s="178">
        <v>9689330</v>
      </c>
      <c r="E127" s="178">
        <v>8217330.6500000004</v>
      </c>
      <c r="F127" s="178">
        <v>0</v>
      </c>
    </row>
    <row r="128" spans="3:6">
      <c r="C128" s="179" t="s">
        <v>454</v>
      </c>
      <c r="D128" s="178">
        <v>7000000</v>
      </c>
      <c r="E128" s="178">
        <v>20573285</v>
      </c>
      <c r="F128" s="178">
        <v>14708324.73</v>
      </c>
    </row>
    <row r="129" spans="3:6">
      <c r="C129" s="179" t="s">
        <v>455</v>
      </c>
      <c r="D129" s="178">
        <v>9689330</v>
      </c>
      <c r="E129" s="178">
        <v>5308520.6399999997</v>
      </c>
      <c r="F129" s="178">
        <v>0</v>
      </c>
    </row>
    <row r="130" spans="3:6">
      <c r="C130" s="179" t="s">
        <v>456</v>
      </c>
      <c r="D130" s="178">
        <v>2772824</v>
      </c>
      <c r="E130" s="178">
        <v>10485524.75</v>
      </c>
      <c r="F130" s="178">
        <v>5435048.9900000002</v>
      </c>
    </row>
    <row r="131" spans="3:6">
      <c r="C131" s="179" t="s">
        <v>457</v>
      </c>
      <c r="D131" s="178">
        <v>9800049</v>
      </c>
      <c r="E131" s="178">
        <v>100</v>
      </c>
      <c r="F131" s="178">
        <v>0</v>
      </c>
    </row>
    <row r="132" spans="3:6">
      <c r="C132" s="179" t="s">
        <v>458</v>
      </c>
      <c r="D132" s="178">
        <v>10724015</v>
      </c>
      <c r="E132" s="178">
        <v>7598208</v>
      </c>
      <c r="F132" s="178">
        <v>6078486.1799999997</v>
      </c>
    </row>
    <row r="133" spans="3:6">
      <c r="C133" s="179" t="s">
        <v>459</v>
      </c>
      <c r="D133" s="178">
        <v>30000000</v>
      </c>
      <c r="E133" s="178">
        <v>228914714</v>
      </c>
      <c r="F133" s="178">
        <v>228914713.00999999</v>
      </c>
    </row>
    <row r="134" spans="3:6">
      <c r="C134" s="179" t="s">
        <v>460</v>
      </c>
      <c r="D134" s="178">
        <v>9800049</v>
      </c>
      <c r="E134" s="178">
        <v>100</v>
      </c>
      <c r="F134" s="178">
        <v>0</v>
      </c>
    </row>
    <row r="135" spans="3:6">
      <c r="C135" s="179" t="s">
        <v>461</v>
      </c>
      <c r="D135" s="178">
        <v>5852236</v>
      </c>
      <c r="E135" s="178">
        <v>100</v>
      </c>
      <c r="F135" s="178">
        <v>0</v>
      </c>
    </row>
    <row r="136" spans="3:6">
      <c r="C136" s="179" t="s">
        <v>462</v>
      </c>
      <c r="D136" s="178">
        <v>5861771</v>
      </c>
      <c r="E136" s="178">
        <v>3330724</v>
      </c>
      <c r="F136" s="178">
        <v>92162.62</v>
      </c>
    </row>
    <row r="137" spans="3:6">
      <c r="C137" s="179" t="s">
        <v>463</v>
      </c>
      <c r="D137" s="178">
        <v>9689330</v>
      </c>
      <c r="E137" s="178">
        <v>2500000</v>
      </c>
      <c r="F137" s="178">
        <v>2172416.33</v>
      </c>
    </row>
    <row r="138" spans="3:6">
      <c r="C138" s="179" t="s">
        <v>464</v>
      </c>
      <c r="D138" s="178">
        <v>5861771</v>
      </c>
      <c r="E138" s="178">
        <v>5431102</v>
      </c>
      <c r="F138" s="178">
        <v>2264578.9500000002</v>
      </c>
    </row>
    <row r="139" spans="3:6">
      <c r="C139" s="179" t="s">
        <v>465</v>
      </c>
      <c r="D139" s="178">
        <v>646004</v>
      </c>
      <c r="E139" s="178">
        <v>0</v>
      </c>
      <c r="F139" s="178">
        <v>0</v>
      </c>
    </row>
    <row r="140" spans="3:6">
      <c r="C140" s="179" t="s">
        <v>1900</v>
      </c>
      <c r="D140" s="178">
        <v>9043326</v>
      </c>
      <c r="E140" s="178">
        <v>7185679</v>
      </c>
      <c r="F140" s="178">
        <v>4763184.87</v>
      </c>
    </row>
    <row r="141" spans="3:6">
      <c r="C141" s="179" t="s">
        <v>466</v>
      </c>
      <c r="D141" s="178">
        <v>1407491</v>
      </c>
      <c r="E141" s="178">
        <v>6333497</v>
      </c>
      <c r="F141" s="178">
        <v>3167155.18</v>
      </c>
    </row>
    <row r="142" spans="3:6">
      <c r="C142" s="179" t="s">
        <v>467</v>
      </c>
      <c r="D142" s="178">
        <v>3448179</v>
      </c>
      <c r="E142" s="178">
        <v>9102175</v>
      </c>
      <c r="F142" s="178">
        <v>7267808.0999999996</v>
      </c>
    </row>
    <row r="143" spans="3:6">
      <c r="C143" s="179" t="s">
        <v>468</v>
      </c>
      <c r="D143" s="178">
        <v>1000000</v>
      </c>
      <c r="E143" s="178">
        <v>0</v>
      </c>
      <c r="F143" s="178">
        <v>0</v>
      </c>
    </row>
    <row r="144" spans="3:6">
      <c r="C144" s="179" t="s">
        <v>469</v>
      </c>
      <c r="D144" s="178">
        <v>2113557</v>
      </c>
      <c r="E144" s="178">
        <v>5127888</v>
      </c>
      <c r="F144" s="178">
        <v>4101207.25</v>
      </c>
    </row>
    <row r="145" spans="3:6">
      <c r="C145" s="179" t="s">
        <v>470</v>
      </c>
      <c r="D145" s="178">
        <v>2113557</v>
      </c>
      <c r="E145" s="178">
        <v>1682888</v>
      </c>
      <c r="F145" s="178">
        <v>0</v>
      </c>
    </row>
    <row r="146" spans="3:6">
      <c r="C146" s="179" t="s">
        <v>471</v>
      </c>
      <c r="D146" s="178">
        <v>2113557</v>
      </c>
      <c r="E146" s="178">
        <v>5012888</v>
      </c>
      <c r="F146" s="178">
        <v>4008347.22</v>
      </c>
    </row>
    <row r="147" spans="3:6">
      <c r="C147" s="179" t="s">
        <v>472</v>
      </c>
      <c r="D147" s="178">
        <v>10000000</v>
      </c>
      <c r="E147" s="178">
        <v>18166224</v>
      </c>
      <c r="F147" s="178">
        <v>0</v>
      </c>
    </row>
    <row r="148" spans="3:6">
      <c r="C148" s="179" t="s">
        <v>473</v>
      </c>
      <c r="D148" s="178">
        <v>9367191</v>
      </c>
      <c r="E148" s="178">
        <v>134</v>
      </c>
      <c r="F148" s="178">
        <v>0</v>
      </c>
    </row>
    <row r="149" spans="3:6">
      <c r="C149" s="179" t="s">
        <v>474</v>
      </c>
      <c r="D149" s="178">
        <v>46485819</v>
      </c>
      <c r="E149" s="178">
        <v>32751895</v>
      </c>
      <c r="F149" s="178">
        <v>32658377</v>
      </c>
    </row>
    <row r="150" spans="3:6">
      <c r="C150" s="179" t="s">
        <v>475</v>
      </c>
      <c r="D150" s="178">
        <v>5000000</v>
      </c>
      <c r="E150" s="178">
        <v>6000000</v>
      </c>
      <c r="F150" s="178">
        <v>5329387.7300000004</v>
      </c>
    </row>
    <row r="151" spans="3:6">
      <c r="C151" s="179" t="s">
        <v>476</v>
      </c>
      <c r="D151" s="178">
        <v>5338363</v>
      </c>
      <c r="E151" s="178">
        <v>6168015.7699999996</v>
      </c>
      <c r="F151" s="178">
        <v>6164822.5</v>
      </c>
    </row>
    <row r="152" spans="3:6">
      <c r="C152" s="179" t="s">
        <v>477</v>
      </c>
      <c r="D152" s="178">
        <v>33884341</v>
      </c>
      <c r="E152" s="178">
        <v>31796716</v>
      </c>
      <c r="F152" s="178">
        <v>31791004</v>
      </c>
    </row>
    <row r="153" spans="3:6">
      <c r="C153" s="179" t="s">
        <v>478</v>
      </c>
      <c r="D153" s="178">
        <v>37430382</v>
      </c>
      <c r="E153" s="178">
        <v>23888998</v>
      </c>
      <c r="F153" s="178">
        <v>23780785</v>
      </c>
    </row>
    <row r="154" spans="3:6">
      <c r="C154" s="179" t="s">
        <v>479</v>
      </c>
      <c r="D154" s="178">
        <v>24000000</v>
      </c>
      <c r="E154" s="178">
        <v>14379680</v>
      </c>
      <c r="F154" s="178">
        <v>8371729.8199999994</v>
      </c>
    </row>
    <row r="155" spans="3:6">
      <c r="C155" s="179" t="s">
        <v>480</v>
      </c>
      <c r="D155" s="178">
        <v>50190407</v>
      </c>
      <c r="E155" s="178">
        <v>37561131</v>
      </c>
      <c r="F155" s="178">
        <v>37509315.870000005</v>
      </c>
    </row>
    <row r="156" spans="3:6">
      <c r="C156" s="179" t="s">
        <v>481</v>
      </c>
      <c r="D156" s="178">
        <v>37562100</v>
      </c>
      <c r="E156" s="178">
        <v>70227836</v>
      </c>
      <c r="F156" s="178">
        <v>70226854.799999997</v>
      </c>
    </row>
    <row r="157" spans="3:6">
      <c r="C157" s="179" t="s">
        <v>482</v>
      </c>
      <c r="D157" s="178">
        <v>39848367</v>
      </c>
      <c r="E157" s="178">
        <v>27534487</v>
      </c>
      <c r="F157" s="178">
        <v>27532896</v>
      </c>
    </row>
    <row r="158" spans="3:6">
      <c r="C158" s="179" t="s">
        <v>483</v>
      </c>
      <c r="D158" s="178">
        <v>25758899</v>
      </c>
      <c r="E158" s="178">
        <v>154014395</v>
      </c>
      <c r="F158" s="178">
        <v>154014394.18000001</v>
      </c>
    </row>
    <row r="159" spans="3:6">
      <c r="C159" s="179" t="s">
        <v>484</v>
      </c>
      <c r="D159" s="178">
        <v>54490521</v>
      </c>
      <c r="E159" s="178">
        <v>47936556</v>
      </c>
      <c r="F159" s="178">
        <v>47887607.269999996</v>
      </c>
    </row>
    <row r="160" spans="3:6">
      <c r="C160" s="179" t="s">
        <v>485</v>
      </c>
      <c r="D160" s="178">
        <v>59320308</v>
      </c>
      <c r="E160" s="178">
        <v>254558187</v>
      </c>
      <c r="F160" s="178">
        <v>236930305.18000004</v>
      </c>
    </row>
    <row r="161" spans="3:6">
      <c r="C161" s="179" t="s">
        <v>486</v>
      </c>
      <c r="D161" s="178">
        <v>209900196</v>
      </c>
      <c r="E161" s="178">
        <v>93498827</v>
      </c>
      <c r="F161" s="178">
        <v>0</v>
      </c>
    </row>
    <row r="162" spans="3:6">
      <c r="C162" s="179" t="s">
        <v>487</v>
      </c>
      <c r="D162" s="178">
        <v>40136410</v>
      </c>
      <c r="E162" s="178">
        <v>25296523</v>
      </c>
      <c r="F162" s="178">
        <v>25295573</v>
      </c>
    </row>
    <row r="163" spans="3:6">
      <c r="C163" s="179" t="s">
        <v>488</v>
      </c>
      <c r="D163" s="178">
        <v>96171500</v>
      </c>
      <c r="E163" s="178">
        <v>59002689</v>
      </c>
      <c r="F163" s="178">
        <v>58618363.539999999</v>
      </c>
    </row>
    <row r="164" spans="3:6">
      <c r="C164" s="179" t="s">
        <v>489</v>
      </c>
      <c r="D164" s="178">
        <v>498000</v>
      </c>
      <c r="E164" s="178">
        <v>2135248</v>
      </c>
      <c r="F164" s="178">
        <v>0</v>
      </c>
    </row>
    <row r="165" spans="3:6">
      <c r="C165" s="177" t="s">
        <v>324</v>
      </c>
      <c r="D165" s="178">
        <v>719719</v>
      </c>
      <c r="E165" s="178">
        <v>719719</v>
      </c>
      <c r="F165" s="178">
        <v>0</v>
      </c>
    </row>
    <row r="166" spans="3:6">
      <c r="C166" s="179" t="s">
        <v>2001</v>
      </c>
      <c r="D166" s="178">
        <v>719719</v>
      </c>
      <c r="E166" s="178">
        <v>719719</v>
      </c>
      <c r="F166" s="178">
        <v>0</v>
      </c>
    </row>
    <row r="167" spans="3:6">
      <c r="C167" s="68" t="s">
        <v>328</v>
      </c>
      <c r="D167" s="168">
        <v>642205428</v>
      </c>
      <c r="E167" s="168">
        <v>849369231.99999988</v>
      </c>
      <c r="F167" s="168">
        <v>716035532.88999999</v>
      </c>
    </row>
    <row r="168" spans="3:6">
      <c r="C168" s="177" t="s">
        <v>323</v>
      </c>
      <c r="D168" s="178">
        <v>576852165</v>
      </c>
      <c r="E168" s="178">
        <v>804369231.99999988</v>
      </c>
      <c r="F168" s="178">
        <v>671035533.52999997</v>
      </c>
    </row>
    <row r="169" spans="3:6">
      <c r="C169" s="179" t="s">
        <v>490</v>
      </c>
      <c r="D169" s="178">
        <v>1875179</v>
      </c>
      <c r="E169" s="178">
        <v>100</v>
      </c>
      <c r="F169" s="178">
        <v>0</v>
      </c>
    </row>
    <row r="170" spans="3:6">
      <c r="C170" s="179" t="s">
        <v>491</v>
      </c>
      <c r="D170" s="178">
        <v>2799546</v>
      </c>
      <c r="E170" s="178">
        <v>100</v>
      </c>
      <c r="F170" s="178">
        <v>0</v>
      </c>
    </row>
    <row r="171" spans="3:6">
      <c r="C171" s="179" t="s">
        <v>492</v>
      </c>
      <c r="D171" s="178">
        <v>53000000</v>
      </c>
      <c r="E171" s="178">
        <v>20231000</v>
      </c>
      <c r="F171" s="178">
        <v>0</v>
      </c>
    </row>
    <row r="172" spans="3:6">
      <c r="C172" s="179" t="s">
        <v>493</v>
      </c>
      <c r="D172" s="178">
        <v>4364944</v>
      </c>
      <c r="E172" s="178">
        <v>1357459.29</v>
      </c>
      <c r="F172" s="178">
        <v>0</v>
      </c>
    </row>
    <row r="173" spans="3:6">
      <c r="C173" s="179" t="s">
        <v>494</v>
      </c>
      <c r="D173" s="178">
        <v>1256445</v>
      </c>
      <c r="E173" s="178">
        <v>7220000</v>
      </c>
      <c r="F173" s="178">
        <v>2664927.9</v>
      </c>
    </row>
    <row r="174" spans="3:6">
      <c r="C174" s="179" t="s">
        <v>1906</v>
      </c>
      <c r="D174" s="178">
        <v>0</v>
      </c>
      <c r="E174" s="178">
        <v>10000000</v>
      </c>
      <c r="F174" s="178">
        <v>4815425.37</v>
      </c>
    </row>
    <row r="175" spans="3:6">
      <c r="C175" s="179" t="s">
        <v>495</v>
      </c>
      <c r="D175" s="178">
        <v>24812074</v>
      </c>
      <c r="E175" s="178">
        <v>11790229</v>
      </c>
      <c r="F175" s="178">
        <v>11775813.5</v>
      </c>
    </row>
    <row r="176" spans="3:6">
      <c r="C176" s="179" t="s">
        <v>496</v>
      </c>
      <c r="D176" s="178">
        <v>5309113</v>
      </c>
      <c r="E176" s="178">
        <v>4447774</v>
      </c>
      <c r="F176" s="178">
        <v>0</v>
      </c>
    </row>
    <row r="177" spans="3:6">
      <c r="C177" s="179" t="s">
        <v>497</v>
      </c>
      <c r="D177" s="178">
        <v>44195541</v>
      </c>
      <c r="E177" s="178">
        <v>93028581</v>
      </c>
      <c r="F177" s="178">
        <v>92016897.459999993</v>
      </c>
    </row>
    <row r="178" spans="3:6">
      <c r="C178" s="179" t="s">
        <v>498</v>
      </c>
      <c r="D178" s="178">
        <v>40000000</v>
      </c>
      <c r="E178" s="178">
        <v>69079000</v>
      </c>
      <c r="F178" s="178">
        <v>37928196.609999999</v>
      </c>
    </row>
    <row r="179" spans="3:6">
      <c r="C179" s="179" t="s">
        <v>499</v>
      </c>
      <c r="D179" s="178">
        <v>17512384</v>
      </c>
      <c r="E179" s="178">
        <v>0</v>
      </c>
      <c r="F179" s="178">
        <v>0</v>
      </c>
    </row>
    <row r="180" spans="3:6">
      <c r="C180" s="179" t="s">
        <v>500</v>
      </c>
      <c r="D180" s="178">
        <v>31386350</v>
      </c>
      <c r="E180" s="178">
        <v>31386350</v>
      </c>
      <c r="F180" s="178">
        <v>0</v>
      </c>
    </row>
    <row r="181" spans="3:6">
      <c r="C181" s="179" t="s">
        <v>501</v>
      </c>
      <c r="D181" s="178">
        <v>10982339</v>
      </c>
      <c r="E181" s="178">
        <v>3101768</v>
      </c>
      <c r="F181" s="178">
        <v>0</v>
      </c>
    </row>
    <row r="182" spans="3:6">
      <c r="C182" s="179" t="s">
        <v>502</v>
      </c>
      <c r="D182" s="178">
        <v>4040505</v>
      </c>
      <c r="E182" s="178">
        <v>3825170</v>
      </c>
      <c r="F182" s="178">
        <v>0</v>
      </c>
    </row>
    <row r="183" spans="3:6">
      <c r="C183" s="179" t="s">
        <v>503</v>
      </c>
      <c r="D183" s="178">
        <v>19093002</v>
      </c>
      <c r="E183" s="178">
        <v>5000000</v>
      </c>
      <c r="F183" s="178">
        <v>0</v>
      </c>
    </row>
    <row r="184" spans="3:6">
      <c r="C184" s="179" t="s">
        <v>504</v>
      </c>
      <c r="D184" s="178">
        <v>6768144</v>
      </c>
      <c r="E184" s="178">
        <v>114998.42</v>
      </c>
      <c r="F184" s="178">
        <v>0</v>
      </c>
    </row>
    <row r="185" spans="3:6">
      <c r="C185" s="179" t="s">
        <v>505</v>
      </c>
      <c r="D185" s="178">
        <v>1415865</v>
      </c>
      <c r="E185" s="178">
        <v>108048</v>
      </c>
      <c r="F185" s="178">
        <v>0</v>
      </c>
    </row>
    <row r="186" spans="3:6">
      <c r="C186" s="179" t="s">
        <v>506</v>
      </c>
      <c r="D186" s="178">
        <v>3468356</v>
      </c>
      <c r="E186" s="178">
        <v>112893.51</v>
      </c>
      <c r="F186" s="178">
        <v>0</v>
      </c>
    </row>
    <row r="187" spans="3:6">
      <c r="C187" s="179" t="s">
        <v>507</v>
      </c>
      <c r="D187" s="178">
        <v>19003156</v>
      </c>
      <c r="E187" s="178">
        <v>3229890</v>
      </c>
      <c r="F187" s="178">
        <v>2618067.38</v>
      </c>
    </row>
    <row r="188" spans="3:6">
      <c r="C188" s="179" t="s">
        <v>508</v>
      </c>
      <c r="D188" s="178">
        <v>9730988</v>
      </c>
      <c r="E188" s="178">
        <v>9084984</v>
      </c>
      <c r="F188" s="178">
        <v>6439545.9400000004</v>
      </c>
    </row>
    <row r="189" spans="3:6">
      <c r="C189" s="179" t="s">
        <v>509</v>
      </c>
      <c r="D189" s="178">
        <v>36143668</v>
      </c>
      <c r="E189" s="178">
        <v>136814332.21000001</v>
      </c>
      <c r="F189" s="178">
        <v>136811330.50999999</v>
      </c>
    </row>
    <row r="190" spans="3:6">
      <c r="C190" s="179" t="s">
        <v>510</v>
      </c>
      <c r="D190" s="178">
        <v>5922790</v>
      </c>
      <c r="E190" s="178">
        <v>4527333</v>
      </c>
      <c r="F190" s="178">
        <v>2962217.17</v>
      </c>
    </row>
    <row r="191" spans="3:6">
      <c r="C191" s="179" t="s">
        <v>1901</v>
      </c>
      <c r="D191" s="178">
        <v>0</v>
      </c>
      <c r="E191" s="178">
        <v>3723632</v>
      </c>
      <c r="F191" s="178">
        <v>0</v>
      </c>
    </row>
    <row r="192" spans="3:6">
      <c r="C192" s="179" t="s">
        <v>511</v>
      </c>
      <c r="D192" s="178">
        <v>2433363</v>
      </c>
      <c r="E192" s="178">
        <v>1572024</v>
      </c>
      <c r="F192" s="178">
        <v>0</v>
      </c>
    </row>
    <row r="193" spans="3:6">
      <c r="C193" s="179" t="s">
        <v>512</v>
      </c>
      <c r="D193" s="178">
        <v>20000000</v>
      </c>
      <c r="E193" s="178">
        <v>1000000</v>
      </c>
      <c r="F193" s="178">
        <v>0</v>
      </c>
    </row>
    <row r="194" spans="3:6">
      <c r="C194" s="179" t="s">
        <v>513</v>
      </c>
      <c r="D194" s="178">
        <v>20685034</v>
      </c>
      <c r="E194" s="178">
        <v>566924</v>
      </c>
      <c r="F194" s="178">
        <v>0</v>
      </c>
    </row>
    <row r="195" spans="3:6">
      <c r="C195" s="179" t="s">
        <v>514</v>
      </c>
      <c r="D195" s="178">
        <v>2433461</v>
      </c>
      <c r="E195" s="178">
        <v>110049</v>
      </c>
      <c r="F195" s="178">
        <v>0</v>
      </c>
    </row>
    <row r="196" spans="3:6">
      <c r="C196" s="179" t="s">
        <v>515</v>
      </c>
      <c r="D196" s="178">
        <v>21589475</v>
      </c>
      <c r="E196" s="178">
        <v>1000000</v>
      </c>
      <c r="F196" s="178">
        <v>0</v>
      </c>
    </row>
    <row r="197" spans="3:6">
      <c r="C197" s="179" t="s">
        <v>1939</v>
      </c>
      <c r="D197" s="178">
        <v>0</v>
      </c>
      <c r="E197" s="178">
        <v>10147934</v>
      </c>
      <c r="F197" s="178">
        <v>7645084.6100000003</v>
      </c>
    </row>
    <row r="198" spans="3:6">
      <c r="C198" s="179" t="s">
        <v>1870</v>
      </c>
      <c r="D198" s="178">
        <v>0</v>
      </c>
      <c r="E198" s="178">
        <v>3172169</v>
      </c>
      <c r="F198" s="178">
        <v>0</v>
      </c>
    </row>
    <row r="199" spans="3:6">
      <c r="C199" s="179" t="s">
        <v>516</v>
      </c>
      <c r="D199" s="178">
        <v>76325759</v>
      </c>
      <c r="E199" s="178">
        <v>146280464</v>
      </c>
      <c r="F199" s="178">
        <v>145500764.22</v>
      </c>
    </row>
    <row r="200" spans="3:6">
      <c r="C200" s="179" t="s">
        <v>517</v>
      </c>
      <c r="D200" s="178">
        <v>32164869</v>
      </c>
      <c r="E200" s="178">
        <v>28016616</v>
      </c>
      <c r="F200" s="178">
        <v>27976161.32</v>
      </c>
    </row>
    <row r="201" spans="3:6">
      <c r="C201" s="179" t="s">
        <v>518</v>
      </c>
      <c r="D201" s="178">
        <v>0</v>
      </c>
      <c r="E201" s="178">
        <v>2597192.66</v>
      </c>
      <c r="F201" s="178">
        <v>2587259.5499999998</v>
      </c>
    </row>
    <row r="202" spans="3:6">
      <c r="C202" s="179" t="s">
        <v>519</v>
      </c>
      <c r="D202" s="178">
        <v>55847966</v>
      </c>
      <c r="E202" s="178">
        <v>189430367</v>
      </c>
      <c r="F202" s="178">
        <v>189293841.99000001</v>
      </c>
    </row>
    <row r="203" spans="3:6">
      <c r="C203" s="179" t="s">
        <v>520</v>
      </c>
      <c r="D203" s="178">
        <v>2291849</v>
      </c>
      <c r="E203" s="178">
        <v>2291849.91</v>
      </c>
      <c r="F203" s="178">
        <v>0</v>
      </c>
    </row>
    <row r="204" spans="3:6">
      <c r="C204" s="177" t="s">
        <v>324</v>
      </c>
      <c r="D204" s="178">
        <v>65353263</v>
      </c>
      <c r="E204" s="178">
        <v>45000000</v>
      </c>
      <c r="F204" s="178">
        <v>44999999.359999999</v>
      </c>
    </row>
    <row r="205" spans="3:6">
      <c r="C205" s="179" t="s">
        <v>521</v>
      </c>
      <c r="D205" s="178">
        <v>65353263</v>
      </c>
      <c r="E205" s="178">
        <v>45000000</v>
      </c>
      <c r="F205" s="178">
        <v>44999999.359999999</v>
      </c>
    </row>
    <row r="206" spans="3:6">
      <c r="C206" s="68" t="s">
        <v>329</v>
      </c>
      <c r="D206" s="168">
        <v>1994538093</v>
      </c>
      <c r="E206" s="168">
        <v>1098974862.3499999</v>
      </c>
      <c r="F206" s="168">
        <v>813750128.16999996</v>
      </c>
    </row>
    <row r="207" spans="3:6">
      <c r="C207" s="177" t="s">
        <v>323</v>
      </c>
      <c r="D207" s="178">
        <v>1543538092</v>
      </c>
      <c r="E207" s="178">
        <v>944938137.78999996</v>
      </c>
      <c r="F207" s="178">
        <v>734166539.14999998</v>
      </c>
    </row>
    <row r="208" spans="3:6">
      <c r="C208" s="179" t="s">
        <v>522</v>
      </c>
      <c r="D208" s="178">
        <v>18972995</v>
      </c>
      <c r="E208" s="178">
        <v>32824665</v>
      </c>
      <c r="F208" s="178">
        <v>32824664.140000001</v>
      </c>
    </row>
    <row r="209" spans="3:6">
      <c r="C209" s="179" t="s">
        <v>1987</v>
      </c>
      <c r="D209" s="178">
        <v>0</v>
      </c>
      <c r="E209" s="178">
        <v>17682490.199999999</v>
      </c>
      <c r="F209" s="178">
        <v>0</v>
      </c>
    </row>
    <row r="210" spans="3:6">
      <c r="C210" s="179" t="s">
        <v>523</v>
      </c>
      <c r="D210" s="178">
        <v>20000000</v>
      </c>
      <c r="E210" s="178">
        <v>25000958</v>
      </c>
      <c r="F210" s="178">
        <v>1879957.79</v>
      </c>
    </row>
    <row r="211" spans="3:6">
      <c r="C211" s="179" t="s">
        <v>524</v>
      </c>
      <c r="D211" s="178">
        <v>77083282</v>
      </c>
      <c r="E211" s="178">
        <v>57445048</v>
      </c>
      <c r="F211" s="178">
        <v>57360867.990000002</v>
      </c>
    </row>
    <row r="212" spans="3:6">
      <c r="C212" s="179" t="s">
        <v>525</v>
      </c>
      <c r="D212" s="178">
        <v>0</v>
      </c>
      <c r="E212" s="178">
        <v>4773500</v>
      </c>
      <c r="F212" s="178">
        <v>4773499.3099999996</v>
      </c>
    </row>
    <row r="213" spans="3:6">
      <c r="C213" s="179" t="s">
        <v>526</v>
      </c>
      <c r="D213" s="178">
        <v>8195408</v>
      </c>
      <c r="E213" s="178">
        <v>1195676</v>
      </c>
      <c r="F213" s="178">
        <v>0</v>
      </c>
    </row>
    <row r="214" spans="3:6">
      <c r="C214" s="179" t="s">
        <v>527</v>
      </c>
      <c r="D214" s="178">
        <v>57646988</v>
      </c>
      <c r="E214" s="178">
        <v>39748913</v>
      </c>
      <c r="F214" s="178">
        <v>39566122</v>
      </c>
    </row>
    <row r="215" spans="3:6">
      <c r="C215" s="179" t="s">
        <v>528</v>
      </c>
      <c r="D215" s="178">
        <v>82480910</v>
      </c>
      <c r="E215" s="178">
        <v>0</v>
      </c>
      <c r="F215" s="178">
        <v>0</v>
      </c>
    </row>
    <row r="216" spans="3:6">
      <c r="C216" s="179" t="s">
        <v>529</v>
      </c>
      <c r="D216" s="178">
        <v>1000000</v>
      </c>
      <c r="E216" s="178">
        <v>0</v>
      </c>
      <c r="F216" s="178">
        <v>0</v>
      </c>
    </row>
    <row r="217" spans="3:6">
      <c r="C217" s="179" t="s">
        <v>530</v>
      </c>
      <c r="D217" s="178">
        <v>5789992</v>
      </c>
      <c r="E217" s="178">
        <v>4815865</v>
      </c>
      <c r="F217" s="178">
        <v>2476284.38</v>
      </c>
    </row>
    <row r="218" spans="3:6">
      <c r="C218" s="179" t="s">
        <v>531</v>
      </c>
      <c r="D218" s="178">
        <v>35822391</v>
      </c>
      <c r="E218" s="178">
        <v>770217.47</v>
      </c>
      <c r="F218" s="178">
        <v>0</v>
      </c>
    </row>
    <row r="219" spans="3:6">
      <c r="C219" s="179" t="s">
        <v>532</v>
      </c>
      <c r="D219" s="178">
        <v>100000000</v>
      </c>
      <c r="E219" s="178">
        <v>10000000</v>
      </c>
      <c r="F219" s="178">
        <v>1634471.33</v>
      </c>
    </row>
    <row r="220" spans="3:6">
      <c r="C220" s="179" t="s">
        <v>533</v>
      </c>
      <c r="D220" s="178">
        <v>780209</v>
      </c>
      <c r="E220" s="178">
        <v>0</v>
      </c>
      <c r="F220" s="178">
        <v>0</v>
      </c>
    </row>
    <row r="221" spans="3:6">
      <c r="C221" s="179" t="s">
        <v>534</v>
      </c>
      <c r="D221" s="178">
        <v>1256445</v>
      </c>
      <c r="E221" s="178">
        <v>107351</v>
      </c>
      <c r="F221" s="178">
        <v>0</v>
      </c>
    </row>
    <row r="222" spans="3:6">
      <c r="C222" s="179" t="s">
        <v>535</v>
      </c>
      <c r="D222" s="178">
        <v>10611201</v>
      </c>
      <c r="E222" s="178">
        <v>119581.54</v>
      </c>
      <c r="F222" s="178">
        <v>0</v>
      </c>
    </row>
    <row r="223" spans="3:6">
      <c r="C223" s="179" t="s">
        <v>536</v>
      </c>
      <c r="D223" s="178">
        <v>10611201</v>
      </c>
      <c r="E223" s="178">
        <v>119581.54</v>
      </c>
      <c r="F223" s="178">
        <v>0</v>
      </c>
    </row>
    <row r="224" spans="3:6">
      <c r="C224" s="179" t="s">
        <v>537</v>
      </c>
      <c r="D224" s="178">
        <v>11762182</v>
      </c>
      <c r="E224" s="178">
        <v>111161.9</v>
      </c>
      <c r="F224" s="178">
        <v>0</v>
      </c>
    </row>
    <row r="225" spans="3:6">
      <c r="C225" s="179" t="s">
        <v>538</v>
      </c>
      <c r="D225" s="178">
        <v>2411805</v>
      </c>
      <c r="E225" s="178">
        <v>4325223</v>
      </c>
      <c r="F225" s="178">
        <v>1550400.06</v>
      </c>
    </row>
    <row r="226" spans="3:6">
      <c r="C226" s="179" t="s">
        <v>539</v>
      </c>
      <c r="D226" s="178">
        <v>4364944</v>
      </c>
      <c r="E226" s="178">
        <v>500000</v>
      </c>
      <c r="F226" s="178">
        <v>0</v>
      </c>
    </row>
    <row r="227" spans="3:6">
      <c r="C227" s="179" t="s">
        <v>540</v>
      </c>
      <c r="D227" s="178">
        <v>4364944</v>
      </c>
      <c r="E227" s="178">
        <v>5127561</v>
      </c>
      <c r="F227" s="178">
        <v>2278786.87</v>
      </c>
    </row>
    <row r="228" spans="3:6">
      <c r="C228" s="179" t="s">
        <v>541</v>
      </c>
      <c r="D228" s="178">
        <v>2035527</v>
      </c>
      <c r="E228" s="178">
        <v>10991523</v>
      </c>
      <c r="F228" s="178">
        <v>6051044.7300000004</v>
      </c>
    </row>
    <row r="229" spans="3:6">
      <c r="C229" s="179" t="s">
        <v>542</v>
      </c>
      <c r="D229" s="178">
        <v>4303741</v>
      </c>
      <c r="E229" s="178">
        <v>15600000</v>
      </c>
      <c r="F229" s="178">
        <v>8011297.5800000001</v>
      </c>
    </row>
    <row r="230" spans="3:6">
      <c r="C230" s="179" t="s">
        <v>543</v>
      </c>
      <c r="D230" s="178">
        <v>9546252</v>
      </c>
      <c r="E230" s="178">
        <v>8900248</v>
      </c>
      <c r="F230" s="178">
        <v>8886110.0800000001</v>
      </c>
    </row>
    <row r="231" spans="3:6">
      <c r="C231" s="179" t="s">
        <v>544</v>
      </c>
      <c r="D231" s="178">
        <v>5468175</v>
      </c>
      <c r="E231" s="178">
        <v>1058237</v>
      </c>
      <c r="F231" s="178">
        <v>997000</v>
      </c>
    </row>
    <row r="232" spans="3:6">
      <c r="C232" s="179" t="s">
        <v>545</v>
      </c>
      <c r="D232" s="178">
        <v>9754400</v>
      </c>
      <c r="E232" s="178">
        <v>109300.33</v>
      </c>
      <c r="F232" s="178">
        <v>0</v>
      </c>
    </row>
    <row r="233" spans="3:6">
      <c r="C233" s="179" t="s">
        <v>546</v>
      </c>
      <c r="D233" s="178">
        <v>68386280</v>
      </c>
      <c r="E233" s="178">
        <v>386280</v>
      </c>
      <c r="F233" s="178">
        <v>0</v>
      </c>
    </row>
    <row r="234" spans="3:6">
      <c r="C234" s="179" t="s">
        <v>547</v>
      </c>
      <c r="D234" s="178">
        <v>12217662</v>
      </c>
      <c r="E234" s="178">
        <v>115717</v>
      </c>
      <c r="F234" s="178">
        <v>0</v>
      </c>
    </row>
    <row r="235" spans="3:6">
      <c r="C235" s="179" t="s">
        <v>548</v>
      </c>
      <c r="D235" s="178">
        <v>49999368</v>
      </c>
      <c r="E235" s="178">
        <v>46236148</v>
      </c>
      <c r="F235" s="178">
        <v>45504908.659999996</v>
      </c>
    </row>
    <row r="236" spans="3:6">
      <c r="C236" s="179" t="s">
        <v>549</v>
      </c>
      <c r="D236" s="178">
        <v>9754400</v>
      </c>
      <c r="E236" s="178">
        <v>109300.33</v>
      </c>
      <c r="F236" s="178">
        <v>0</v>
      </c>
    </row>
    <row r="237" spans="3:6">
      <c r="C237" s="179" t="s">
        <v>550</v>
      </c>
      <c r="D237" s="178">
        <v>9754400</v>
      </c>
      <c r="E237" s="178">
        <v>109300.33</v>
      </c>
      <c r="F237" s="178">
        <v>0</v>
      </c>
    </row>
    <row r="238" spans="3:6">
      <c r="C238" s="179" t="s">
        <v>551</v>
      </c>
      <c r="D238" s="178">
        <v>4114177</v>
      </c>
      <c r="E238" s="178">
        <v>3898842</v>
      </c>
      <c r="F238" s="178">
        <v>0</v>
      </c>
    </row>
    <row r="239" spans="3:6">
      <c r="C239" s="179" t="s">
        <v>552</v>
      </c>
      <c r="D239" s="178">
        <v>25000000</v>
      </c>
      <c r="E239" s="178">
        <v>68484605.150000006</v>
      </c>
      <c r="F239" s="178">
        <v>44259803.150000006</v>
      </c>
    </row>
    <row r="240" spans="3:6">
      <c r="C240" s="179" t="s">
        <v>553</v>
      </c>
      <c r="D240" s="178">
        <v>9618926</v>
      </c>
      <c r="E240" s="178">
        <v>6301647</v>
      </c>
      <c r="F240" s="178">
        <v>0</v>
      </c>
    </row>
    <row r="241" spans="3:6">
      <c r="C241" s="179" t="s">
        <v>554</v>
      </c>
      <c r="D241" s="178">
        <v>4114177</v>
      </c>
      <c r="E241" s="178">
        <v>500000</v>
      </c>
      <c r="F241" s="178">
        <v>0</v>
      </c>
    </row>
    <row r="242" spans="3:6">
      <c r="C242" s="179" t="s">
        <v>555</v>
      </c>
      <c r="D242" s="178">
        <v>299768860</v>
      </c>
      <c r="E242" s="178">
        <v>67780379</v>
      </c>
      <c r="F242" s="178">
        <v>2826315.98</v>
      </c>
    </row>
    <row r="243" spans="3:6">
      <c r="C243" s="179" t="s">
        <v>556</v>
      </c>
      <c r="D243" s="178">
        <v>5969519</v>
      </c>
      <c r="E243" s="178">
        <v>1500000</v>
      </c>
      <c r="F243" s="178">
        <v>0</v>
      </c>
    </row>
    <row r="244" spans="3:6">
      <c r="C244" s="179" t="s">
        <v>557</v>
      </c>
      <c r="D244" s="178">
        <v>31500000</v>
      </c>
      <c r="E244" s="178">
        <v>10000000</v>
      </c>
      <c r="F244" s="178">
        <v>9505179.5399999991</v>
      </c>
    </row>
    <row r="245" spans="3:6">
      <c r="C245" s="179" t="s">
        <v>558</v>
      </c>
      <c r="D245" s="178">
        <v>3730008</v>
      </c>
      <c r="E245" s="178">
        <v>2868669</v>
      </c>
      <c r="F245" s="178">
        <v>0</v>
      </c>
    </row>
    <row r="246" spans="3:6">
      <c r="C246" s="179" t="s">
        <v>559</v>
      </c>
      <c r="D246" s="178">
        <v>97182538</v>
      </c>
      <c r="E246" s="178">
        <v>98483218</v>
      </c>
      <c r="F246" s="178">
        <v>96835129.409999996</v>
      </c>
    </row>
    <row r="247" spans="3:6">
      <c r="C247" s="179" t="s">
        <v>560</v>
      </c>
      <c r="D247" s="178">
        <v>10000000</v>
      </c>
      <c r="E247" s="178">
        <v>5000</v>
      </c>
      <c r="F247" s="178">
        <v>0</v>
      </c>
    </row>
    <row r="248" spans="3:6">
      <c r="C248" s="179" t="s">
        <v>561</v>
      </c>
      <c r="D248" s="178">
        <v>5000000</v>
      </c>
      <c r="E248" s="178">
        <v>5000000</v>
      </c>
      <c r="F248" s="178">
        <v>5000000</v>
      </c>
    </row>
    <row r="249" spans="3:6">
      <c r="C249" s="179" t="s">
        <v>578</v>
      </c>
      <c r="D249" s="178">
        <v>0</v>
      </c>
      <c r="E249" s="178">
        <v>39152152</v>
      </c>
      <c r="F249" s="178">
        <v>39152151.649999999</v>
      </c>
    </row>
    <row r="250" spans="3:6">
      <c r="C250" s="179" t="s">
        <v>562</v>
      </c>
      <c r="D250" s="178">
        <v>40765042</v>
      </c>
      <c r="E250" s="178">
        <v>37423114</v>
      </c>
      <c r="F250" s="178">
        <v>37423114</v>
      </c>
    </row>
    <row r="251" spans="3:6">
      <c r="C251" s="179" t="s">
        <v>563</v>
      </c>
      <c r="D251" s="178">
        <v>14527129</v>
      </c>
      <c r="E251" s="178">
        <v>4051960</v>
      </c>
      <c r="F251" s="178">
        <v>0</v>
      </c>
    </row>
    <row r="252" spans="3:6">
      <c r="C252" s="179" t="s">
        <v>564</v>
      </c>
      <c r="D252" s="178">
        <v>5000000</v>
      </c>
      <c r="E252" s="178">
        <v>5000000</v>
      </c>
      <c r="F252" s="178">
        <v>5000000</v>
      </c>
    </row>
    <row r="253" spans="3:6">
      <c r="C253" s="179" t="s">
        <v>565</v>
      </c>
      <c r="D253" s="178">
        <v>5507427</v>
      </c>
      <c r="E253" s="178">
        <v>507427</v>
      </c>
      <c r="F253" s="178">
        <v>0</v>
      </c>
    </row>
    <row r="254" spans="3:6">
      <c r="C254" s="179" t="s">
        <v>566</v>
      </c>
      <c r="D254" s="178">
        <v>54873628</v>
      </c>
      <c r="E254" s="178">
        <v>49689340</v>
      </c>
      <c r="F254" s="178">
        <v>48838397.649999999</v>
      </c>
    </row>
    <row r="255" spans="3:6">
      <c r="C255" s="179" t="s">
        <v>567</v>
      </c>
      <c r="D255" s="178">
        <v>5000000</v>
      </c>
      <c r="E255" s="178">
        <v>5511000</v>
      </c>
      <c r="F255" s="178">
        <v>5500000</v>
      </c>
    </row>
    <row r="256" spans="3:6">
      <c r="C256" s="179" t="s">
        <v>568</v>
      </c>
      <c r="D256" s="178">
        <v>5000000</v>
      </c>
      <c r="E256" s="178">
        <v>0</v>
      </c>
      <c r="F256" s="178">
        <v>0</v>
      </c>
    </row>
    <row r="257" spans="3:12">
      <c r="C257" s="179" t="s">
        <v>569</v>
      </c>
      <c r="D257" s="178">
        <v>5000000</v>
      </c>
      <c r="E257" s="178">
        <v>5000</v>
      </c>
      <c r="F257" s="178">
        <v>0</v>
      </c>
    </row>
    <row r="258" spans="3:12">
      <c r="C258" s="179" t="s">
        <v>570</v>
      </c>
      <c r="D258" s="178">
        <v>89300116</v>
      </c>
      <c r="E258" s="178">
        <v>81550780</v>
      </c>
      <c r="F258" s="178">
        <v>81136771.219999999</v>
      </c>
    </row>
    <row r="259" spans="3:12">
      <c r="C259" s="179" t="s">
        <v>571</v>
      </c>
      <c r="D259" s="178">
        <v>48148600</v>
      </c>
      <c r="E259" s="178">
        <v>44098250</v>
      </c>
      <c r="F259" s="178">
        <v>43405292.380000003</v>
      </c>
    </row>
    <row r="260" spans="3:12">
      <c r="C260" s="179" t="s">
        <v>572</v>
      </c>
      <c r="D260" s="178">
        <v>30749922</v>
      </c>
      <c r="E260" s="178">
        <v>21742518</v>
      </c>
      <c r="F260" s="178">
        <v>21729316.16</v>
      </c>
    </row>
    <row r="261" spans="3:12">
      <c r="C261" s="179" t="s">
        <v>573</v>
      </c>
      <c r="D261" s="178">
        <v>79059020</v>
      </c>
      <c r="E261" s="178">
        <v>72299898</v>
      </c>
      <c r="F261" s="178">
        <v>72204393.829999998</v>
      </c>
    </row>
    <row r="262" spans="3:12">
      <c r="C262" s="179" t="s">
        <v>1871</v>
      </c>
      <c r="D262" s="178">
        <v>0</v>
      </c>
      <c r="E262" s="178">
        <v>10300000</v>
      </c>
      <c r="F262" s="178">
        <v>4030237.37</v>
      </c>
    </row>
    <row r="263" spans="3:12">
      <c r="C263" s="179" t="s">
        <v>574</v>
      </c>
      <c r="D263" s="178">
        <v>27039993</v>
      </c>
      <c r="E263" s="178">
        <v>20000000</v>
      </c>
      <c r="F263" s="178">
        <v>3525021.89</v>
      </c>
    </row>
    <row r="264" spans="3:12">
      <c r="C264" s="179" t="s">
        <v>575</v>
      </c>
      <c r="D264" s="178">
        <v>1941168</v>
      </c>
      <c r="E264" s="178">
        <v>0</v>
      </c>
      <c r="F264" s="178">
        <v>0</v>
      </c>
    </row>
    <row r="265" spans="3:12">
      <c r="C265" s="179" t="s">
        <v>576</v>
      </c>
      <c r="D265" s="178">
        <v>498000</v>
      </c>
      <c r="E265" s="178">
        <v>250247</v>
      </c>
      <c r="F265" s="178">
        <v>0</v>
      </c>
    </row>
    <row r="266" spans="3:12">
      <c r="C266" s="179" t="s">
        <v>577</v>
      </c>
      <c r="D266" s="178">
        <v>754740</v>
      </c>
      <c r="E266" s="178">
        <v>250245</v>
      </c>
      <c r="F266" s="178">
        <v>0</v>
      </c>
    </row>
    <row r="267" spans="3:12">
      <c r="C267" s="177" t="s">
        <v>324</v>
      </c>
      <c r="D267" s="178">
        <v>451000001</v>
      </c>
      <c r="E267" s="178">
        <v>154036724.56</v>
      </c>
      <c r="F267" s="178">
        <v>79583589.020000011</v>
      </c>
    </row>
    <row r="268" spans="3:12">
      <c r="C268" s="179" t="s">
        <v>578</v>
      </c>
      <c r="D268" s="178">
        <v>1000000</v>
      </c>
      <c r="E268" s="178">
        <v>966600</v>
      </c>
      <c r="F268" s="178">
        <v>966580</v>
      </c>
    </row>
    <row r="269" spans="3:12">
      <c r="C269" s="179" t="s">
        <v>579</v>
      </c>
      <c r="D269" s="178">
        <v>450000001</v>
      </c>
      <c r="E269" s="178">
        <v>153070124.56</v>
      </c>
      <c r="F269" s="178">
        <v>78617009.020000011</v>
      </c>
    </row>
    <row r="270" spans="3:12">
      <c r="C270" s="68" t="s">
        <v>330</v>
      </c>
      <c r="D270" s="168">
        <v>1570957495</v>
      </c>
      <c r="E270" s="168">
        <v>1873868053.8200002</v>
      </c>
      <c r="F270" s="168">
        <v>1456356686.0600004</v>
      </c>
      <c r="L270" s="68"/>
    </row>
    <row r="271" spans="3:12">
      <c r="C271" s="177" t="s">
        <v>323</v>
      </c>
      <c r="D271" s="178">
        <v>1570957495</v>
      </c>
      <c r="E271" s="178">
        <v>1873868053.8200002</v>
      </c>
      <c r="F271" s="178">
        <v>1456356686.0600004</v>
      </c>
    </row>
    <row r="272" spans="3:12">
      <c r="C272" s="179" t="s">
        <v>580</v>
      </c>
      <c r="D272" s="178">
        <v>5000000</v>
      </c>
      <c r="E272" s="178">
        <v>2569051</v>
      </c>
      <c r="F272" s="178">
        <v>0</v>
      </c>
    </row>
    <row r="273" spans="3:6">
      <c r="C273" s="179" t="s">
        <v>581</v>
      </c>
      <c r="D273" s="178">
        <v>1000000000</v>
      </c>
      <c r="E273" s="178">
        <v>1000000000</v>
      </c>
      <c r="F273" s="178">
        <v>690565980.75999999</v>
      </c>
    </row>
    <row r="274" spans="3:6">
      <c r="C274" s="179" t="s">
        <v>1872</v>
      </c>
      <c r="D274" s="178">
        <v>0</v>
      </c>
      <c r="E274" s="178">
        <v>16974261.609999999</v>
      </c>
      <c r="F274" s="178">
        <v>7476374.7000000002</v>
      </c>
    </row>
    <row r="275" spans="3:6">
      <c r="C275" s="179" t="s">
        <v>582</v>
      </c>
      <c r="D275" s="178">
        <v>25000000</v>
      </c>
      <c r="E275" s="178">
        <v>226483670</v>
      </c>
      <c r="F275" s="178">
        <v>226080593.69</v>
      </c>
    </row>
    <row r="276" spans="3:6">
      <c r="C276" s="179" t="s">
        <v>583</v>
      </c>
      <c r="D276" s="178">
        <v>35000000</v>
      </c>
      <c r="E276" s="178">
        <v>56816635</v>
      </c>
      <c r="F276" s="178">
        <v>55554853.079999998</v>
      </c>
    </row>
    <row r="277" spans="3:6">
      <c r="C277" s="179" t="s">
        <v>1873</v>
      </c>
      <c r="D277" s="178">
        <v>0</v>
      </c>
      <c r="E277" s="178">
        <v>7758455</v>
      </c>
      <c r="F277" s="178">
        <v>1915389.62</v>
      </c>
    </row>
    <row r="278" spans="3:6">
      <c r="C278" s="179" t="s">
        <v>584</v>
      </c>
      <c r="D278" s="178">
        <v>42776437</v>
      </c>
      <c r="E278" s="178">
        <v>35781503</v>
      </c>
      <c r="F278" s="178">
        <v>35781503</v>
      </c>
    </row>
    <row r="279" spans="3:6">
      <c r="C279" s="179" t="s">
        <v>585</v>
      </c>
      <c r="D279" s="178">
        <v>1256445</v>
      </c>
      <c r="E279" s="178">
        <v>4119600</v>
      </c>
      <c r="F279" s="178">
        <v>1500000</v>
      </c>
    </row>
    <row r="280" spans="3:6">
      <c r="C280" s="179" t="s">
        <v>586</v>
      </c>
      <c r="D280" s="178">
        <v>2035527</v>
      </c>
      <c r="E280" s="178">
        <v>3500000</v>
      </c>
      <c r="F280" s="178">
        <v>1863448.47</v>
      </c>
    </row>
    <row r="281" spans="3:6">
      <c r="C281" s="179" t="s">
        <v>587</v>
      </c>
      <c r="D281" s="178">
        <v>43642562</v>
      </c>
      <c r="E281" s="178">
        <v>29213242</v>
      </c>
      <c r="F281" s="178">
        <v>29212662.810000002</v>
      </c>
    </row>
    <row r="282" spans="3:6">
      <c r="C282" s="179" t="s">
        <v>588</v>
      </c>
      <c r="D282" s="178">
        <v>1615107</v>
      </c>
      <c r="E282" s="178">
        <v>1184438</v>
      </c>
      <c r="F282" s="178">
        <v>0</v>
      </c>
    </row>
    <row r="283" spans="3:6">
      <c r="C283" s="179" t="s">
        <v>589</v>
      </c>
      <c r="D283" s="178">
        <v>65000000</v>
      </c>
      <c r="E283" s="178">
        <v>60600600</v>
      </c>
      <c r="F283" s="178">
        <v>27379302.170000002</v>
      </c>
    </row>
    <row r="284" spans="3:6">
      <c r="C284" s="179" t="s">
        <v>590</v>
      </c>
      <c r="D284" s="178">
        <v>31702983</v>
      </c>
      <c r="E284" s="178">
        <v>25382486</v>
      </c>
      <c r="F284" s="178">
        <v>25286365</v>
      </c>
    </row>
    <row r="285" spans="3:6">
      <c r="C285" s="179" t="s">
        <v>591</v>
      </c>
      <c r="D285" s="178">
        <v>40450972</v>
      </c>
      <c r="E285" s="178">
        <v>32430202</v>
      </c>
      <c r="F285" s="178">
        <v>32324844.920000002</v>
      </c>
    </row>
    <row r="286" spans="3:6">
      <c r="C286" s="179" t="s">
        <v>592</v>
      </c>
      <c r="D286" s="178">
        <v>10928434</v>
      </c>
      <c r="E286" s="178">
        <v>0</v>
      </c>
      <c r="F286" s="178">
        <v>0</v>
      </c>
    </row>
    <row r="287" spans="3:6">
      <c r="C287" s="179" t="s">
        <v>1940</v>
      </c>
      <c r="D287" s="178">
        <v>0</v>
      </c>
      <c r="E287" s="178">
        <v>22000000</v>
      </c>
      <c r="F287" s="178">
        <v>11387479.529999999</v>
      </c>
    </row>
    <row r="288" spans="3:6">
      <c r="C288" s="179" t="s">
        <v>593</v>
      </c>
      <c r="D288" s="178">
        <v>10000000</v>
      </c>
      <c r="E288" s="178">
        <v>15000000</v>
      </c>
      <c r="F288" s="178">
        <v>13161709.689999999</v>
      </c>
    </row>
    <row r="289" spans="3:6">
      <c r="C289" s="179" t="s">
        <v>594</v>
      </c>
      <c r="D289" s="178">
        <v>5000000</v>
      </c>
      <c r="E289" s="178">
        <v>11291442</v>
      </c>
      <c r="F289" s="178">
        <v>7049722.9800000004</v>
      </c>
    </row>
    <row r="290" spans="3:6">
      <c r="C290" s="179" t="s">
        <v>595</v>
      </c>
      <c r="D290" s="178">
        <v>1083448</v>
      </c>
      <c r="E290" s="178">
        <v>652779</v>
      </c>
      <c r="F290" s="178">
        <v>652000</v>
      </c>
    </row>
    <row r="291" spans="3:6">
      <c r="C291" s="179" t="s">
        <v>596</v>
      </c>
      <c r="D291" s="178">
        <v>763869</v>
      </c>
      <c r="E291" s="178">
        <v>548534</v>
      </c>
      <c r="F291" s="178">
        <v>548000</v>
      </c>
    </row>
    <row r="292" spans="3:6">
      <c r="C292" s="179" t="s">
        <v>597</v>
      </c>
      <c r="D292" s="178">
        <v>1552536</v>
      </c>
      <c r="E292" s="178">
        <v>1121867</v>
      </c>
      <c r="F292" s="178">
        <v>0</v>
      </c>
    </row>
    <row r="293" spans="3:6">
      <c r="C293" s="179" t="s">
        <v>598</v>
      </c>
      <c r="D293" s="178">
        <v>42609614</v>
      </c>
      <c r="E293" s="178">
        <v>116117</v>
      </c>
      <c r="F293" s="178">
        <v>0</v>
      </c>
    </row>
    <row r="294" spans="3:6">
      <c r="C294" s="179" t="s">
        <v>599</v>
      </c>
      <c r="D294" s="178">
        <v>7040167</v>
      </c>
      <c r="E294" s="178">
        <v>4016066.8</v>
      </c>
      <c r="F294" s="178">
        <v>0</v>
      </c>
    </row>
    <row r="295" spans="3:6">
      <c r="C295" s="179" t="s">
        <v>600</v>
      </c>
      <c r="D295" s="178">
        <v>30011676</v>
      </c>
      <c r="E295" s="178">
        <v>22768189</v>
      </c>
      <c r="F295" s="178">
        <v>22760391</v>
      </c>
    </row>
    <row r="296" spans="3:6">
      <c r="C296" s="179" t="s">
        <v>1988</v>
      </c>
      <c r="D296" s="178">
        <v>0</v>
      </c>
      <c r="E296" s="178">
        <v>4221894.4000000004</v>
      </c>
      <c r="F296" s="178">
        <v>0</v>
      </c>
    </row>
    <row r="297" spans="3:6">
      <c r="C297" s="179" t="s">
        <v>601</v>
      </c>
      <c r="D297" s="178">
        <v>168487718</v>
      </c>
      <c r="E297" s="178">
        <v>289317021.00999999</v>
      </c>
      <c r="F297" s="178">
        <v>265856064.63999999</v>
      </c>
    </row>
    <row r="298" spans="3:6">
      <c r="C298" s="68" t="s">
        <v>331</v>
      </c>
      <c r="D298" s="168">
        <v>2226093904</v>
      </c>
      <c r="E298" s="168">
        <v>3637905067.52</v>
      </c>
      <c r="F298" s="168">
        <v>3232171125.0999999</v>
      </c>
    </row>
    <row r="299" spans="3:6">
      <c r="C299" s="177" t="s">
        <v>323</v>
      </c>
      <c r="D299" s="178">
        <v>1744361889</v>
      </c>
      <c r="E299" s="178">
        <v>3419618355.52</v>
      </c>
      <c r="F299" s="178">
        <v>3093724084</v>
      </c>
    </row>
    <row r="300" spans="3:6">
      <c r="C300" s="179" t="s">
        <v>602</v>
      </c>
      <c r="D300" s="178">
        <v>5000000</v>
      </c>
      <c r="E300" s="178">
        <v>5000</v>
      </c>
      <c r="F300" s="178">
        <v>0</v>
      </c>
    </row>
    <row r="301" spans="3:6">
      <c r="C301" s="179" t="s">
        <v>603</v>
      </c>
      <c r="D301" s="178">
        <v>43219709</v>
      </c>
      <c r="E301" s="178">
        <v>26223039</v>
      </c>
      <c r="F301" s="178">
        <v>14848871.32</v>
      </c>
    </row>
    <row r="302" spans="3:6">
      <c r="C302" s="179" t="s">
        <v>604</v>
      </c>
      <c r="D302" s="178">
        <v>2025413</v>
      </c>
      <c r="E302" s="178">
        <v>1379409</v>
      </c>
      <c r="F302" s="178">
        <v>238584.72</v>
      </c>
    </row>
    <row r="303" spans="3:6">
      <c r="C303" s="179" t="s">
        <v>605</v>
      </c>
      <c r="D303" s="178">
        <v>10000000</v>
      </c>
      <c r="E303" s="178">
        <v>19141229</v>
      </c>
      <c r="F303" s="178">
        <v>6138080.3399999999</v>
      </c>
    </row>
    <row r="304" spans="3:6">
      <c r="C304" s="179" t="s">
        <v>606</v>
      </c>
      <c r="D304" s="178">
        <v>3181309</v>
      </c>
      <c r="E304" s="178">
        <v>4256672</v>
      </c>
      <c r="F304" s="178">
        <v>3405256.91</v>
      </c>
    </row>
    <row r="305" spans="3:6">
      <c r="C305" s="179" t="s">
        <v>607</v>
      </c>
      <c r="D305" s="178">
        <v>8367524</v>
      </c>
      <c r="E305" s="178">
        <v>2314592.36</v>
      </c>
      <c r="F305" s="178">
        <v>2201236.2400000002</v>
      </c>
    </row>
    <row r="306" spans="3:6">
      <c r="C306" s="179" t="s">
        <v>608</v>
      </c>
      <c r="D306" s="178">
        <v>12214957</v>
      </c>
      <c r="E306" s="178">
        <v>12214957</v>
      </c>
      <c r="F306" s="178">
        <v>0</v>
      </c>
    </row>
    <row r="307" spans="3:6">
      <c r="C307" s="179" t="s">
        <v>609</v>
      </c>
      <c r="D307" s="178">
        <v>11951551</v>
      </c>
      <c r="E307" s="178">
        <v>24445747</v>
      </c>
      <c r="F307" s="178">
        <v>4425000</v>
      </c>
    </row>
    <row r="308" spans="3:6">
      <c r="C308" s="179" t="s">
        <v>610</v>
      </c>
      <c r="D308" s="178">
        <v>31844312</v>
      </c>
      <c r="E308" s="178">
        <v>6426505</v>
      </c>
      <c r="F308" s="178">
        <v>1426504.85</v>
      </c>
    </row>
    <row r="309" spans="3:6">
      <c r="C309" s="179" t="s">
        <v>611</v>
      </c>
      <c r="D309" s="178">
        <v>24467133</v>
      </c>
      <c r="E309" s="178">
        <v>28367133</v>
      </c>
      <c r="F309" s="178">
        <v>7105494.6400000006</v>
      </c>
    </row>
    <row r="310" spans="3:6">
      <c r="C310" s="179" t="s">
        <v>612</v>
      </c>
      <c r="D310" s="178">
        <v>50000000</v>
      </c>
      <c r="E310" s="178">
        <v>90781969.909999996</v>
      </c>
      <c r="F310" s="178">
        <v>77993437.969999999</v>
      </c>
    </row>
    <row r="311" spans="3:6">
      <c r="C311" s="179" t="s">
        <v>613</v>
      </c>
      <c r="D311" s="178">
        <v>0</v>
      </c>
      <c r="E311" s="178">
        <v>22074151.360000003</v>
      </c>
      <c r="F311" s="178">
        <v>16161488.539999999</v>
      </c>
    </row>
    <row r="312" spans="3:6">
      <c r="C312" s="179" t="s">
        <v>614</v>
      </c>
      <c r="D312" s="178">
        <v>33210573</v>
      </c>
      <c r="E312" s="178">
        <v>22497083</v>
      </c>
      <c r="F312" s="178">
        <v>22397050.969999999</v>
      </c>
    </row>
    <row r="313" spans="3:6">
      <c r="C313" s="179" t="s">
        <v>2002</v>
      </c>
      <c r="D313" s="178">
        <v>4931170</v>
      </c>
      <c r="E313" s="178">
        <v>4750032</v>
      </c>
      <c r="F313" s="178">
        <v>0</v>
      </c>
    </row>
    <row r="314" spans="3:6">
      <c r="C314" s="179" t="s">
        <v>615</v>
      </c>
      <c r="D314" s="178">
        <v>31500968</v>
      </c>
      <c r="E314" s="178">
        <v>24608667</v>
      </c>
      <c r="F314" s="178">
        <v>24607035.399999999</v>
      </c>
    </row>
    <row r="315" spans="3:6">
      <c r="C315" s="179" t="s">
        <v>616</v>
      </c>
      <c r="D315" s="178">
        <v>2355166</v>
      </c>
      <c r="E315" s="178">
        <v>6643827</v>
      </c>
      <c r="F315" s="178">
        <v>5214524.8600000003</v>
      </c>
    </row>
    <row r="316" spans="3:6">
      <c r="C316" s="179" t="s">
        <v>617</v>
      </c>
      <c r="D316" s="178">
        <v>5000000</v>
      </c>
      <c r="E316" s="178">
        <v>2000000</v>
      </c>
      <c r="F316" s="178">
        <v>0</v>
      </c>
    </row>
    <row r="317" spans="3:6">
      <c r="C317" s="179" t="s">
        <v>618</v>
      </c>
      <c r="D317" s="178">
        <v>8311329</v>
      </c>
      <c r="E317" s="178">
        <v>2774501</v>
      </c>
      <c r="F317" s="178">
        <v>774500.8</v>
      </c>
    </row>
    <row r="318" spans="3:6">
      <c r="C318" s="179" t="s">
        <v>619</v>
      </c>
      <c r="D318" s="178">
        <v>4224748</v>
      </c>
      <c r="E318" s="178">
        <v>3578744</v>
      </c>
      <c r="F318" s="178">
        <v>1365610.61</v>
      </c>
    </row>
    <row r="319" spans="3:6">
      <c r="C319" s="179" t="s">
        <v>620</v>
      </c>
      <c r="D319" s="178">
        <v>8311369</v>
      </c>
      <c r="E319" s="178">
        <v>2649538</v>
      </c>
      <c r="F319" s="178">
        <v>281112.08</v>
      </c>
    </row>
    <row r="320" spans="3:6">
      <c r="C320" s="179" t="s">
        <v>1907</v>
      </c>
      <c r="D320" s="178">
        <v>0</v>
      </c>
      <c r="E320" s="178">
        <v>2600000</v>
      </c>
      <c r="F320" s="178">
        <v>1044496.98</v>
      </c>
    </row>
    <row r="321" spans="3:6">
      <c r="C321" s="179" t="s">
        <v>621</v>
      </c>
      <c r="D321" s="178">
        <v>3026487</v>
      </c>
      <c r="E321" s="178">
        <v>112445.6</v>
      </c>
      <c r="F321" s="178">
        <v>0</v>
      </c>
    </row>
    <row r="322" spans="3:6">
      <c r="C322" s="179" t="s">
        <v>622</v>
      </c>
      <c r="D322" s="178">
        <v>3026487</v>
      </c>
      <c r="E322" s="178">
        <v>112445.6</v>
      </c>
      <c r="F322" s="178">
        <v>0</v>
      </c>
    </row>
    <row r="323" spans="3:6">
      <c r="C323" s="179" t="s">
        <v>623</v>
      </c>
      <c r="D323" s="178">
        <v>3448179</v>
      </c>
      <c r="E323" s="178">
        <v>112086.99</v>
      </c>
      <c r="F323" s="178">
        <v>0</v>
      </c>
    </row>
    <row r="324" spans="3:6">
      <c r="C324" s="179" t="s">
        <v>624</v>
      </c>
      <c r="D324" s="178">
        <v>27191764</v>
      </c>
      <c r="E324" s="178">
        <v>6825446</v>
      </c>
      <c r="F324" s="178">
        <v>3768105.6399999997</v>
      </c>
    </row>
    <row r="325" spans="3:6">
      <c r="C325" s="179" t="s">
        <v>625</v>
      </c>
      <c r="D325" s="178">
        <v>5879038</v>
      </c>
      <c r="E325" s="178">
        <v>100</v>
      </c>
      <c r="F325" s="178">
        <v>0</v>
      </c>
    </row>
    <row r="326" spans="3:6">
      <c r="C326" s="179" t="s">
        <v>626</v>
      </c>
      <c r="D326" s="178">
        <v>5879038</v>
      </c>
      <c r="E326" s="178">
        <v>2000000</v>
      </c>
      <c r="F326" s="178">
        <v>0</v>
      </c>
    </row>
    <row r="327" spans="3:6">
      <c r="C327" s="179" t="s">
        <v>627</v>
      </c>
      <c r="D327" s="178">
        <v>42655051</v>
      </c>
      <c r="E327" s="178">
        <v>24595659.649999999</v>
      </c>
      <c r="F327" s="178">
        <v>24595022.34</v>
      </c>
    </row>
    <row r="328" spans="3:6">
      <c r="C328" s="179" t="s">
        <v>628</v>
      </c>
      <c r="D328" s="178">
        <v>8722081</v>
      </c>
      <c r="E328" s="178">
        <v>100</v>
      </c>
      <c r="F328" s="178">
        <v>0</v>
      </c>
    </row>
    <row r="329" spans="3:6">
      <c r="C329" s="179" t="s">
        <v>629</v>
      </c>
      <c r="D329" s="178">
        <v>3448179</v>
      </c>
      <c r="E329" s="178">
        <v>2802175</v>
      </c>
      <c r="F329" s="178">
        <v>0</v>
      </c>
    </row>
    <row r="330" spans="3:6">
      <c r="C330" s="179" t="s">
        <v>630</v>
      </c>
      <c r="D330" s="178">
        <v>9542834</v>
      </c>
      <c r="E330" s="178">
        <v>0</v>
      </c>
      <c r="F330" s="178">
        <v>0</v>
      </c>
    </row>
    <row r="331" spans="3:6">
      <c r="C331" s="179" t="s">
        <v>631</v>
      </c>
      <c r="D331" s="178">
        <v>4550604</v>
      </c>
      <c r="E331" s="178">
        <v>111238.07</v>
      </c>
      <c r="F331" s="178">
        <v>0</v>
      </c>
    </row>
    <row r="332" spans="3:6">
      <c r="C332" s="179" t="s">
        <v>632</v>
      </c>
      <c r="D332" s="178">
        <v>20000000</v>
      </c>
      <c r="E332" s="178">
        <v>45000000</v>
      </c>
      <c r="F332" s="178">
        <v>45000000</v>
      </c>
    </row>
    <row r="333" spans="3:6">
      <c r="C333" s="179" t="s">
        <v>633</v>
      </c>
      <c r="D333" s="178">
        <v>13139317</v>
      </c>
      <c r="E333" s="178">
        <v>106625.73</v>
      </c>
      <c r="F333" s="178">
        <v>0</v>
      </c>
    </row>
    <row r="334" spans="3:6">
      <c r="C334" s="179" t="s">
        <v>634</v>
      </c>
      <c r="D334" s="178">
        <v>40000000</v>
      </c>
      <c r="E334" s="178">
        <v>193070268</v>
      </c>
      <c r="F334" s="178">
        <v>165013032.53999999</v>
      </c>
    </row>
    <row r="335" spans="3:6">
      <c r="C335" s="179" t="s">
        <v>635</v>
      </c>
      <c r="D335" s="178">
        <v>30000000</v>
      </c>
      <c r="E335" s="178">
        <v>251303374</v>
      </c>
      <c r="F335" s="178">
        <v>241726017.44</v>
      </c>
    </row>
    <row r="336" spans="3:6">
      <c r="C336" s="179" t="s">
        <v>636</v>
      </c>
      <c r="D336" s="178">
        <v>7286083</v>
      </c>
      <c r="E336" s="178">
        <v>100.08</v>
      </c>
      <c r="F336" s="178">
        <v>0</v>
      </c>
    </row>
    <row r="337" spans="3:6">
      <c r="C337" s="179" t="s">
        <v>637</v>
      </c>
      <c r="D337" s="178">
        <v>6021071</v>
      </c>
      <c r="E337" s="178">
        <v>100</v>
      </c>
      <c r="F337" s="178">
        <v>0</v>
      </c>
    </row>
    <row r="338" spans="3:6">
      <c r="C338" s="179" t="s">
        <v>638</v>
      </c>
      <c r="D338" s="178">
        <v>10000000</v>
      </c>
      <c r="E338" s="178">
        <v>7500000</v>
      </c>
      <c r="F338" s="178">
        <v>5000000</v>
      </c>
    </row>
    <row r="339" spans="3:6">
      <c r="C339" s="179" t="s">
        <v>639</v>
      </c>
      <c r="D339" s="178">
        <v>15376092</v>
      </c>
      <c r="E339" s="178">
        <v>13526961</v>
      </c>
      <c r="F339" s="178">
        <v>0</v>
      </c>
    </row>
    <row r="340" spans="3:6">
      <c r="C340" s="179" t="s">
        <v>640</v>
      </c>
      <c r="D340" s="178">
        <v>5103175</v>
      </c>
      <c r="E340" s="178">
        <v>102643.82</v>
      </c>
      <c r="F340" s="178">
        <v>0</v>
      </c>
    </row>
    <row r="341" spans="3:6">
      <c r="C341" s="179" t="s">
        <v>641</v>
      </c>
      <c r="D341" s="178">
        <v>75940047</v>
      </c>
      <c r="E341" s="178">
        <v>42497566</v>
      </c>
      <c r="F341" s="178">
        <v>31430326.199999999</v>
      </c>
    </row>
    <row r="342" spans="3:6">
      <c r="C342" s="179" t="s">
        <v>642</v>
      </c>
      <c r="D342" s="178">
        <v>7330508</v>
      </c>
      <c r="E342" s="178">
        <v>103497.58</v>
      </c>
      <c r="F342" s="178">
        <v>0</v>
      </c>
    </row>
    <row r="343" spans="3:6">
      <c r="C343" s="179" t="s">
        <v>643</v>
      </c>
      <c r="D343" s="178">
        <v>7330508</v>
      </c>
      <c r="E343" s="178">
        <v>100.58</v>
      </c>
      <c r="F343" s="178">
        <v>0</v>
      </c>
    </row>
    <row r="344" spans="3:6">
      <c r="C344" s="179" t="s">
        <v>644</v>
      </c>
      <c r="D344" s="178">
        <v>761695</v>
      </c>
      <c r="E344" s="178">
        <v>109272</v>
      </c>
      <c r="F344" s="178">
        <v>0</v>
      </c>
    </row>
    <row r="345" spans="3:6">
      <c r="C345" s="179" t="s">
        <v>645</v>
      </c>
      <c r="D345" s="178">
        <v>761695</v>
      </c>
      <c r="E345" s="178">
        <v>109272</v>
      </c>
      <c r="F345" s="178">
        <v>0</v>
      </c>
    </row>
    <row r="346" spans="3:6">
      <c r="C346" s="179" t="s">
        <v>646</v>
      </c>
      <c r="D346" s="178">
        <v>1384399</v>
      </c>
      <c r="E346" s="178">
        <v>104910</v>
      </c>
      <c r="F346" s="178">
        <v>0</v>
      </c>
    </row>
    <row r="347" spans="3:6">
      <c r="C347" s="179" t="s">
        <v>647</v>
      </c>
      <c r="D347" s="178">
        <v>0</v>
      </c>
      <c r="E347" s="178">
        <v>3185158.6599999997</v>
      </c>
      <c r="F347" s="178">
        <v>2995401.4</v>
      </c>
    </row>
    <row r="348" spans="3:6">
      <c r="C348" s="179" t="s">
        <v>648</v>
      </c>
      <c r="D348" s="178">
        <v>761695</v>
      </c>
      <c r="E348" s="178">
        <v>109272</v>
      </c>
      <c r="F348" s="178">
        <v>0</v>
      </c>
    </row>
    <row r="349" spans="3:6">
      <c r="C349" s="179" t="s">
        <v>649</v>
      </c>
      <c r="D349" s="178">
        <v>7233108</v>
      </c>
      <c r="E349" s="178">
        <v>102036.58</v>
      </c>
      <c r="F349" s="178">
        <v>0</v>
      </c>
    </row>
    <row r="350" spans="3:6">
      <c r="C350" s="179" t="s">
        <v>650</v>
      </c>
      <c r="D350" s="178">
        <v>12167387</v>
      </c>
      <c r="E350" s="178">
        <v>115213.43</v>
      </c>
      <c r="F350" s="178">
        <v>0</v>
      </c>
    </row>
    <row r="351" spans="3:6">
      <c r="C351" s="179" t="s">
        <v>651</v>
      </c>
      <c r="D351" s="178">
        <v>10000000</v>
      </c>
      <c r="E351" s="178">
        <v>14000000</v>
      </c>
      <c r="F351" s="178">
        <v>0</v>
      </c>
    </row>
    <row r="352" spans="3:6">
      <c r="C352" s="179" t="s">
        <v>652</v>
      </c>
      <c r="D352" s="178">
        <v>53185650</v>
      </c>
      <c r="E352" s="178">
        <v>43099428</v>
      </c>
      <c r="F352" s="178">
        <v>42546726</v>
      </c>
    </row>
    <row r="353" spans="3:6">
      <c r="C353" s="179" t="s">
        <v>653</v>
      </c>
      <c r="D353" s="178">
        <v>12167387</v>
      </c>
      <c r="E353" s="178">
        <v>115213.43</v>
      </c>
      <c r="F353" s="178">
        <v>0</v>
      </c>
    </row>
    <row r="354" spans="3:6">
      <c r="C354" s="179" t="s">
        <v>654</v>
      </c>
      <c r="D354" s="178">
        <v>12167387</v>
      </c>
      <c r="E354" s="178">
        <v>115213.43</v>
      </c>
      <c r="F354" s="178">
        <v>0</v>
      </c>
    </row>
    <row r="355" spans="3:6">
      <c r="C355" s="179" t="s">
        <v>655</v>
      </c>
      <c r="D355" s="178">
        <v>5098639</v>
      </c>
      <c r="E355" s="178">
        <v>102549.22</v>
      </c>
      <c r="F355" s="178">
        <v>0</v>
      </c>
    </row>
    <row r="356" spans="3:6">
      <c r="C356" s="179" t="s">
        <v>656</v>
      </c>
      <c r="D356" s="178">
        <v>20929582</v>
      </c>
      <c r="E356" s="178">
        <v>0</v>
      </c>
      <c r="F356" s="178">
        <v>0</v>
      </c>
    </row>
    <row r="357" spans="3:6">
      <c r="C357" s="179" t="s">
        <v>657</v>
      </c>
      <c r="D357" s="178">
        <v>5098639</v>
      </c>
      <c r="E357" s="178">
        <v>102549.22</v>
      </c>
      <c r="F357" s="178">
        <v>0</v>
      </c>
    </row>
    <row r="358" spans="3:6">
      <c r="C358" s="179" t="s">
        <v>658</v>
      </c>
      <c r="D358" s="178">
        <v>5098639</v>
      </c>
      <c r="E358" s="178">
        <v>102549.22</v>
      </c>
      <c r="F358" s="178">
        <v>0</v>
      </c>
    </row>
    <row r="359" spans="3:6">
      <c r="C359" s="179" t="s">
        <v>659</v>
      </c>
      <c r="D359" s="178">
        <v>361715383</v>
      </c>
      <c r="E359" s="178">
        <v>1835764844.8299999</v>
      </c>
      <c r="F359" s="178">
        <v>1832295203.7799997</v>
      </c>
    </row>
    <row r="360" spans="3:6">
      <c r="C360" s="179" t="s">
        <v>660</v>
      </c>
      <c r="D360" s="178">
        <v>8572349</v>
      </c>
      <c r="E360" s="178">
        <v>3989393</v>
      </c>
      <c r="F360" s="178">
        <v>0</v>
      </c>
    </row>
    <row r="361" spans="3:6">
      <c r="C361" s="179" t="s">
        <v>1874</v>
      </c>
      <c r="D361" s="178">
        <v>0</v>
      </c>
      <c r="E361" s="178">
        <v>100</v>
      </c>
      <c r="F361" s="178">
        <v>0</v>
      </c>
    </row>
    <row r="362" spans="3:6">
      <c r="C362" s="179" t="s">
        <v>2003</v>
      </c>
      <c r="D362" s="178">
        <v>0</v>
      </c>
      <c r="E362" s="178">
        <v>170000000</v>
      </c>
      <c r="F362" s="178">
        <v>164289465.59</v>
      </c>
    </row>
    <row r="363" spans="3:6">
      <c r="C363" s="179" t="s">
        <v>661</v>
      </c>
      <c r="D363" s="178">
        <v>45982468</v>
      </c>
      <c r="E363" s="178">
        <v>38224370</v>
      </c>
      <c r="F363" s="178">
        <v>38136987.049999997</v>
      </c>
    </row>
    <row r="364" spans="3:6">
      <c r="C364" s="179" t="s">
        <v>662</v>
      </c>
      <c r="D364" s="178">
        <v>41691694</v>
      </c>
      <c r="E364" s="178">
        <v>30298185</v>
      </c>
      <c r="F364" s="178">
        <v>29751911.449999999</v>
      </c>
    </row>
    <row r="365" spans="3:6">
      <c r="C365" s="179" t="s">
        <v>663</v>
      </c>
      <c r="D365" s="178">
        <v>4120000</v>
      </c>
      <c r="E365" s="178">
        <v>311068.56</v>
      </c>
      <c r="F365" s="178">
        <v>0</v>
      </c>
    </row>
    <row r="366" spans="3:6">
      <c r="C366" s="179" t="s">
        <v>664</v>
      </c>
      <c r="D366" s="178">
        <v>105141182</v>
      </c>
      <c r="E366" s="178">
        <v>75792822</v>
      </c>
      <c r="F366" s="178">
        <v>75544140.620000005</v>
      </c>
    </row>
    <row r="367" spans="3:6">
      <c r="C367" s="179" t="s">
        <v>665</v>
      </c>
      <c r="D367" s="178">
        <v>1000000</v>
      </c>
      <c r="E367" s="178">
        <v>0</v>
      </c>
      <c r="F367" s="178">
        <v>0</v>
      </c>
    </row>
    <row r="368" spans="3:6">
      <c r="C368" s="179" t="s">
        <v>666</v>
      </c>
      <c r="D368" s="178">
        <v>40000000</v>
      </c>
      <c r="E368" s="178">
        <v>35177341.609999999</v>
      </c>
      <c r="F368" s="178">
        <v>35177341.609999999</v>
      </c>
    </row>
    <row r="369" spans="3:6">
      <c r="C369" s="179" t="s">
        <v>667</v>
      </c>
      <c r="D369" s="178">
        <v>58295592</v>
      </c>
      <c r="E369" s="178">
        <v>262</v>
      </c>
      <c r="F369" s="178">
        <v>0</v>
      </c>
    </row>
    <row r="370" spans="3:6">
      <c r="C370" s="179" t="s">
        <v>668</v>
      </c>
      <c r="D370" s="178">
        <v>30074683</v>
      </c>
      <c r="E370" s="178">
        <v>1000</v>
      </c>
      <c r="F370" s="178">
        <v>0</v>
      </c>
    </row>
    <row r="371" spans="3:6">
      <c r="C371" s="179" t="s">
        <v>669</v>
      </c>
      <c r="D371" s="178">
        <v>33000000</v>
      </c>
      <c r="E371" s="178">
        <v>12000000</v>
      </c>
      <c r="F371" s="178">
        <v>12000000</v>
      </c>
    </row>
    <row r="372" spans="3:6">
      <c r="C372" s="179" t="s">
        <v>670</v>
      </c>
      <c r="D372" s="178">
        <v>129753211</v>
      </c>
      <c r="E372" s="178">
        <v>86035256</v>
      </c>
      <c r="F372" s="178">
        <v>35500000</v>
      </c>
    </row>
    <row r="373" spans="3:6">
      <c r="C373" s="179" t="s">
        <v>671</v>
      </c>
      <c r="D373" s="178">
        <v>0</v>
      </c>
      <c r="E373" s="178">
        <v>106000000</v>
      </c>
      <c r="F373" s="178">
        <v>54857946.549999997</v>
      </c>
    </row>
    <row r="374" spans="3:6">
      <c r="C374" s="179" t="s">
        <v>672</v>
      </c>
      <c r="D374" s="178">
        <v>83185651</v>
      </c>
      <c r="E374" s="178">
        <v>64935345</v>
      </c>
      <c r="F374" s="178">
        <v>64468168.560000002</v>
      </c>
    </row>
    <row r="375" spans="3:6">
      <c r="C375" s="177" t="s">
        <v>324</v>
      </c>
      <c r="D375" s="178">
        <v>98434809</v>
      </c>
      <c r="E375" s="178">
        <v>138914572</v>
      </c>
      <c r="F375" s="178">
        <v>138447041.09999999</v>
      </c>
    </row>
    <row r="376" spans="3:6">
      <c r="C376" s="179" t="s">
        <v>673</v>
      </c>
      <c r="D376" s="178">
        <v>3922442</v>
      </c>
      <c r="E376" s="178">
        <v>3922442</v>
      </c>
      <c r="F376" s="178">
        <v>3900000</v>
      </c>
    </row>
    <row r="377" spans="3:6">
      <c r="C377" s="179" t="s">
        <v>674</v>
      </c>
      <c r="D377" s="178">
        <v>355985</v>
      </c>
      <c r="E377" s="178">
        <v>0</v>
      </c>
      <c r="F377" s="178">
        <v>0</v>
      </c>
    </row>
    <row r="378" spans="3:6">
      <c r="C378" s="179" t="s">
        <v>675</v>
      </c>
      <c r="D378" s="178">
        <v>5000000</v>
      </c>
      <c r="E378" s="178">
        <v>5000</v>
      </c>
      <c r="F378" s="178">
        <v>0</v>
      </c>
    </row>
    <row r="379" spans="3:6">
      <c r="C379" s="179" t="s">
        <v>676</v>
      </c>
      <c r="D379" s="178">
        <v>43156382</v>
      </c>
      <c r="E379" s="178">
        <v>5</v>
      </c>
      <c r="F379" s="178">
        <v>0</v>
      </c>
    </row>
    <row r="380" spans="3:6">
      <c r="C380" s="179" t="s">
        <v>2003</v>
      </c>
      <c r="D380" s="178">
        <v>45000000</v>
      </c>
      <c r="E380" s="178">
        <v>133987125</v>
      </c>
      <c r="F380" s="178">
        <v>133986777.33</v>
      </c>
    </row>
    <row r="381" spans="3:6">
      <c r="C381" s="179" t="s">
        <v>2004</v>
      </c>
      <c r="D381" s="178">
        <v>1000000</v>
      </c>
      <c r="E381" s="178">
        <v>1000000</v>
      </c>
      <c r="F381" s="178">
        <v>560263.77</v>
      </c>
    </row>
    <row r="382" spans="3:6">
      <c r="C382" s="177" t="s">
        <v>326</v>
      </c>
      <c r="D382" s="178">
        <v>237320066</v>
      </c>
      <c r="E382" s="178">
        <v>0</v>
      </c>
      <c r="F382" s="178">
        <v>0</v>
      </c>
    </row>
    <row r="383" spans="3:6">
      <c r="C383" s="179" t="s">
        <v>609</v>
      </c>
      <c r="D383" s="178">
        <v>237320066</v>
      </c>
      <c r="E383" s="178">
        <v>0</v>
      </c>
      <c r="F383" s="178">
        <v>0</v>
      </c>
    </row>
    <row r="384" spans="3:6">
      <c r="C384" s="177" t="s">
        <v>332</v>
      </c>
      <c r="D384" s="178">
        <v>145977140</v>
      </c>
      <c r="E384" s="178">
        <v>79372140</v>
      </c>
      <c r="F384" s="178">
        <v>0</v>
      </c>
    </row>
    <row r="385" spans="3:6">
      <c r="C385" s="179" t="s">
        <v>608</v>
      </c>
      <c r="D385" s="178">
        <v>79372140</v>
      </c>
      <c r="E385" s="178">
        <v>79372140</v>
      </c>
      <c r="F385" s="178">
        <v>0</v>
      </c>
    </row>
    <row r="386" spans="3:6">
      <c r="C386" s="179" t="s">
        <v>609</v>
      </c>
      <c r="D386" s="178">
        <v>66605000</v>
      </c>
      <c r="E386" s="178">
        <v>0</v>
      </c>
      <c r="F386" s="178">
        <v>0</v>
      </c>
    </row>
    <row r="387" spans="3:6">
      <c r="C387" s="68" t="s">
        <v>333</v>
      </c>
      <c r="D387" s="168">
        <v>542758310</v>
      </c>
      <c r="E387" s="168">
        <v>1740834842.3000002</v>
      </c>
      <c r="F387" s="168">
        <v>1580612392.99</v>
      </c>
    </row>
    <row r="388" spans="3:6">
      <c r="C388" s="177" t="s">
        <v>323</v>
      </c>
      <c r="D388" s="178">
        <v>522690848</v>
      </c>
      <c r="E388" s="178">
        <v>1574079499.7800002</v>
      </c>
      <c r="F388" s="178">
        <v>1414745189.97</v>
      </c>
    </row>
    <row r="389" spans="3:6">
      <c r="C389" s="179" t="s">
        <v>677</v>
      </c>
      <c r="D389" s="178">
        <v>35501007</v>
      </c>
      <c r="E389" s="178">
        <v>27678598</v>
      </c>
      <c r="F389" s="178">
        <v>27635151.050000001</v>
      </c>
    </row>
    <row r="390" spans="3:6">
      <c r="C390" s="179" t="s">
        <v>678</v>
      </c>
      <c r="D390" s="178">
        <v>24367708</v>
      </c>
      <c r="E390" s="178">
        <v>27615290.469999999</v>
      </c>
      <c r="F390" s="178">
        <v>17637134.52</v>
      </c>
    </row>
    <row r="391" spans="3:6">
      <c r="C391" s="179" t="s">
        <v>679</v>
      </c>
      <c r="D391" s="178">
        <v>37821946</v>
      </c>
      <c r="E391" s="178">
        <v>30016423</v>
      </c>
      <c r="F391" s="178">
        <v>29955638</v>
      </c>
    </row>
    <row r="392" spans="3:6">
      <c r="C392" s="179" t="s">
        <v>680</v>
      </c>
      <c r="D392" s="178">
        <v>7036873</v>
      </c>
      <c r="E392" s="178">
        <v>294694</v>
      </c>
      <c r="F392" s="178">
        <v>0</v>
      </c>
    </row>
    <row r="393" spans="3:6">
      <c r="C393" s="179" t="s">
        <v>681</v>
      </c>
      <c r="D393" s="178">
        <v>2400521</v>
      </c>
      <c r="E393" s="178">
        <v>4139482</v>
      </c>
      <c r="F393" s="178">
        <v>3316375.28</v>
      </c>
    </row>
    <row r="394" spans="3:6">
      <c r="C394" s="179" t="s">
        <v>682</v>
      </c>
      <c r="D394" s="178">
        <v>2200407</v>
      </c>
      <c r="E394" s="178">
        <v>108808</v>
      </c>
      <c r="F394" s="178">
        <v>0</v>
      </c>
    </row>
    <row r="395" spans="3:6">
      <c r="C395" s="179" t="s">
        <v>683</v>
      </c>
      <c r="D395" s="178">
        <v>5848496</v>
      </c>
      <c r="E395" s="178">
        <v>113774.24</v>
      </c>
      <c r="F395" s="178">
        <v>0</v>
      </c>
    </row>
    <row r="396" spans="3:6">
      <c r="C396" s="179" t="s">
        <v>684</v>
      </c>
      <c r="D396" s="178">
        <v>57660333</v>
      </c>
      <c r="E396" s="178">
        <v>14379606</v>
      </c>
      <c r="F396" s="178">
        <v>10484996.07</v>
      </c>
    </row>
    <row r="397" spans="3:6">
      <c r="C397" s="179" t="s">
        <v>685</v>
      </c>
      <c r="D397" s="178">
        <v>30000000</v>
      </c>
      <c r="E397" s="178">
        <v>30000000</v>
      </c>
      <c r="F397" s="178">
        <v>29999456.84</v>
      </c>
    </row>
    <row r="398" spans="3:6">
      <c r="C398" s="179" t="s">
        <v>686</v>
      </c>
      <c r="D398" s="178">
        <v>0</v>
      </c>
      <c r="E398" s="178">
        <v>1292687.92</v>
      </c>
      <c r="F398" s="178">
        <v>0</v>
      </c>
    </row>
    <row r="399" spans="3:6">
      <c r="C399" s="179" t="s">
        <v>1985</v>
      </c>
      <c r="D399" s="178">
        <v>0</v>
      </c>
      <c r="E399" s="178">
        <v>380849000</v>
      </c>
      <c r="F399" s="178">
        <v>338559320.89999998</v>
      </c>
    </row>
    <row r="400" spans="3:6">
      <c r="C400" s="179" t="s">
        <v>687</v>
      </c>
      <c r="D400" s="178">
        <v>55000000</v>
      </c>
      <c r="E400" s="178">
        <v>99346725</v>
      </c>
      <c r="F400" s="178">
        <v>99346722.640000001</v>
      </c>
    </row>
    <row r="401" spans="3:6">
      <c r="C401" s="179" t="s">
        <v>688</v>
      </c>
      <c r="D401" s="178">
        <v>0</v>
      </c>
      <c r="E401" s="178">
        <v>261967.95</v>
      </c>
      <c r="F401" s="178">
        <v>0</v>
      </c>
    </row>
    <row r="402" spans="3:6">
      <c r="C402" s="179" t="s">
        <v>689</v>
      </c>
      <c r="D402" s="178">
        <v>2000000</v>
      </c>
      <c r="E402" s="178">
        <v>2000000</v>
      </c>
      <c r="F402" s="178">
        <v>0</v>
      </c>
    </row>
    <row r="403" spans="3:6">
      <c r="C403" s="179" t="s">
        <v>690</v>
      </c>
      <c r="D403" s="178">
        <v>7331935</v>
      </c>
      <c r="E403" s="178">
        <v>103519.09</v>
      </c>
      <c r="F403" s="178">
        <v>0</v>
      </c>
    </row>
    <row r="404" spans="3:6">
      <c r="C404" s="179" t="s">
        <v>691</v>
      </c>
      <c r="D404" s="178">
        <v>0</v>
      </c>
      <c r="E404" s="178">
        <v>3050194.4099999997</v>
      </c>
      <c r="F404" s="178">
        <v>0</v>
      </c>
    </row>
    <row r="405" spans="3:6">
      <c r="C405" s="179" t="s">
        <v>692</v>
      </c>
      <c r="D405" s="178">
        <v>30000000</v>
      </c>
      <c r="E405" s="178">
        <v>22900059.699999999</v>
      </c>
      <c r="F405" s="178">
        <v>22863557.329999998</v>
      </c>
    </row>
    <row r="406" spans="3:6">
      <c r="C406" s="179" t="s">
        <v>693</v>
      </c>
      <c r="D406" s="178">
        <v>30581085</v>
      </c>
      <c r="E406" s="178">
        <v>23061008</v>
      </c>
      <c r="F406" s="178">
        <v>23000000</v>
      </c>
    </row>
    <row r="407" spans="3:6">
      <c r="C407" s="179" t="s">
        <v>1875</v>
      </c>
      <c r="D407" s="178">
        <v>0</v>
      </c>
      <c r="E407" s="178">
        <v>1628108</v>
      </c>
      <c r="F407" s="178">
        <v>0</v>
      </c>
    </row>
    <row r="408" spans="3:6">
      <c r="C408" s="179" t="s">
        <v>694</v>
      </c>
      <c r="D408" s="178">
        <v>33147489</v>
      </c>
      <c r="E408" s="178">
        <v>25715505</v>
      </c>
      <c r="F408" s="178">
        <v>25715505</v>
      </c>
    </row>
    <row r="409" spans="3:6">
      <c r="C409" s="179" t="s">
        <v>695</v>
      </c>
      <c r="D409" s="178">
        <v>42313597</v>
      </c>
      <c r="E409" s="178">
        <v>36650994</v>
      </c>
      <c r="F409" s="178">
        <v>36639463.57</v>
      </c>
    </row>
    <row r="410" spans="3:6">
      <c r="C410" s="179" t="s">
        <v>696</v>
      </c>
      <c r="D410" s="178">
        <v>9114710</v>
      </c>
      <c r="E410" s="178">
        <v>5114710</v>
      </c>
      <c r="F410" s="178">
        <v>1993343.39</v>
      </c>
    </row>
    <row r="411" spans="3:6">
      <c r="C411" s="179" t="s">
        <v>697</v>
      </c>
      <c r="D411" s="178">
        <v>1388002</v>
      </c>
      <c r="E411" s="178">
        <v>0</v>
      </c>
      <c r="F411" s="178">
        <v>0</v>
      </c>
    </row>
    <row r="412" spans="3:6">
      <c r="C412" s="179" t="s">
        <v>698</v>
      </c>
      <c r="D412" s="178">
        <v>714679</v>
      </c>
      <c r="E412" s="178">
        <v>714679</v>
      </c>
      <c r="F412" s="178">
        <v>0</v>
      </c>
    </row>
    <row r="413" spans="3:6">
      <c r="C413" s="179" t="s">
        <v>699</v>
      </c>
      <c r="D413" s="178">
        <v>83038632</v>
      </c>
      <c r="E413" s="178">
        <v>266276171</v>
      </c>
      <c r="F413" s="178">
        <v>265728413.19999999</v>
      </c>
    </row>
    <row r="414" spans="3:6">
      <c r="C414" s="179" t="s">
        <v>700</v>
      </c>
      <c r="D414" s="178">
        <v>25223428</v>
      </c>
      <c r="E414" s="178">
        <v>570767495</v>
      </c>
      <c r="F414" s="178">
        <v>481870112.18000001</v>
      </c>
    </row>
    <row r="415" spans="3:6">
      <c r="C415" s="177" t="s">
        <v>324</v>
      </c>
      <c r="D415" s="178">
        <v>20067462</v>
      </c>
      <c r="E415" s="178">
        <v>166755342.52000001</v>
      </c>
      <c r="F415" s="178">
        <v>165867203.02000001</v>
      </c>
    </row>
    <row r="416" spans="3:6">
      <c r="C416" s="179" t="s">
        <v>701</v>
      </c>
      <c r="D416" s="178">
        <v>67462</v>
      </c>
      <c r="E416" s="178">
        <v>721942.52</v>
      </c>
      <c r="F416" s="178">
        <v>721942.02</v>
      </c>
    </row>
    <row r="417" spans="3:6">
      <c r="C417" s="179" t="s">
        <v>700</v>
      </c>
      <c r="D417" s="178">
        <v>20000000</v>
      </c>
      <c r="E417" s="178">
        <v>166033400</v>
      </c>
      <c r="F417" s="178">
        <v>165145261</v>
      </c>
    </row>
    <row r="418" spans="3:6">
      <c r="C418" s="68" t="s">
        <v>334</v>
      </c>
      <c r="D418" s="168">
        <v>1835873973</v>
      </c>
      <c r="E418" s="168">
        <v>1058239833.74</v>
      </c>
      <c r="F418" s="168">
        <v>679026023.18000007</v>
      </c>
    </row>
    <row r="419" spans="3:6">
      <c r="C419" s="177" t="s">
        <v>323</v>
      </c>
      <c r="D419" s="178">
        <v>1691564330</v>
      </c>
      <c r="E419" s="178">
        <v>811526511.52999997</v>
      </c>
      <c r="F419" s="178">
        <v>521122602.44000006</v>
      </c>
    </row>
    <row r="420" spans="3:6">
      <c r="C420" s="179" t="s">
        <v>702</v>
      </c>
      <c r="D420" s="178">
        <v>53828367</v>
      </c>
      <c r="E420" s="178">
        <v>400</v>
      </c>
      <c r="F420" s="178">
        <v>0</v>
      </c>
    </row>
    <row r="421" spans="3:6">
      <c r="C421" s="179" t="s">
        <v>703</v>
      </c>
      <c r="D421" s="178">
        <v>73520872</v>
      </c>
      <c r="E421" s="178">
        <v>52520872</v>
      </c>
      <c r="F421" s="178">
        <v>20766162.530000001</v>
      </c>
    </row>
    <row r="422" spans="3:6">
      <c r="C422" s="179" t="s">
        <v>704</v>
      </c>
      <c r="D422" s="178">
        <v>5000000</v>
      </c>
      <c r="E422" s="178">
        <v>2215660</v>
      </c>
      <c r="F422" s="178">
        <v>1215659.1599999999</v>
      </c>
    </row>
    <row r="423" spans="3:6">
      <c r="C423" s="179" t="s">
        <v>705</v>
      </c>
      <c r="D423" s="178">
        <v>11814538</v>
      </c>
      <c r="E423" s="178">
        <v>11814538</v>
      </c>
      <c r="F423" s="178">
        <v>0</v>
      </c>
    </row>
    <row r="424" spans="3:6">
      <c r="C424" s="179" t="s">
        <v>706</v>
      </c>
      <c r="D424" s="178">
        <v>16115496</v>
      </c>
      <c r="E424" s="178">
        <v>25000000</v>
      </c>
      <c r="F424" s="178">
        <v>0</v>
      </c>
    </row>
    <row r="425" spans="3:6">
      <c r="C425" s="179" t="s">
        <v>707</v>
      </c>
      <c r="D425" s="178">
        <v>260000000</v>
      </c>
      <c r="E425" s="178">
        <v>2000000</v>
      </c>
      <c r="F425" s="178">
        <v>0</v>
      </c>
    </row>
    <row r="426" spans="3:6">
      <c r="C426" s="179" t="s">
        <v>708</v>
      </c>
      <c r="D426" s="178">
        <v>2335247</v>
      </c>
      <c r="E426" s="178">
        <v>0</v>
      </c>
      <c r="F426" s="178">
        <v>0</v>
      </c>
    </row>
    <row r="427" spans="3:6">
      <c r="C427" s="179" t="s">
        <v>709</v>
      </c>
      <c r="D427" s="178">
        <v>119460239</v>
      </c>
      <c r="E427" s="178">
        <v>140218963</v>
      </c>
      <c r="F427" s="178">
        <v>0</v>
      </c>
    </row>
    <row r="428" spans="3:6">
      <c r="C428" s="179" t="s">
        <v>710</v>
      </c>
      <c r="D428" s="178">
        <v>7306888</v>
      </c>
      <c r="E428" s="178">
        <v>4156811</v>
      </c>
      <c r="F428" s="178">
        <v>0</v>
      </c>
    </row>
    <row r="429" spans="3:6">
      <c r="C429" s="179" t="s">
        <v>711</v>
      </c>
      <c r="D429" s="178">
        <v>56778348</v>
      </c>
      <c r="E429" s="178">
        <v>150563948</v>
      </c>
      <c r="F429" s="178">
        <v>150563812.31</v>
      </c>
    </row>
    <row r="430" spans="3:6">
      <c r="C430" s="179" t="s">
        <v>712</v>
      </c>
      <c r="D430" s="178">
        <v>2030470</v>
      </c>
      <c r="E430" s="178">
        <v>3319466</v>
      </c>
      <c r="F430" s="178">
        <v>2653210.75</v>
      </c>
    </row>
    <row r="431" spans="3:6">
      <c r="C431" s="179" t="s">
        <v>713</v>
      </c>
      <c r="D431" s="178">
        <v>0</v>
      </c>
      <c r="E431" s="178">
        <v>2128331.58</v>
      </c>
      <c r="F431" s="178">
        <v>1628330.82</v>
      </c>
    </row>
    <row r="432" spans="3:6">
      <c r="C432" s="179" t="s">
        <v>714</v>
      </c>
      <c r="D432" s="178">
        <v>7851414</v>
      </c>
      <c r="E432" s="178">
        <v>1287061</v>
      </c>
      <c r="F432" s="178">
        <v>0</v>
      </c>
    </row>
    <row r="433" spans="3:6">
      <c r="C433" s="179" t="s">
        <v>715</v>
      </c>
      <c r="D433" s="178">
        <v>2030470</v>
      </c>
      <c r="E433" s="178">
        <v>110757</v>
      </c>
      <c r="F433" s="178">
        <v>0</v>
      </c>
    </row>
    <row r="434" spans="3:6">
      <c r="C434" s="179" t="s">
        <v>716</v>
      </c>
      <c r="D434" s="178">
        <v>1340925</v>
      </c>
      <c r="E434" s="178">
        <v>148532</v>
      </c>
      <c r="F434" s="178">
        <v>0</v>
      </c>
    </row>
    <row r="435" spans="3:6">
      <c r="C435" s="179" t="s">
        <v>717</v>
      </c>
      <c r="D435" s="178">
        <v>1394931</v>
      </c>
      <c r="E435" s="178">
        <v>1179596</v>
      </c>
      <c r="F435" s="178">
        <v>755063.19</v>
      </c>
    </row>
    <row r="436" spans="3:6">
      <c r="C436" s="179" t="s">
        <v>1908</v>
      </c>
      <c r="D436" s="178">
        <v>0</v>
      </c>
      <c r="E436" s="178">
        <v>1170493</v>
      </c>
      <c r="F436" s="178">
        <v>510915.91</v>
      </c>
    </row>
    <row r="437" spans="3:6">
      <c r="C437" s="179" t="s">
        <v>1951</v>
      </c>
      <c r="D437" s="178">
        <v>0</v>
      </c>
      <c r="E437" s="178">
        <v>6100000</v>
      </c>
      <c r="F437" s="178">
        <v>0</v>
      </c>
    </row>
    <row r="438" spans="3:6">
      <c r="C438" s="179" t="s">
        <v>718</v>
      </c>
      <c r="D438" s="178">
        <v>20000000</v>
      </c>
      <c r="E438" s="178">
        <v>20517000</v>
      </c>
      <c r="F438" s="178">
        <v>15788867.82</v>
      </c>
    </row>
    <row r="439" spans="3:6">
      <c r="C439" s="179" t="s">
        <v>719</v>
      </c>
      <c r="D439" s="178">
        <v>20000000</v>
      </c>
      <c r="E439" s="178">
        <v>10000</v>
      </c>
      <c r="F439" s="178">
        <v>0</v>
      </c>
    </row>
    <row r="440" spans="3:6">
      <c r="C440" s="179" t="s">
        <v>720</v>
      </c>
      <c r="D440" s="178">
        <v>145075093</v>
      </c>
      <c r="E440" s="178">
        <v>4326713</v>
      </c>
      <c r="F440" s="178">
        <v>0</v>
      </c>
    </row>
    <row r="441" spans="3:6">
      <c r="C441" s="179" t="s">
        <v>721</v>
      </c>
      <c r="D441" s="178">
        <v>20000000</v>
      </c>
      <c r="E441" s="178">
        <v>14231995</v>
      </c>
      <c r="F441" s="178">
        <v>14231000</v>
      </c>
    </row>
    <row r="442" spans="3:6">
      <c r="C442" s="179" t="s">
        <v>722</v>
      </c>
      <c r="D442" s="178">
        <v>85571997</v>
      </c>
      <c r="E442" s="178">
        <v>25155720</v>
      </c>
      <c r="F442" s="178">
        <v>0</v>
      </c>
    </row>
    <row r="443" spans="3:6">
      <c r="C443" s="179" t="s">
        <v>723</v>
      </c>
      <c r="D443" s="178">
        <v>12438836</v>
      </c>
      <c r="E443" s="178">
        <v>24812881.949999999</v>
      </c>
      <c r="F443" s="178">
        <v>24812881.52</v>
      </c>
    </row>
    <row r="444" spans="3:6">
      <c r="C444" s="179" t="s">
        <v>724</v>
      </c>
      <c r="D444" s="178">
        <v>100453305</v>
      </c>
      <c r="E444" s="178">
        <v>79208853</v>
      </c>
      <c r="F444" s="178">
        <v>79207982.329999998</v>
      </c>
    </row>
    <row r="445" spans="3:6">
      <c r="C445" s="179" t="s">
        <v>725</v>
      </c>
      <c r="D445" s="178">
        <v>83357913</v>
      </c>
      <c r="E445" s="178">
        <v>69359645</v>
      </c>
      <c r="F445" s="178">
        <v>69357823.359999999</v>
      </c>
    </row>
    <row r="446" spans="3:6">
      <c r="C446" s="179" t="s">
        <v>726</v>
      </c>
      <c r="D446" s="178">
        <v>354098605</v>
      </c>
      <c r="E446" s="178">
        <v>14098605</v>
      </c>
      <c r="F446" s="178">
        <v>13883274.42</v>
      </c>
    </row>
    <row r="447" spans="3:6">
      <c r="C447" s="179" t="s">
        <v>727</v>
      </c>
      <c r="D447" s="178">
        <v>8000000</v>
      </c>
      <c r="E447" s="178">
        <v>3948312</v>
      </c>
      <c r="F447" s="178">
        <v>0</v>
      </c>
    </row>
    <row r="448" spans="3:6">
      <c r="C448" s="179" t="s">
        <v>728</v>
      </c>
      <c r="D448" s="178">
        <v>10217612</v>
      </c>
      <c r="E448" s="178">
        <v>3206731</v>
      </c>
      <c r="F448" s="178">
        <v>0</v>
      </c>
    </row>
    <row r="449" spans="3:6">
      <c r="C449" s="179" t="s">
        <v>729</v>
      </c>
      <c r="D449" s="178">
        <v>90994893</v>
      </c>
      <c r="E449" s="178">
        <v>63000000</v>
      </c>
      <c r="F449" s="178">
        <v>40037991.359999999</v>
      </c>
    </row>
    <row r="450" spans="3:6">
      <c r="C450" s="179" t="s">
        <v>730</v>
      </c>
      <c r="D450" s="178">
        <v>42029812</v>
      </c>
      <c r="E450" s="178">
        <v>5000</v>
      </c>
      <c r="F450" s="178">
        <v>0</v>
      </c>
    </row>
    <row r="451" spans="3:6">
      <c r="C451" s="179" t="s">
        <v>731</v>
      </c>
      <c r="D451" s="178">
        <v>18486497</v>
      </c>
      <c r="E451" s="178">
        <v>0</v>
      </c>
      <c r="F451" s="178">
        <v>0</v>
      </c>
    </row>
    <row r="452" spans="3:6">
      <c r="C452" s="179" t="s">
        <v>732</v>
      </c>
      <c r="D452" s="178">
        <v>10000000</v>
      </c>
      <c r="E452" s="178">
        <v>0</v>
      </c>
      <c r="F452" s="178">
        <v>0</v>
      </c>
    </row>
    <row r="453" spans="3:6">
      <c r="C453" s="179" t="s">
        <v>733</v>
      </c>
      <c r="D453" s="178">
        <v>50031562</v>
      </c>
      <c r="E453" s="178">
        <v>73209627</v>
      </c>
      <c r="F453" s="178">
        <v>73209626.960000008</v>
      </c>
    </row>
    <row r="454" spans="3:6">
      <c r="C454" s="179" t="s">
        <v>734</v>
      </c>
      <c r="D454" s="178">
        <v>0</v>
      </c>
      <c r="E454" s="178">
        <v>12500000</v>
      </c>
      <c r="F454" s="178">
        <v>12500000</v>
      </c>
    </row>
    <row r="455" spans="3:6">
      <c r="C455" s="177" t="s">
        <v>324</v>
      </c>
      <c r="D455" s="178">
        <v>144309643</v>
      </c>
      <c r="E455" s="178">
        <v>246713322.21000001</v>
      </c>
      <c r="F455" s="178">
        <v>157903420.74000001</v>
      </c>
    </row>
    <row r="456" spans="3:6">
      <c r="C456" s="179" t="s">
        <v>735</v>
      </c>
      <c r="D456" s="178">
        <v>19999999</v>
      </c>
      <c r="E456" s="178">
        <v>29999999</v>
      </c>
      <c r="F456" s="178">
        <v>29961446.16</v>
      </c>
    </row>
    <row r="457" spans="3:6">
      <c r="C457" s="179" t="s">
        <v>736</v>
      </c>
      <c r="D457" s="178">
        <v>41000000</v>
      </c>
      <c r="E457" s="178">
        <v>210631679.21000001</v>
      </c>
      <c r="F457" s="178">
        <v>127941974.58</v>
      </c>
    </row>
    <row r="458" spans="3:6">
      <c r="C458" s="179" t="s">
        <v>731</v>
      </c>
      <c r="D458" s="178">
        <v>83309644</v>
      </c>
      <c r="E458" s="178">
        <v>6081644</v>
      </c>
      <c r="F458" s="178">
        <v>0</v>
      </c>
    </row>
    <row r="459" spans="3:6">
      <c r="C459" s="68" t="s">
        <v>335</v>
      </c>
      <c r="D459" s="168">
        <v>491426007</v>
      </c>
      <c r="E459" s="168">
        <v>755244355.88</v>
      </c>
      <c r="F459" s="168">
        <v>548258280.80999994</v>
      </c>
    </row>
    <row r="460" spans="3:6">
      <c r="C460" s="177" t="s">
        <v>323</v>
      </c>
      <c r="D460" s="178">
        <v>471426007</v>
      </c>
      <c r="E460" s="178">
        <v>638327655.88</v>
      </c>
      <c r="F460" s="178">
        <v>445604119.60000002</v>
      </c>
    </row>
    <row r="461" spans="3:6">
      <c r="C461" s="179" t="s">
        <v>1909</v>
      </c>
      <c r="D461" s="178">
        <v>0</v>
      </c>
      <c r="E461" s="178">
        <v>4017382</v>
      </c>
      <c r="F461" s="178">
        <v>4017281.21</v>
      </c>
    </row>
    <row r="462" spans="3:6">
      <c r="C462" s="179" t="s">
        <v>1989</v>
      </c>
      <c r="D462" s="178">
        <v>0</v>
      </c>
      <c r="E462" s="178">
        <v>16076435.1</v>
      </c>
      <c r="F462" s="178">
        <v>0</v>
      </c>
    </row>
    <row r="463" spans="3:6">
      <c r="C463" s="179" t="s">
        <v>1910</v>
      </c>
      <c r="D463" s="178">
        <v>0</v>
      </c>
      <c r="E463" s="178">
        <v>100</v>
      </c>
      <c r="F463" s="178">
        <v>0</v>
      </c>
    </row>
    <row r="464" spans="3:6">
      <c r="C464" s="179" t="s">
        <v>737</v>
      </c>
      <c r="D464" s="178">
        <v>4603072</v>
      </c>
      <c r="E464" s="178">
        <v>3957068</v>
      </c>
      <c r="F464" s="178">
        <v>3357769.94</v>
      </c>
    </row>
    <row r="465" spans="3:6">
      <c r="C465" s="179" t="s">
        <v>738</v>
      </c>
      <c r="D465" s="178">
        <v>48240000</v>
      </c>
      <c r="E465" s="178">
        <v>54188000</v>
      </c>
      <c r="F465" s="178">
        <v>33254346.690000001</v>
      </c>
    </row>
    <row r="466" spans="3:6">
      <c r="C466" s="179" t="s">
        <v>739</v>
      </c>
      <c r="D466" s="178">
        <v>789735</v>
      </c>
      <c r="E466" s="178">
        <v>983400</v>
      </c>
      <c r="F466" s="178">
        <v>786750.68</v>
      </c>
    </row>
    <row r="467" spans="3:6">
      <c r="C467" s="179" t="s">
        <v>740</v>
      </c>
      <c r="D467" s="178">
        <v>4810533</v>
      </c>
      <c r="E467" s="178">
        <v>110284.78</v>
      </c>
      <c r="F467" s="178">
        <v>0</v>
      </c>
    </row>
    <row r="468" spans="3:6">
      <c r="C468" s="179" t="s">
        <v>741</v>
      </c>
      <c r="D468" s="178">
        <v>62021281</v>
      </c>
      <c r="E468" s="178">
        <v>20475556</v>
      </c>
      <c r="F468" s="178">
        <v>10100527.77</v>
      </c>
    </row>
    <row r="469" spans="3:6">
      <c r="C469" s="179" t="s">
        <v>742</v>
      </c>
      <c r="D469" s="178">
        <v>20787154</v>
      </c>
      <c r="E469" s="178">
        <v>0</v>
      </c>
      <c r="F469" s="178">
        <v>0</v>
      </c>
    </row>
    <row r="470" spans="3:6">
      <c r="C470" s="179" t="s">
        <v>1911</v>
      </c>
      <c r="D470" s="178">
        <v>0</v>
      </c>
      <c r="E470" s="178">
        <v>100</v>
      </c>
      <c r="F470" s="178">
        <v>0</v>
      </c>
    </row>
    <row r="471" spans="3:6">
      <c r="C471" s="179" t="s">
        <v>743</v>
      </c>
      <c r="D471" s="178">
        <v>2523769</v>
      </c>
      <c r="E471" s="178">
        <v>2308434</v>
      </c>
      <c r="F471" s="178">
        <v>0</v>
      </c>
    </row>
    <row r="472" spans="3:6">
      <c r="C472" s="179" t="s">
        <v>1912</v>
      </c>
      <c r="D472" s="178">
        <v>0</v>
      </c>
      <c r="E472" s="178">
        <v>0</v>
      </c>
      <c r="F472" s="178">
        <v>0</v>
      </c>
    </row>
    <row r="473" spans="3:6">
      <c r="C473" s="179" t="s">
        <v>1913</v>
      </c>
      <c r="D473" s="178">
        <v>0</v>
      </c>
      <c r="E473" s="178">
        <v>4074747</v>
      </c>
      <c r="F473" s="178">
        <v>1427708.34</v>
      </c>
    </row>
    <row r="474" spans="3:6">
      <c r="C474" s="179" t="s">
        <v>744</v>
      </c>
      <c r="D474" s="178">
        <v>10947984</v>
      </c>
      <c r="E474" s="178">
        <v>10000000</v>
      </c>
      <c r="F474" s="178">
        <v>3181189.17</v>
      </c>
    </row>
    <row r="475" spans="3:6">
      <c r="C475" s="179" t="s">
        <v>1876</v>
      </c>
      <c r="D475" s="178">
        <v>0</v>
      </c>
      <c r="E475" s="178">
        <v>4818934</v>
      </c>
      <c r="F475" s="178">
        <v>3917193.12</v>
      </c>
    </row>
    <row r="476" spans="3:6">
      <c r="C476" s="179" t="s">
        <v>1877</v>
      </c>
      <c r="D476" s="178">
        <v>0</v>
      </c>
      <c r="E476" s="178">
        <v>11070132</v>
      </c>
      <c r="F476" s="178">
        <v>9340155.8399999999</v>
      </c>
    </row>
    <row r="477" spans="3:6">
      <c r="C477" s="179" t="s">
        <v>745</v>
      </c>
      <c r="D477" s="178">
        <v>97282052</v>
      </c>
      <c r="E477" s="178">
        <v>81684773</v>
      </c>
      <c r="F477" s="178">
        <v>80964532.420000002</v>
      </c>
    </row>
    <row r="478" spans="3:6">
      <c r="C478" s="179" t="s">
        <v>746</v>
      </c>
      <c r="D478" s="178">
        <v>6944551</v>
      </c>
      <c r="E478" s="178">
        <v>100</v>
      </c>
      <c r="F478" s="178">
        <v>0</v>
      </c>
    </row>
    <row r="479" spans="3:6">
      <c r="C479" s="179" t="s">
        <v>747</v>
      </c>
      <c r="D479" s="178">
        <v>45173787</v>
      </c>
      <c r="E479" s="178">
        <v>91945677</v>
      </c>
      <c r="F479" s="178">
        <v>91916845.090000004</v>
      </c>
    </row>
    <row r="480" spans="3:6">
      <c r="C480" s="179" t="s">
        <v>748</v>
      </c>
      <c r="D480" s="178">
        <v>6944551</v>
      </c>
      <c r="E480" s="178">
        <v>2751508</v>
      </c>
      <c r="F480" s="178">
        <v>0</v>
      </c>
    </row>
    <row r="481" spans="3:6">
      <c r="C481" s="179" t="s">
        <v>1914</v>
      </c>
      <c r="D481" s="178">
        <v>0</v>
      </c>
      <c r="E481" s="178">
        <v>16578979</v>
      </c>
      <c r="F481" s="178">
        <v>2334350.4500000002</v>
      </c>
    </row>
    <row r="482" spans="3:6">
      <c r="C482" s="179" t="s">
        <v>1915</v>
      </c>
      <c r="D482" s="178">
        <v>0</v>
      </c>
      <c r="E482" s="178">
        <v>100</v>
      </c>
      <c r="F482" s="178">
        <v>0</v>
      </c>
    </row>
    <row r="483" spans="3:6">
      <c r="C483" s="179" t="s">
        <v>749</v>
      </c>
      <c r="D483" s="178">
        <v>955159</v>
      </c>
      <c r="E483" s="178">
        <v>607401</v>
      </c>
      <c r="F483" s="178">
        <v>0</v>
      </c>
    </row>
    <row r="484" spans="3:6">
      <c r="C484" s="179" t="s">
        <v>750</v>
      </c>
      <c r="D484" s="178">
        <v>10000000</v>
      </c>
      <c r="E484" s="178">
        <v>30783228</v>
      </c>
      <c r="F484" s="178">
        <v>8894922</v>
      </c>
    </row>
    <row r="485" spans="3:6">
      <c r="C485" s="179" t="s">
        <v>1878</v>
      </c>
      <c r="D485" s="178">
        <v>0</v>
      </c>
      <c r="E485" s="178">
        <v>1927192</v>
      </c>
      <c r="F485" s="178">
        <v>1410127.21</v>
      </c>
    </row>
    <row r="486" spans="3:6">
      <c r="C486" s="179" t="s">
        <v>751</v>
      </c>
      <c r="D486" s="178">
        <v>32379976</v>
      </c>
      <c r="E486" s="178">
        <v>28050885</v>
      </c>
      <c r="F486" s="178">
        <v>28050885</v>
      </c>
    </row>
    <row r="487" spans="3:6">
      <c r="C487" s="179" t="s">
        <v>752</v>
      </c>
      <c r="D487" s="178">
        <v>8081935</v>
      </c>
      <c r="E487" s="178">
        <v>6461060</v>
      </c>
      <c r="F487" s="178">
        <v>0</v>
      </c>
    </row>
    <row r="488" spans="3:6">
      <c r="C488" s="179" t="s">
        <v>753</v>
      </c>
      <c r="D488" s="178">
        <v>43776923</v>
      </c>
      <c r="E488" s="178">
        <v>35327710</v>
      </c>
      <c r="F488" s="178">
        <v>35314380.489999995</v>
      </c>
    </row>
    <row r="489" spans="3:6">
      <c r="C489" s="179" t="s">
        <v>754</v>
      </c>
      <c r="D489" s="178">
        <v>30998493</v>
      </c>
      <c r="E489" s="178">
        <v>23063160</v>
      </c>
      <c r="F489" s="178">
        <v>23056894</v>
      </c>
    </row>
    <row r="490" spans="3:6">
      <c r="C490" s="179" t="s">
        <v>755</v>
      </c>
      <c r="D490" s="178">
        <v>34165052</v>
      </c>
      <c r="E490" s="178">
        <v>187065310</v>
      </c>
      <c r="F490" s="178">
        <v>104278260.18000001</v>
      </c>
    </row>
    <row r="491" spans="3:6">
      <c r="C491" s="177" t="s">
        <v>324</v>
      </c>
      <c r="D491" s="178">
        <v>20000000</v>
      </c>
      <c r="E491" s="178">
        <v>74023653</v>
      </c>
      <c r="F491" s="178">
        <v>69715829.209999993</v>
      </c>
    </row>
    <row r="492" spans="3:6">
      <c r="C492" s="179" t="s">
        <v>756</v>
      </c>
      <c r="D492" s="178">
        <v>20000000</v>
      </c>
      <c r="E492" s="178">
        <v>16000000</v>
      </c>
      <c r="F492" s="178">
        <v>11692176.310000001</v>
      </c>
    </row>
    <row r="493" spans="3:6">
      <c r="C493" s="179" t="s">
        <v>755</v>
      </c>
      <c r="D493" s="178">
        <v>0</v>
      </c>
      <c r="E493" s="178">
        <v>58023653</v>
      </c>
      <c r="F493" s="178">
        <v>58023652.899999999</v>
      </c>
    </row>
    <row r="494" spans="3:6">
      <c r="C494" s="177" t="s">
        <v>326</v>
      </c>
      <c r="D494" s="178">
        <v>0</v>
      </c>
      <c r="E494" s="178">
        <v>42893047</v>
      </c>
      <c r="F494" s="178">
        <v>32938332</v>
      </c>
    </row>
    <row r="495" spans="3:6">
      <c r="C495" s="179" t="s">
        <v>755</v>
      </c>
      <c r="D495" s="178">
        <v>0</v>
      </c>
      <c r="E495" s="178">
        <v>42893047</v>
      </c>
      <c r="F495" s="178">
        <v>32938332</v>
      </c>
    </row>
    <row r="496" spans="3:6">
      <c r="C496" s="68" t="s">
        <v>336</v>
      </c>
      <c r="D496" s="168">
        <v>464694984</v>
      </c>
      <c r="E496" s="168">
        <v>297455095.29999995</v>
      </c>
      <c r="F496" s="168">
        <v>256518719.13</v>
      </c>
    </row>
    <row r="497" spans="3:6">
      <c r="C497" s="177" t="s">
        <v>323</v>
      </c>
      <c r="D497" s="178">
        <v>464694984</v>
      </c>
      <c r="E497" s="178">
        <v>285244843.53999996</v>
      </c>
      <c r="F497" s="178">
        <v>244308467.37</v>
      </c>
    </row>
    <row r="498" spans="3:6">
      <c r="C498" s="179" t="s">
        <v>757</v>
      </c>
      <c r="D498" s="178">
        <v>2799546</v>
      </c>
      <c r="E498" s="178">
        <v>729173</v>
      </c>
      <c r="F498" s="178">
        <v>183338.07</v>
      </c>
    </row>
    <row r="499" spans="3:6">
      <c r="C499" s="179" t="s">
        <v>758</v>
      </c>
      <c r="D499" s="178">
        <v>1256445</v>
      </c>
      <c r="E499" s="178">
        <v>2986776</v>
      </c>
      <c r="F499" s="178">
        <v>2384845.54</v>
      </c>
    </row>
    <row r="500" spans="3:6">
      <c r="C500" s="179" t="s">
        <v>759</v>
      </c>
      <c r="D500" s="178">
        <v>2799546</v>
      </c>
      <c r="E500" s="178">
        <v>113706.66</v>
      </c>
      <c r="F500" s="178">
        <v>0</v>
      </c>
    </row>
    <row r="501" spans="3:6">
      <c r="C501" s="179" t="s">
        <v>760</v>
      </c>
      <c r="D501" s="178">
        <v>15000000</v>
      </c>
      <c r="E501" s="178">
        <v>28604522.32</v>
      </c>
      <c r="F501" s="178">
        <v>21683648</v>
      </c>
    </row>
    <row r="502" spans="3:6">
      <c r="C502" s="179" t="s">
        <v>761</v>
      </c>
      <c r="D502" s="178">
        <v>10611201</v>
      </c>
      <c r="E502" s="178">
        <v>119581.54</v>
      </c>
      <c r="F502" s="178">
        <v>0</v>
      </c>
    </row>
    <row r="503" spans="3:6">
      <c r="C503" s="179" t="s">
        <v>762</v>
      </c>
      <c r="D503" s="178">
        <v>29646707</v>
      </c>
      <c r="E503" s="178">
        <v>21460246</v>
      </c>
      <c r="F503" s="178">
        <v>21353742</v>
      </c>
    </row>
    <row r="504" spans="3:6">
      <c r="C504" s="179" t="s">
        <v>763</v>
      </c>
      <c r="D504" s="178">
        <v>425768</v>
      </c>
      <c r="E504" s="178">
        <v>304480</v>
      </c>
      <c r="F504" s="178">
        <v>0</v>
      </c>
    </row>
    <row r="505" spans="3:6">
      <c r="C505" s="179" t="s">
        <v>1879</v>
      </c>
      <c r="D505" s="178">
        <v>0</v>
      </c>
      <c r="E505" s="178">
        <v>3655484</v>
      </c>
      <c r="F505" s="178">
        <v>0</v>
      </c>
    </row>
    <row r="506" spans="3:6">
      <c r="C506" s="179" t="s">
        <v>764</v>
      </c>
      <c r="D506" s="178">
        <v>37397609</v>
      </c>
      <c r="E506" s="178">
        <v>34473739</v>
      </c>
      <c r="F506" s="178">
        <v>33223916.140000001</v>
      </c>
    </row>
    <row r="507" spans="3:6">
      <c r="C507" s="179" t="s">
        <v>765</v>
      </c>
      <c r="D507" s="178">
        <v>4920242</v>
      </c>
      <c r="E507" s="178">
        <v>100</v>
      </c>
      <c r="F507" s="178">
        <v>0</v>
      </c>
    </row>
    <row r="508" spans="3:6">
      <c r="C508" s="179" t="s">
        <v>766</v>
      </c>
      <c r="D508" s="178">
        <v>18284533</v>
      </c>
      <c r="E508" s="178">
        <v>100</v>
      </c>
      <c r="F508" s="178">
        <v>0</v>
      </c>
    </row>
    <row r="509" spans="3:6">
      <c r="C509" s="179" t="s">
        <v>767</v>
      </c>
      <c r="D509" s="178">
        <v>6106338</v>
      </c>
      <c r="E509" s="178">
        <v>3847835</v>
      </c>
      <c r="F509" s="178">
        <v>2198268.2200000002</v>
      </c>
    </row>
    <row r="510" spans="3:6">
      <c r="C510" s="179" t="s">
        <v>768</v>
      </c>
      <c r="D510" s="178">
        <v>7364658</v>
      </c>
      <c r="E510" s="178">
        <v>4849866</v>
      </c>
      <c r="F510" s="178">
        <v>4568256.0599999996</v>
      </c>
    </row>
    <row r="511" spans="3:6">
      <c r="C511" s="179" t="s">
        <v>769</v>
      </c>
      <c r="D511" s="178">
        <v>5129592</v>
      </c>
      <c r="E511" s="178">
        <v>2887606</v>
      </c>
      <c r="F511" s="178">
        <v>2503794.7999999998</v>
      </c>
    </row>
    <row r="512" spans="3:6">
      <c r="C512" s="179" t="s">
        <v>770</v>
      </c>
      <c r="D512" s="178">
        <v>13752724</v>
      </c>
      <c r="E512" s="178">
        <v>100</v>
      </c>
      <c r="F512" s="178">
        <v>0</v>
      </c>
    </row>
    <row r="513" spans="3:6">
      <c r="C513" s="179" t="s">
        <v>771</v>
      </c>
      <c r="D513" s="178">
        <v>7379600</v>
      </c>
      <c r="E513" s="178">
        <v>5896227</v>
      </c>
      <c r="F513" s="178">
        <v>4676981.26</v>
      </c>
    </row>
    <row r="514" spans="3:6">
      <c r="C514" s="179" t="s">
        <v>772</v>
      </c>
      <c r="D514" s="178">
        <v>23744168</v>
      </c>
      <c r="E514" s="178">
        <v>22452160</v>
      </c>
      <c r="F514" s="178">
        <v>13734787.060000001</v>
      </c>
    </row>
    <row r="515" spans="3:6">
      <c r="C515" s="179" t="s">
        <v>773</v>
      </c>
      <c r="D515" s="178">
        <v>13421241</v>
      </c>
      <c r="E515" s="178">
        <v>13421241</v>
      </c>
      <c r="F515" s="178">
        <v>8102351.5800000001</v>
      </c>
    </row>
    <row r="516" spans="3:6">
      <c r="C516" s="179" t="s">
        <v>774</v>
      </c>
      <c r="D516" s="178">
        <v>5137508</v>
      </c>
      <c r="E516" s="178">
        <v>103365.71</v>
      </c>
      <c r="F516" s="178">
        <v>0</v>
      </c>
    </row>
    <row r="517" spans="3:6">
      <c r="C517" s="179" t="s">
        <v>775</v>
      </c>
      <c r="D517" s="178">
        <v>15774478</v>
      </c>
      <c r="E517" s="178">
        <v>101377.31</v>
      </c>
      <c r="F517" s="178">
        <v>0</v>
      </c>
    </row>
    <row r="518" spans="3:6">
      <c r="C518" s="179" t="s">
        <v>776</v>
      </c>
      <c r="D518" s="178">
        <v>65464844</v>
      </c>
      <c r="E518" s="178">
        <v>5000000</v>
      </c>
      <c r="F518" s="178">
        <v>0</v>
      </c>
    </row>
    <row r="519" spans="3:6">
      <c r="C519" s="179" t="s">
        <v>777</v>
      </c>
      <c r="D519" s="178">
        <v>5000000</v>
      </c>
      <c r="E519" s="178">
        <v>3120000</v>
      </c>
      <c r="F519" s="178">
        <v>0</v>
      </c>
    </row>
    <row r="520" spans="3:6">
      <c r="C520" s="179" t="s">
        <v>778</v>
      </c>
      <c r="D520" s="178">
        <v>32081839</v>
      </c>
      <c r="E520" s="178">
        <v>24423372</v>
      </c>
      <c r="F520" s="178">
        <v>24163097.659999996</v>
      </c>
    </row>
    <row r="521" spans="3:6">
      <c r="C521" s="179" t="s">
        <v>779</v>
      </c>
      <c r="D521" s="178">
        <v>102065877</v>
      </c>
      <c r="E521" s="178">
        <v>78347530</v>
      </c>
      <c r="F521" s="178">
        <v>77282699.980000004</v>
      </c>
    </row>
    <row r="522" spans="3:6">
      <c r="C522" s="179" t="s">
        <v>780</v>
      </c>
      <c r="D522" s="178">
        <v>39130520</v>
      </c>
      <c r="E522" s="178">
        <v>28346255</v>
      </c>
      <c r="F522" s="178">
        <v>28248741</v>
      </c>
    </row>
    <row r="523" spans="3:6">
      <c r="C523" s="177" t="s">
        <v>324</v>
      </c>
      <c r="D523" s="178">
        <v>0</v>
      </c>
      <c r="E523" s="178">
        <v>12210251.76</v>
      </c>
      <c r="F523" s="178">
        <v>12210251.76</v>
      </c>
    </row>
    <row r="524" spans="3:6">
      <c r="C524" s="179" t="s">
        <v>781</v>
      </c>
      <c r="D524" s="178">
        <v>0</v>
      </c>
      <c r="E524" s="178">
        <v>12210251.76</v>
      </c>
      <c r="F524" s="178">
        <v>12210251.76</v>
      </c>
    </row>
    <row r="525" spans="3:6">
      <c r="C525" s="68" t="s">
        <v>337</v>
      </c>
      <c r="D525" s="168">
        <v>1838115789</v>
      </c>
      <c r="E525" s="168">
        <v>1924660390.4299996</v>
      </c>
      <c r="F525" s="168">
        <v>1660428278.2800002</v>
      </c>
    </row>
    <row r="526" spans="3:6">
      <c r="C526" s="177" t="s">
        <v>323</v>
      </c>
      <c r="D526" s="178">
        <v>1587700010</v>
      </c>
      <c r="E526" s="178">
        <v>1770964173.2499998</v>
      </c>
      <c r="F526" s="178">
        <v>1563787110.5700002</v>
      </c>
    </row>
    <row r="527" spans="3:6">
      <c r="C527" s="179" t="s">
        <v>782</v>
      </c>
      <c r="D527" s="178">
        <v>2030470</v>
      </c>
      <c r="E527" s="178">
        <v>5884466</v>
      </c>
      <c r="F527" s="178">
        <v>1107200</v>
      </c>
    </row>
    <row r="528" spans="3:6">
      <c r="C528" s="179" t="s">
        <v>783</v>
      </c>
      <c r="D528" s="178">
        <v>0</v>
      </c>
      <c r="E528" s="178">
        <v>1008166.46</v>
      </c>
      <c r="F528" s="178">
        <v>1008065.76</v>
      </c>
    </row>
    <row r="529" spans="3:6">
      <c r="C529" s="179" t="s">
        <v>1864</v>
      </c>
      <c r="D529" s="178">
        <v>0</v>
      </c>
      <c r="E529" s="178">
        <v>7955889</v>
      </c>
      <c r="F529" s="178">
        <v>6996114.4699999997</v>
      </c>
    </row>
    <row r="530" spans="3:6">
      <c r="C530" s="179" t="s">
        <v>784</v>
      </c>
      <c r="D530" s="178">
        <v>4127067</v>
      </c>
      <c r="E530" s="178">
        <v>3696398</v>
      </c>
      <c r="F530" s="178">
        <v>3438883.62</v>
      </c>
    </row>
    <row r="531" spans="3:6">
      <c r="C531" s="179" t="s">
        <v>1880</v>
      </c>
      <c r="D531" s="178">
        <v>0</v>
      </c>
      <c r="E531" s="178">
        <v>718473</v>
      </c>
      <c r="F531" s="178">
        <v>718372.61</v>
      </c>
    </row>
    <row r="532" spans="3:6">
      <c r="C532" s="179" t="s">
        <v>785</v>
      </c>
      <c r="D532" s="178">
        <v>1253439</v>
      </c>
      <c r="E532" s="178">
        <v>2400000</v>
      </c>
      <c r="F532" s="178">
        <v>523734.96</v>
      </c>
    </row>
    <row r="533" spans="3:6">
      <c r="C533" s="179" t="s">
        <v>786</v>
      </c>
      <c r="D533" s="178">
        <v>44422301</v>
      </c>
      <c r="E533" s="178">
        <v>18317821</v>
      </c>
      <c r="F533" s="178">
        <v>7917923.7300000004</v>
      </c>
    </row>
    <row r="534" spans="3:6">
      <c r="C534" s="179" t="s">
        <v>787</v>
      </c>
      <c r="D534" s="178">
        <v>2030470</v>
      </c>
      <c r="E534" s="178">
        <v>1384466</v>
      </c>
      <c r="F534" s="178">
        <v>0</v>
      </c>
    </row>
    <row r="535" spans="3:6">
      <c r="C535" s="179" t="s">
        <v>788</v>
      </c>
      <c r="D535" s="178">
        <v>73589468</v>
      </c>
      <c r="E535" s="178">
        <v>277141156.43000001</v>
      </c>
      <c r="F535" s="178">
        <v>277141155.95999998</v>
      </c>
    </row>
    <row r="536" spans="3:6">
      <c r="C536" s="179" t="s">
        <v>789</v>
      </c>
      <c r="D536" s="178">
        <v>791841</v>
      </c>
      <c r="E536" s="178">
        <v>576506</v>
      </c>
      <c r="F536" s="178">
        <v>0</v>
      </c>
    </row>
    <row r="537" spans="3:6">
      <c r="C537" s="179" t="s">
        <v>1881</v>
      </c>
      <c r="D537" s="178">
        <v>0</v>
      </c>
      <c r="E537" s="178">
        <v>1367924</v>
      </c>
      <c r="F537" s="178">
        <v>1367823.07</v>
      </c>
    </row>
    <row r="538" spans="3:6">
      <c r="C538" s="179" t="s">
        <v>790</v>
      </c>
      <c r="D538" s="178">
        <v>481336</v>
      </c>
      <c r="E538" s="178">
        <v>438001</v>
      </c>
      <c r="F538" s="178">
        <v>0</v>
      </c>
    </row>
    <row r="539" spans="3:6">
      <c r="C539" s="179" t="s">
        <v>827</v>
      </c>
      <c r="D539" s="178">
        <v>0</v>
      </c>
      <c r="E539" s="178">
        <v>29560000</v>
      </c>
      <c r="F539" s="178">
        <v>0</v>
      </c>
    </row>
    <row r="540" spans="3:6">
      <c r="C540" s="179" t="s">
        <v>1916</v>
      </c>
      <c r="D540" s="178">
        <v>0</v>
      </c>
      <c r="E540" s="178">
        <v>5987289</v>
      </c>
      <c r="F540" s="178">
        <v>5927415.6100000003</v>
      </c>
    </row>
    <row r="541" spans="3:6">
      <c r="C541" s="179" t="s">
        <v>791</v>
      </c>
      <c r="D541" s="178">
        <v>10909446</v>
      </c>
      <c r="E541" s="178">
        <v>100</v>
      </c>
      <c r="F541" s="178">
        <v>0</v>
      </c>
    </row>
    <row r="542" spans="3:6">
      <c r="C542" s="179" t="s">
        <v>792</v>
      </c>
      <c r="D542" s="178">
        <v>20000000</v>
      </c>
      <c r="E542" s="178">
        <v>5000</v>
      </c>
      <c r="F542" s="178">
        <v>0</v>
      </c>
    </row>
    <row r="543" spans="3:6">
      <c r="C543" s="179" t="s">
        <v>793</v>
      </c>
      <c r="D543" s="178">
        <v>2088607</v>
      </c>
      <c r="E543" s="178">
        <v>1873272</v>
      </c>
      <c r="F543" s="178">
        <v>0</v>
      </c>
    </row>
    <row r="544" spans="3:6">
      <c r="C544" s="179" t="s">
        <v>794</v>
      </c>
      <c r="D544" s="178">
        <v>93000000</v>
      </c>
      <c r="E544" s="178">
        <v>47837867</v>
      </c>
      <c r="F544" s="178">
        <v>7751520.1600000001</v>
      </c>
    </row>
    <row r="545" spans="3:6">
      <c r="C545" s="179" t="s">
        <v>795</v>
      </c>
      <c r="D545" s="178">
        <v>3614249</v>
      </c>
      <c r="E545" s="178">
        <v>3993038</v>
      </c>
      <c r="F545" s="178">
        <v>3993038</v>
      </c>
    </row>
    <row r="546" spans="3:6">
      <c r="C546" s="179" t="s">
        <v>796</v>
      </c>
      <c r="D546" s="178">
        <v>20000000</v>
      </c>
      <c r="E546" s="178">
        <v>50000000</v>
      </c>
      <c r="F546" s="178">
        <v>50000000</v>
      </c>
    </row>
    <row r="547" spans="3:6">
      <c r="C547" s="179" t="s">
        <v>797</v>
      </c>
      <c r="D547" s="178">
        <v>791841</v>
      </c>
      <c r="E547" s="178">
        <v>1478006</v>
      </c>
      <c r="F547" s="178">
        <v>1477977.62</v>
      </c>
    </row>
    <row r="548" spans="3:6">
      <c r="C548" s="179" t="s">
        <v>798</v>
      </c>
      <c r="D548" s="178">
        <v>20000000</v>
      </c>
      <c r="E548" s="178">
        <v>69657369</v>
      </c>
      <c r="F548" s="178">
        <v>69657368.540000007</v>
      </c>
    </row>
    <row r="549" spans="3:6">
      <c r="C549" s="179" t="s">
        <v>799</v>
      </c>
      <c r="D549" s="178">
        <v>2753439</v>
      </c>
      <c r="E549" s="178">
        <v>2322770</v>
      </c>
      <c r="F549" s="178">
        <v>0</v>
      </c>
    </row>
    <row r="550" spans="3:6">
      <c r="C550" s="179" t="s">
        <v>800</v>
      </c>
      <c r="D550" s="178">
        <v>20000000</v>
      </c>
      <c r="E550" s="178">
        <v>40918000</v>
      </c>
      <c r="F550" s="178">
        <v>33098025.25</v>
      </c>
    </row>
    <row r="551" spans="3:6">
      <c r="C551" s="179" t="s">
        <v>801</v>
      </c>
      <c r="D551" s="178">
        <v>0</v>
      </c>
      <c r="E551" s="178">
        <v>5613212.6799999997</v>
      </c>
      <c r="F551" s="178">
        <v>2431535.48</v>
      </c>
    </row>
    <row r="552" spans="3:6">
      <c r="C552" s="179" t="s">
        <v>802</v>
      </c>
      <c r="D552" s="178">
        <v>141167282</v>
      </c>
      <c r="E552" s="178">
        <v>32734668</v>
      </c>
      <c r="F552" s="178">
        <v>0</v>
      </c>
    </row>
    <row r="553" spans="3:6">
      <c r="C553" s="179" t="s">
        <v>1952</v>
      </c>
      <c r="D553" s="178">
        <v>0</v>
      </c>
      <c r="E553" s="178">
        <v>0</v>
      </c>
      <c r="F553" s="178">
        <v>0</v>
      </c>
    </row>
    <row r="554" spans="3:6">
      <c r="C554" s="179" t="s">
        <v>803</v>
      </c>
      <c r="D554" s="178">
        <v>29000000</v>
      </c>
      <c r="E554" s="178">
        <v>2085000</v>
      </c>
      <c r="F554" s="178">
        <v>0</v>
      </c>
    </row>
    <row r="555" spans="3:6">
      <c r="C555" s="179" t="s">
        <v>804</v>
      </c>
      <c r="D555" s="178">
        <v>9467926</v>
      </c>
      <c r="E555" s="178">
        <v>6201321</v>
      </c>
      <c r="F555" s="178">
        <v>1201320.6599999999</v>
      </c>
    </row>
    <row r="556" spans="3:6">
      <c r="C556" s="179" t="s">
        <v>805</v>
      </c>
      <c r="D556" s="178">
        <v>261078074</v>
      </c>
      <c r="E556" s="178">
        <v>4789388</v>
      </c>
      <c r="F556" s="178">
        <v>0</v>
      </c>
    </row>
    <row r="557" spans="3:6">
      <c r="C557" s="179" t="s">
        <v>806</v>
      </c>
      <c r="D557" s="178">
        <v>20000000</v>
      </c>
      <c r="E557" s="178">
        <v>85092657</v>
      </c>
      <c r="F557" s="178">
        <v>72412564.840000004</v>
      </c>
    </row>
    <row r="558" spans="3:6">
      <c r="C558" s="179" t="s">
        <v>807</v>
      </c>
      <c r="D558" s="178">
        <v>10000000</v>
      </c>
      <c r="E558" s="178">
        <v>25000</v>
      </c>
      <c r="F558" s="178">
        <v>0</v>
      </c>
    </row>
    <row r="559" spans="3:6">
      <c r="C559" s="179" t="s">
        <v>808</v>
      </c>
      <c r="D559" s="178">
        <v>0</v>
      </c>
      <c r="E559" s="178">
        <v>31273062</v>
      </c>
      <c r="F559" s="178">
        <v>31273062</v>
      </c>
    </row>
    <row r="560" spans="3:6">
      <c r="C560" s="179" t="s">
        <v>809</v>
      </c>
      <c r="D560" s="178">
        <v>52764804</v>
      </c>
      <c r="E560" s="178">
        <v>22025313</v>
      </c>
      <c r="F560" s="178">
        <v>16425923.210000001</v>
      </c>
    </row>
    <row r="561" spans="3:6">
      <c r="C561" s="179" t="s">
        <v>810</v>
      </c>
      <c r="D561" s="178">
        <v>5000000</v>
      </c>
      <c r="E561" s="178">
        <v>500000</v>
      </c>
      <c r="F561" s="178">
        <v>0</v>
      </c>
    </row>
    <row r="562" spans="3:6">
      <c r="C562" s="179" t="s">
        <v>1902</v>
      </c>
      <c r="D562" s="178">
        <v>0</v>
      </c>
      <c r="E562" s="178">
        <v>3168521</v>
      </c>
      <c r="F562" s="178">
        <v>2112347.0699999998</v>
      </c>
    </row>
    <row r="563" spans="3:6">
      <c r="C563" s="179" t="s">
        <v>811</v>
      </c>
      <c r="D563" s="178">
        <v>23291774</v>
      </c>
      <c r="E563" s="178">
        <v>21466902</v>
      </c>
      <c r="F563" s="178">
        <v>17652569.890000001</v>
      </c>
    </row>
    <row r="564" spans="3:6">
      <c r="C564" s="179" t="s">
        <v>812</v>
      </c>
      <c r="D564" s="178">
        <v>124198927</v>
      </c>
      <c r="E564" s="178">
        <v>539544485.66999996</v>
      </c>
      <c r="F564" s="178">
        <v>538126840.11000001</v>
      </c>
    </row>
    <row r="565" spans="3:6">
      <c r="C565" s="179" t="s">
        <v>813</v>
      </c>
      <c r="D565" s="178">
        <v>165440861</v>
      </c>
      <c r="E565" s="178">
        <v>154479846</v>
      </c>
      <c r="F565" s="178">
        <v>154223230.62</v>
      </c>
    </row>
    <row r="566" spans="3:6">
      <c r="C566" s="179" t="s">
        <v>814</v>
      </c>
      <c r="D566" s="178">
        <v>10000000</v>
      </c>
      <c r="E566" s="178">
        <v>19034685</v>
      </c>
      <c r="F566" s="178">
        <v>19034684.27</v>
      </c>
    </row>
    <row r="567" spans="3:6">
      <c r="C567" s="179" t="s">
        <v>815</v>
      </c>
      <c r="D567" s="178">
        <v>14508081</v>
      </c>
      <c r="E567" s="178">
        <v>6657045</v>
      </c>
      <c r="F567" s="178">
        <v>3294886.39</v>
      </c>
    </row>
    <row r="568" spans="3:6">
      <c r="C568" s="179" t="s">
        <v>816</v>
      </c>
      <c r="D568" s="178">
        <v>73950835</v>
      </c>
      <c r="E568" s="178">
        <v>60000595</v>
      </c>
      <c r="F568" s="178">
        <v>59999350.340000004</v>
      </c>
    </row>
    <row r="569" spans="3:6">
      <c r="C569" s="179" t="s">
        <v>817</v>
      </c>
      <c r="D569" s="178">
        <v>19889640</v>
      </c>
      <c r="E569" s="178">
        <v>19889640</v>
      </c>
      <c r="F569" s="178">
        <v>4462456.12</v>
      </c>
    </row>
    <row r="570" spans="3:6">
      <c r="C570" s="179" t="s">
        <v>818</v>
      </c>
      <c r="D570" s="178">
        <v>20159965</v>
      </c>
      <c r="E570" s="178">
        <v>2659965</v>
      </c>
      <c r="F570" s="178">
        <v>0</v>
      </c>
    </row>
    <row r="571" spans="3:6">
      <c r="C571" s="179" t="s">
        <v>819</v>
      </c>
      <c r="D571" s="178">
        <v>77445249</v>
      </c>
      <c r="E571" s="178">
        <v>0.22</v>
      </c>
      <c r="F571" s="178">
        <v>0</v>
      </c>
    </row>
    <row r="572" spans="3:6">
      <c r="C572" s="179" t="s">
        <v>820</v>
      </c>
      <c r="D572" s="178">
        <v>2000000</v>
      </c>
      <c r="E572" s="178">
        <v>1022129.1000000001</v>
      </c>
      <c r="F572" s="178">
        <v>0</v>
      </c>
    </row>
    <row r="573" spans="3:6">
      <c r="C573" s="179" t="s">
        <v>821</v>
      </c>
      <c r="D573" s="178">
        <v>10000000</v>
      </c>
      <c r="E573" s="178">
        <v>957</v>
      </c>
      <c r="F573" s="178">
        <v>0</v>
      </c>
    </row>
    <row r="574" spans="3:6">
      <c r="C574" s="179" t="s">
        <v>822</v>
      </c>
      <c r="D574" s="178">
        <v>2000000</v>
      </c>
      <c r="E574" s="178">
        <v>1923735.69</v>
      </c>
      <c r="F574" s="178">
        <v>0</v>
      </c>
    </row>
    <row r="575" spans="3:6">
      <c r="C575" s="179" t="s">
        <v>823</v>
      </c>
      <c r="D575" s="178">
        <v>85653451</v>
      </c>
      <c r="E575" s="178">
        <v>103325794</v>
      </c>
      <c r="F575" s="178">
        <v>103325789.28</v>
      </c>
    </row>
    <row r="576" spans="3:6">
      <c r="C576" s="179" t="s">
        <v>824</v>
      </c>
      <c r="D576" s="178">
        <v>35520682</v>
      </c>
      <c r="E576" s="178">
        <v>58561648</v>
      </c>
      <c r="F576" s="178">
        <v>58561616.920000002</v>
      </c>
    </row>
    <row r="577" spans="3:6">
      <c r="C577" s="179" t="s">
        <v>825</v>
      </c>
      <c r="D577" s="178">
        <v>16689757</v>
      </c>
      <c r="E577" s="178">
        <v>7</v>
      </c>
      <c r="F577" s="178">
        <v>0</v>
      </c>
    </row>
    <row r="578" spans="3:6">
      <c r="C578" s="179" t="s">
        <v>826</v>
      </c>
      <c r="D578" s="178">
        <v>56588728</v>
      </c>
      <c r="E578" s="178">
        <v>14366618</v>
      </c>
      <c r="F578" s="178">
        <v>7124314.0099999998</v>
      </c>
    </row>
    <row r="579" spans="3:6">
      <c r="C579" s="177" t="s">
        <v>324</v>
      </c>
      <c r="D579" s="178">
        <v>250415779</v>
      </c>
      <c r="E579" s="178">
        <v>153696217.18000001</v>
      </c>
      <c r="F579" s="178">
        <v>96641167.709999993</v>
      </c>
    </row>
    <row r="580" spans="3:6">
      <c r="C580" s="179" t="s">
        <v>827</v>
      </c>
      <c r="D580" s="178">
        <v>162716893</v>
      </c>
      <c r="E580" s="178">
        <v>22716893</v>
      </c>
      <c r="F580" s="178">
        <v>0</v>
      </c>
    </row>
    <row r="581" spans="3:6">
      <c r="C581" s="179" t="s">
        <v>828</v>
      </c>
      <c r="D581" s="178">
        <v>7797132</v>
      </c>
      <c r="E581" s="178">
        <v>4742824.6500000004</v>
      </c>
      <c r="F581" s="178">
        <v>4742824.6500000004</v>
      </c>
    </row>
    <row r="582" spans="3:6">
      <c r="C582" s="179" t="s">
        <v>829</v>
      </c>
      <c r="D582" s="178">
        <v>40125835</v>
      </c>
      <c r="E582" s="178">
        <v>60334183.829999998</v>
      </c>
      <c r="F582" s="178">
        <v>40951965.840000004</v>
      </c>
    </row>
    <row r="583" spans="3:6">
      <c r="C583" s="179" t="s">
        <v>830</v>
      </c>
      <c r="D583" s="178">
        <v>924915</v>
      </c>
      <c r="E583" s="178">
        <v>0</v>
      </c>
      <c r="F583" s="178">
        <v>0</v>
      </c>
    </row>
    <row r="584" spans="3:6">
      <c r="C584" s="179" t="s">
        <v>831</v>
      </c>
      <c r="D584" s="178">
        <v>38851004</v>
      </c>
      <c r="E584" s="178">
        <v>23516068.949999999</v>
      </c>
      <c r="F584" s="178">
        <v>23516068.949999999</v>
      </c>
    </row>
    <row r="585" spans="3:6">
      <c r="C585" s="179" t="s">
        <v>832</v>
      </c>
      <c r="D585" s="178">
        <v>0</v>
      </c>
      <c r="E585" s="178">
        <v>27430308.27</v>
      </c>
      <c r="F585" s="178">
        <v>27430308.27</v>
      </c>
    </row>
    <row r="586" spans="3:6">
      <c r="C586" s="179" t="s">
        <v>1941</v>
      </c>
      <c r="D586" s="178">
        <v>0</v>
      </c>
      <c r="E586" s="178">
        <v>3586822.36</v>
      </c>
      <c r="F586" s="178">
        <v>0</v>
      </c>
    </row>
    <row r="587" spans="3:6">
      <c r="C587" s="179" t="s">
        <v>1942</v>
      </c>
      <c r="D587" s="178">
        <v>0</v>
      </c>
      <c r="E587" s="178">
        <v>11369116.119999999</v>
      </c>
      <c r="F587" s="178">
        <v>0</v>
      </c>
    </row>
    <row r="588" spans="3:6">
      <c r="C588" s="68" t="s">
        <v>338</v>
      </c>
      <c r="D588" s="168">
        <v>590800924</v>
      </c>
      <c r="E588" s="168">
        <v>621037619.42000008</v>
      </c>
      <c r="F588" s="168">
        <v>486455632.38999999</v>
      </c>
    </row>
    <row r="589" spans="3:6">
      <c r="C589" s="177" t="s">
        <v>323</v>
      </c>
      <c r="D589" s="178">
        <v>432160924</v>
      </c>
      <c r="E589" s="178">
        <v>544061321.72000003</v>
      </c>
      <c r="F589" s="178">
        <v>465146050.43000001</v>
      </c>
    </row>
    <row r="590" spans="3:6">
      <c r="C590" s="179" t="s">
        <v>833</v>
      </c>
      <c r="D590" s="178">
        <v>10954464</v>
      </c>
      <c r="E590" s="178">
        <v>10954464.050000001</v>
      </c>
      <c r="F590" s="178">
        <v>0</v>
      </c>
    </row>
    <row r="591" spans="3:6">
      <c r="C591" s="179" t="s">
        <v>834</v>
      </c>
      <c r="D591" s="178">
        <v>0</v>
      </c>
      <c r="E591" s="178">
        <v>2115700.92</v>
      </c>
      <c r="F591" s="178">
        <v>2115700.92</v>
      </c>
    </row>
    <row r="592" spans="3:6">
      <c r="C592" s="179" t="s">
        <v>835</v>
      </c>
      <c r="D592" s="178">
        <v>15000000</v>
      </c>
      <c r="E592" s="178">
        <v>17497889</v>
      </c>
      <c r="F592" s="178">
        <v>8324978.54</v>
      </c>
    </row>
    <row r="593" spans="3:6">
      <c r="C593" s="179" t="s">
        <v>836</v>
      </c>
      <c r="D593" s="178">
        <v>5000000</v>
      </c>
      <c r="E593" s="178">
        <v>30000000</v>
      </c>
      <c r="F593" s="178">
        <v>0</v>
      </c>
    </row>
    <row r="594" spans="3:6">
      <c r="C594" s="179" t="s">
        <v>837</v>
      </c>
      <c r="D594" s="178">
        <v>783418</v>
      </c>
      <c r="E594" s="178">
        <v>868083</v>
      </c>
      <c r="F594" s="178">
        <v>0</v>
      </c>
    </row>
    <row r="595" spans="3:6">
      <c r="C595" s="179" t="s">
        <v>838</v>
      </c>
      <c r="D595" s="178">
        <v>6726364</v>
      </c>
      <c r="E595" s="178">
        <v>102638.63</v>
      </c>
      <c r="F595" s="178">
        <v>0</v>
      </c>
    </row>
    <row r="596" spans="3:6">
      <c r="C596" s="179" t="s">
        <v>839</v>
      </c>
      <c r="D596" s="178">
        <v>783417</v>
      </c>
      <c r="E596" s="178">
        <v>2168650</v>
      </c>
      <c r="F596" s="178">
        <v>0</v>
      </c>
    </row>
    <row r="597" spans="3:6">
      <c r="C597" s="179" t="s">
        <v>840</v>
      </c>
      <c r="D597" s="178">
        <v>0</v>
      </c>
      <c r="E597" s="178">
        <v>66216929</v>
      </c>
      <c r="F597" s="178">
        <v>66216928.659999996</v>
      </c>
    </row>
    <row r="598" spans="3:6">
      <c r="C598" s="179" t="s">
        <v>841</v>
      </c>
      <c r="D598" s="178">
        <v>0</v>
      </c>
      <c r="E598" s="178">
        <v>4807991.93</v>
      </c>
      <c r="F598" s="178">
        <v>2880414.6</v>
      </c>
    </row>
    <row r="599" spans="3:6">
      <c r="C599" s="179" t="s">
        <v>1917</v>
      </c>
      <c r="D599" s="178">
        <v>0</v>
      </c>
      <c r="E599" s="178">
        <v>2565542</v>
      </c>
      <c r="F599" s="178">
        <v>2336846.92</v>
      </c>
    </row>
    <row r="600" spans="3:6">
      <c r="C600" s="179" t="s">
        <v>1918</v>
      </c>
      <c r="D600" s="178">
        <v>0</v>
      </c>
      <c r="E600" s="178">
        <v>2680878</v>
      </c>
      <c r="F600" s="178">
        <v>2384957.12</v>
      </c>
    </row>
    <row r="601" spans="3:6">
      <c r="C601" s="179" t="s">
        <v>842</v>
      </c>
      <c r="D601" s="178">
        <v>12066015</v>
      </c>
      <c r="E601" s="178">
        <v>100</v>
      </c>
      <c r="F601" s="178">
        <v>0</v>
      </c>
    </row>
    <row r="602" spans="3:6">
      <c r="C602" s="179" t="s">
        <v>843</v>
      </c>
      <c r="D602" s="178">
        <v>3417914</v>
      </c>
      <c r="E602" s="178">
        <v>8000000</v>
      </c>
      <c r="F602" s="178">
        <v>5520791.9299999997</v>
      </c>
    </row>
    <row r="603" spans="3:6">
      <c r="C603" s="179" t="s">
        <v>844</v>
      </c>
      <c r="D603" s="178">
        <v>21182604</v>
      </c>
      <c r="E603" s="178">
        <v>21182604</v>
      </c>
      <c r="F603" s="178">
        <v>19991722.52</v>
      </c>
    </row>
    <row r="604" spans="3:6">
      <c r="C604" s="179" t="s">
        <v>845</v>
      </c>
      <c r="D604" s="178">
        <v>0</v>
      </c>
      <c r="E604" s="178">
        <v>7591092.2699999996</v>
      </c>
      <c r="F604" s="178">
        <v>5707424.6699999999</v>
      </c>
    </row>
    <row r="605" spans="3:6">
      <c r="C605" s="179" t="s">
        <v>1919</v>
      </c>
      <c r="D605" s="178">
        <v>0</v>
      </c>
      <c r="E605" s="178">
        <v>8000000</v>
      </c>
      <c r="F605" s="178">
        <v>5670453.5199999996</v>
      </c>
    </row>
    <row r="606" spans="3:6">
      <c r="C606" s="179" t="s">
        <v>1882</v>
      </c>
      <c r="D606" s="178">
        <v>0</v>
      </c>
      <c r="E606" s="178">
        <v>6354412</v>
      </c>
      <c r="F606" s="178">
        <v>6354408.3300000001</v>
      </c>
    </row>
    <row r="607" spans="3:6">
      <c r="C607" s="179" t="s">
        <v>846</v>
      </c>
      <c r="D607" s="178">
        <v>0</v>
      </c>
      <c r="E607" s="178">
        <v>10274988.92</v>
      </c>
      <c r="F607" s="178">
        <v>390914.83</v>
      </c>
    </row>
    <row r="608" spans="3:6">
      <c r="C608" s="179" t="s">
        <v>847</v>
      </c>
      <c r="D608" s="178">
        <v>184848771</v>
      </c>
      <c r="E608" s="178">
        <v>195042896</v>
      </c>
      <c r="F608" s="178">
        <v>195040181.69999999</v>
      </c>
    </row>
    <row r="609" spans="3:6">
      <c r="C609" s="179" t="s">
        <v>848</v>
      </c>
      <c r="D609" s="178">
        <v>55372480</v>
      </c>
      <c r="E609" s="178">
        <v>48328491</v>
      </c>
      <c r="F609" s="178">
        <v>47978067.140000001</v>
      </c>
    </row>
    <row r="610" spans="3:6">
      <c r="C610" s="179" t="s">
        <v>849</v>
      </c>
      <c r="D610" s="178">
        <v>81505429</v>
      </c>
      <c r="E610" s="178">
        <v>73482197</v>
      </c>
      <c r="F610" s="178">
        <v>73254069.099999994</v>
      </c>
    </row>
    <row r="611" spans="3:6">
      <c r="C611" s="179" t="s">
        <v>850</v>
      </c>
      <c r="D611" s="178">
        <v>2792904</v>
      </c>
      <c r="E611" s="178">
        <v>4846987</v>
      </c>
      <c r="F611" s="178">
        <v>0</v>
      </c>
    </row>
    <row r="612" spans="3:6">
      <c r="C612" s="179" t="s">
        <v>851</v>
      </c>
      <c r="D612" s="178">
        <v>31727144</v>
      </c>
      <c r="E612" s="178">
        <v>20978787</v>
      </c>
      <c r="F612" s="178">
        <v>20978189.93</v>
      </c>
    </row>
    <row r="613" spans="3:6">
      <c r="C613" s="177" t="s">
        <v>324</v>
      </c>
      <c r="D613" s="178">
        <v>158640000</v>
      </c>
      <c r="E613" s="178">
        <v>76976297.700000003</v>
      </c>
      <c r="F613" s="178">
        <v>21309581.960000001</v>
      </c>
    </row>
    <row r="614" spans="3:6">
      <c r="C614" s="179" t="s">
        <v>852</v>
      </c>
      <c r="D614" s="178">
        <v>0</v>
      </c>
      <c r="E614" s="178">
        <v>23096297.699999999</v>
      </c>
      <c r="F614" s="178">
        <v>21309581.960000001</v>
      </c>
    </row>
    <row r="615" spans="3:6">
      <c r="C615" s="179" t="s">
        <v>853</v>
      </c>
      <c r="D615" s="178">
        <v>158640000</v>
      </c>
      <c r="E615" s="178">
        <v>53880000</v>
      </c>
      <c r="F615" s="178">
        <v>0</v>
      </c>
    </row>
    <row r="616" spans="3:6">
      <c r="C616" s="68" t="s">
        <v>339</v>
      </c>
      <c r="D616" s="168">
        <v>1210673472</v>
      </c>
      <c r="E616" s="168">
        <v>2782400697.6300001</v>
      </c>
      <c r="F616" s="168">
        <v>2429190161.4299998</v>
      </c>
    </row>
    <row r="617" spans="3:6">
      <c r="C617" s="177" t="s">
        <v>323</v>
      </c>
      <c r="D617" s="178">
        <v>1067488608</v>
      </c>
      <c r="E617" s="178">
        <v>2254004090.54</v>
      </c>
      <c r="F617" s="178">
        <v>2053435316.4000001</v>
      </c>
    </row>
    <row r="618" spans="3:6">
      <c r="C618" s="179" t="s">
        <v>854</v>
      </c>
      <c r="D618" s="178">
        <v>7940241</v>
      </c>
      <c r="E618" s="178">
        <v>7078902</v>
      </c>
      <c r="F618" s="178">
        <v>341811.4</v>
      </c>
    </row>
    <row r="619" spans="3:6">
      <c r="C619" s="179" t="s">
        <v>855</v>
      </c>
      <c r="D619" s="178">
        <v>1495764</v>
      </c>
      <c r="E619" s="178">
        <v>100</v>
      </c>
      <c r="F619" s="178">
        <v>0</v>
      </c>
    </row>
    <row r="620" spans="3:6">
      <c r="C620" s="179" t="s">
        <v>856</v>
      </c>
      <c r="D620" s="178">
        <v>1124434</v>
      </c>
      <c r="E620" s="178">
        <v>2823765</v>
      </c>
      <c r="F620" s="178">
        <v>0</v>
      </c>
    </row>
    <row r="621" spans="3:6">
      <c r="C621" s="179" t="s">
        <v>857</v>
      </c>
      <c r="D621" s="178">
        <v>4270029</v>
      </c>
      <c r="E621" s="178">
        <v>0</v>
      </c>
      <c r="F621" s="178">
        <v>0</v>
      </c>
    </row>
    <row r="622" spans="3:6">
      <c r="C622" s="179" t="s">
        <v>858</v>
      </c>
      <c r="D622" s="178">
        <v>2595669</v>
      </c>
      <c r="E622" s="178">
        <v>5281665</v>
      </c>
      <c r="F622" s="178">
        <v>0</v>
      </c>
    </row>
    <row r="623" spans="3:6">
      <c r="C623" s="179" t="s">
        <v>859</v>
      </c>
      <c r="D623" s="178">
        <v>705374</v>
      </c>
      <c r="E623" s="178">
        <v>3705000</v>
      </c>
      <c r="F623" s="178">
        <v>0</v>
      </c>
    </row>
    <row r="624" spans="3:6">
      <c r="C624" s="179" t="s">
        <v>860</v>
      </c>
      <c r="D624" s="178">
        <v>4638767</v>
      </c>
      <c r="E624" s="178">
        <v>100</v>
      </c>
      <c r="F624" s="178">
        <v>0</v>
      </c>
    </row>
    <row r="625" spans="3:6">
      <c r="C625" s="179" t="s">
        <v>861</v>
      </c>
      <c r="D625" s="178">
        <v>3752852</v>
      </c>
      <c r="E625" s="178">
        <v>6395880</v>
      </c>
      <c r="F625" s="178">
        <v>0</v>
      </c>
    </row>
    <row r="626" spans="3:6">
      <c r="C626" s="179" t="s">
        <v>862</v>
      </c>
      <c r="D626" s="178">
        <v>27415214</v>
      </c>
      <c r="E626" s="178">
        <v>0</v>
      </c>
      <c r="F626" s="178">
        <v>0</v>
      </c>
    </row>
    <row r="627" spans="3:6">
      <c r="C627" s="179" t="s">
        <v>863</v>
      </c>
      <c r="D627" s="178">
        <v>12244226</v>
      </c>
      <c r="E627" s="178">
        <v>100</v>
      </c>
      <c r="F627" s="178">
        <v>0</v>
      </c>
    </row>
    <row r="628" spans="3:6">
      <c r="C628" s="179" t="s">
        <v>864</v>
      </c>
      <c r="D628" s="178">
        <v>1095313</v>
      </c>
      <c r="E628" s="178">
        <v>4000000</v>
      </c>
      <c r="F628" s="178">
        <v>2709773.62</v>
      </c>
    </row>
    <row r="629" spans="3:6">
      <c r="C629" s="179" t="s">
        <v>865</v>
      </c>
      <c r="D629" s="178">
        <v>2565308</v>
      </c>
      <c r="E629" s="178">
        <v>300000</v>
      </c>
      <c r="F629" s="178">
        <v>0</v>
      </c>
    </row>
    <row r="630" spans="3:6">
      <c r="C630" s="179" t="s">
        <v>866</v>
      </c>
      <c r="D630" s="178">
        <v>2565308</v>
      </c>
      <c r="E630" s="178">
        <v>2349973</v>
      </c>
      <c r="F630" s="178">
        <v>2086790.22</v>
      </c>
    </row>
    <row r="631" spans="3:6">
      <c r="C631" s="179" t="s">
        <v>867</v>
      </c>
      <c r="D631" s="178">
        <v>3765377</v>
      </c>
      <c r="E631" s="178">
        <v>3334708</v>
      </c>
      <c r="F631" s="178">
        <v>2709773.62</v>
      </c>
    </row>
    <row r="632" spans="3:6">
      <c r="C632" s="179" t="s">
        <v>868</v>
      </c>
      <c r="D632" s="178">
        <v>1262818</v>
      </c>
      <c r="E632" s="178">
        <v>1282149</v>
      </c>
      <c r="F632" s="178">
        <v>0</v>
      </c>
    </row>
    <row r="633" spans="3:6">
      <c r="C633" s="179" t="s">
        <v>869</v>
      </c>
      <c r="D633" s="178">
        <v>6646032</v>
      </c>
      <c r="E633" s="178">
        <v>79994032</v>
      </c>
      <c r="F633" s="178">
        <v>79993535.409999996</v>
      </c>
    </row>
    <row r="634" spans="3:6">
      <c r="C634" s="179" t="s">
        <v>2005</v>
      </c>
      <c r="D634" s="178">
        <v>0</v>
      </c>
      <c r="E634" s="178">
        <v>2784356</v>
      </c>
      <c r="F634" s="178">
        <v>1710087.83</v>
      </c>
    </row>
    <row r="635" spans="3:6">
      <c r="C635" s="179" t="s">
        <v>870</v>
      </c>
      <c r="D635" s="178">
        <v>31184647</v>
      </c>
      <c r="E635" s="178">
        <v>5000000</v>
      </c>
      <c r="F635" s="178">
        <v>0</v>
      </c>
    </row>
    <row r="636" spans="3:6">
      <c r="C636" s="179" t="s">
        <v>1883</v>
      </c>
      <c r="D636" s="178">
        <v>0</v>
      </c>
      <c r="E636" s="178">
        <v>49463914</v>
      </c>
      <c r="F636" s="178">
        <v>29511013.560000002</v>
      </c>
    </row>
    <row r="637" spans="3:6">
      <c r="C637" s="179" t="s">
        <v>871</v>
      </c>
      <c r="D637" s="178">
        <v>4684108</v>
      </c>
      <c r="E637" s="178">
        <v>0</v>
      </c>
      <c r="F637" s="178">
        <v>0</v>
      </c>
    </row>
    <row r="638" spans="3:6">
      <c r="C638" s="179" t="s">
        <v>872</v>
      </c>
      <c r="D638" s="178">
        <v>0</v>
      </c>
      <c r="E638" s="178">
        <v>4482105.6500000004</v>
      </c>
      <c r="F638" s="178">
        <v>2435128.94</v>
      </c>
    </row>
    <row r="639" spans="3:6">
      <c r="C639" s="179" t="s">
        <v>873</v>
      </c>
      <c r="D639" s="178">
        <v>6692496</v>
      </c>
      <c r="E639" s="178">
        <v>6692496</v>
      </c>
      <c r="F639" s="178">
        <v>6692000</v>
      </c>
    </row>
    <row r="640" spans="3:6">
      <c r="C640" s="179" t="s">
        <v>874</v>
      </c>
      <c r="D640" s="178">
        <v>3693289</v>
      </c>
      <c r="E640" s="178">
        <v>100</v>
      </c>
      <c r="F640" s="178">
        <v>0</v>
      </c>
    </row>
    <row r="641" spans="3:6">
      <c r="C641" s="179" t="s">
        <v>875</v>
      </c>
      <c r="D641" s="178">
        <v>0</v>
      </c>
      <c r="E641" s="178">
        <v>3394131.67</v>
      </c>
      <c r="F641" s="178">
        <v>1710087.83</v>
      </c>
    </row>
    <row r="642" spans="3:6">
      <c r="C642" s="179" t="s">
        <v>876</v>
      </c>
      <c r="D642" s="178">
        <v>2524063</v>
      </c>
      <c r="E642" s="178">
        <v>2308728</v>
      </c>
      <c r="F642" s="178">
        <v>0</v>
      </c>
    </row>
    <row r="643" spans="3:6">
      <c r="C643" s="179" t="s">
        <v>877</v>
      </c>
      <c r="D643" s="178">
        <v>0</v>
      </c>
      <c r="E643" s="178">
        <v>4108394.67</v>
      </c>
      <c r="F643" s="178">
        <v>2557102.5499999998</v>
      </c>
    </row>
    <row r="644" spans="3:6">
      <c r="C644" s="179" t="s">
        <v>878</v>
      </c>
      <c r="D644" s="178">
        <v>2524063</v>
      </c>
      <c r="E644" s="178">
        <v>2308728</v>
      </c>
      <c r="F644" s="178">
        <v>0</v>
      </c>
    </row>
    <row r="645" spans="3:6">
      <c r="C645" s="179" t="s">
        <v>879</v>
      </c>
      <c r="D645" s="178">
        <v>25216142</v>
      </c>
      <c r="E645" s="178">
        <v>21673596</v>
      </c>
      <c r="F645" s="178">
        <v>0</v>
      </c>
    </row>
    <row r="646" spans="3:6">
      <c r="C646" s="179" t="s">
        <v>880</v>
      </c>
      <c r="D646" s="178">
        <v>3067874</v>
      </c>
      <c r="E646" s="178">
        <v>114102.25</v>
      </c>
      <c r="F646" s="178">
        <v>0</v>
      </c>
    </row>
    <row r="647" spans="3:6">
      <c r="C647" s="179" t="s">
        <v>881</v>
      </c>
      <c r="D647" s="178">
        <v>3067874</v>
      </c>
      <c r="E647" s="178">
        <v>114102.25</v>
      </c>
      <c r="F647" s="178">
        <v>0</v>
      </c>
    </row>
    <row r="648" spans="3:6">
      <c r="C648" s="179" t="s">
        <v>882</v>
      </c>
      <c r="D648" s="178">
        <v>5120664</v>
      </c>
      <c r="E648" s="178">
        <v>100</v>
      </c>
      <c r="F648" s="178">
        <v>0</v>
      </c>
    </row>
    <row r="649" spans="3:6">
      <c r="C649" s="179" t="s">
        <v>883</v>
      </c>
      <c r="D649" s="178">
        <v>4341063</v>
      </c>
      <c r="E649" s="178">
        <v>6584240.4900000002</v>
      </c>
      <c r="F649" s="178">
        <v>5267389.12</v>
      </c>
    </row>
    <row r="650" spans="3:6">
      <c r="C650" s="179" t="s">
        <v>884</v>
      </c>
      <c r="D650" s="178">
        <v>26140065</v>
      </c>
      <c r="E650" s="178">
        <v>18138377</v>
      </c>
      <c r="F650" s="178">
        <v>18138376.890000001</v>
      </c>
    </row>
    <row r="651" spans="3:6">
      <c r="C651" s="179" t="s">
        <v>885</v>
      </c>
      <c r="D651" s="178">
        <v>5103076</v>
      </c>
      <c r="E651" s="178">
        <v>2822342.8</v>
      </c>
      <c r="F651" s="178">
        <v>2183941.84</v>
      </c>
    </row>
    <row r="652" spans="3:6">
      <c r="C652" s="179" t="s">
        <v>1995</v>
      </c>
      <c r="D652" s="178">
        <v>0</v>
      </c>
      <c r="E652" s="178">
        <v>7378939.7400000002</v>
      </c>
      <c r="F652" s="178">
        <v>0</v>
      </c>
    </row>
    <row r="653" spans="3:6">
      <c r="C653" s="179" t="s">
        <v>886</v>
      </c>
      <c r="D653" s="178">
        <v>16757020</v>
      </c>
      <c r="E653" s="178">
        <v>14299773</v>
      </c>
      <c r="F653" s="178">
        <v>14299772.789999999</v>
      </c>
    </row>
    <row r="654" spans="3:6">
      <c r="C654" s="179" t="s">
        <v>1996</v>
      </c>
      <c r="D654" s="178">
        <v>0</v>
      </c>
      <c r="E654" s="178">
        <v>4953543.08</v>
      </c>
      <c r="F654" s="178">
        <v>0</v>
      </c>
    </row>
    <row r="655" spans="3:6">
      <c r="C655" s="179" t="s">
        <v>887</v>
      </c>
      <c r="D655" s="178">
        <v>10000000</v>
      </c>
      <c r="E655" s="178">
        <v>1000000</v>
      </c>
      <c r="F655" s="178">
        <v>0</v>
      </c>
    </row>
    <row r="656" spans="3:6">
      <c r="C656" s="179" t="s">
        <v>888</v>
      </c>
      <c r="D656" s="178">
        <v>5000000</v>
      </c>
      <c r="E656" s="178">
        <v>1000000</v>
      </c>
      <c r="F656" s="178">
        <v>0</v>
      </c>
    </row>
    <row r="657" spans="3:6">
      <c r="C657" s="179" t="s">
        <v>889</v>
      </c>
      <c r="D657" s="178">
        <v>0</v>
      </c>
      <c r="E657" s="178">
        <v>22947520</v>
      </c>
      <c r="F657" s="178">
        <v>2101135.52</v>
      </c>
    </row>
    <row r="658" spans="3:6">
      <c r="C658" s="179" t="s">
        <v>890</v>
      </c>
      <c r="D658" s="178">
        <v>2142699</v>
      </c>
      <c r="E658" s="178">
        <v>2142699</v>
      </c>
      <c r="F658" s="178">
        <v>0</v>
      </c>
    </row>
    <row r="659" spans="3:6">
      <c r="C659" s="179" t="s">
        <v>1953</v>
      </c>
      <c r="D659" s="178">
        <v>0</v>
      </c>
      <c r="E659" s="178">
        <v>14929900</v>
      </c>
      <c r="F659" s="178">
        <v>0</v>
      </c>
    </row>
    <row r="660" spans="3:6">
      <c r="C660" s="179" t="s">
        <v>2006</v>
      </c>
      <c r="D660" s="178">
        <v>0</v>
      </c>
      <c r="E660" s="178">
        <v>136000000</v>
      </c>
      <c r="F660" s="178">
        <v>134197248.28</v>
      </c>
    </row>
    <row r="661" spans="3:6">
      <c r="C661" s="179" t="s">
        <v>891</v>
      </c>
      <c r="D661" s="178">
        <v>27143613</v>
      </c>
      <c r="E661" s="178">
        <v>48803999.369999997</v>
      </c>
      <c r="F661" s="178">
        <v>17050899.300000001</v>
      </c>
    </row>
    <row r="662" spans="3:6">
      <c r="C662" s="179" t="s">
        <v>892</v>
      </c>
      <c r="D662" s="178">
        <v>136157143</v>
      </c>
      <c r="E662" s="178">
        <v>407599460</v>
      </c>
      <c r="F662" s="178">
        <v>395003074.05000001</v>
      </c>
    </row>
    <row r="663" spans="3:6">
      <c r="C663" s="179" t="s">
        <v>893</v>
      </c>
      <c r="D663" s="178">
        <v>50946538</v>
      </c>
      <c r="E663" s="178">
        <v>41477786.57</v>
      </c>
      <c r="F663" s="178">
        <v>41473116.969999999</v>
      </c>
    </row>
    <row r="664" spans="3:6">
      <c r="C664" s="179" t="s">
        <v>894</v>
      </c>
      <c r="D664" s="178">
        <v>8692036</v>
      </c>
      <c r="E664" s="178">
        <v>0</v>
      </c>
      <c r="F664" s="178">
        <v>0</v>
      </c>
    </row>
    <row r="665" spans="3:6">
      <c r="C665" s="179" t="s">
        <v>895</v>
      </c>
      <c r="D665" s="178">
        <v>33489931</v>
      </c>
      <c r="E665" s="178">
        <v>5783521</v>
      </c>
      <c r="F665" s="178">
        <v>0</v>
      </c>
    </row>
    <row r="666" spans="3:6">
      <c r="C666" s="179" t="s">
        <v>896</v>
      </c>
      <c r="D666" s="178">
        <v>29859567</v>
      </c>
      <c r="E666" s="178">
        <v>366591</v>
      </c>
      <c r="F666" s="178">
        <v>0</v>
      </c>
    </row>
    <row r="667" spans="3:6">
      <c r="C667" s="179" t="s">
        <v>897</v>
      </c>
      <c r="D667" s="178">
        <v>122935036</v>
      </c>
      <c r="E667" s="178">
        <v>292113330</v>
      </c>
      <c r="F667" s="178">
        <v>289556166.50999999</v>
      </c>
    </row>
    <row r="668" spans="3:6">
      <c r="C668" s="179" t="s">
        <v>898</v>
      </c>
      <c r="D668" s="178">
        <v>38456580</v>
      </c>
      <c r="E668" s="178">
        <v>0</v>
      </c>
      <c r="F668" s="178">
        <v>0</v>
      </c>
    </row>
    <row r="669" spans="3:6">
      <c r="C669" s="179" t="s">
        <v>899</v>
      </c>
      <c r="D669" s="178">
        <v>10000000</v>
      </c>
      <c r="E669" s="178">
        <v>1000000</v>
      </c>
      <c r="F669" s="178">
        <v>0</v>
      </c>
    </row>
    <row r="670" spans="3:6">
      <c r="C670" s="179" t="s">
        <v>900</v>
      </c>
      <c r="D670" s="178">
        <v>20155391</v>
      </c>
      <c r="E670" s="178">
        <v>1146839</v>
      </c>
      <c r="F670" s="178">
        <v>0</v>
      </c>
    </row>
    <row r="671" spans="3:6">
      <c r="C671" s="179" t="s">
        <v>911</v>
      </c>
      <c r="D671" s="178">
        <v>0</v>
      </c>
      <c r="E671" s="178">
        <v>37000000</v>
      </c>
      <c r="F671" s="178">
        <v>37000000</v>
      </c>
    </row>
    <row r="672" spans="3:6">
      <c r="C672" s="179" t="s">
        <v>901</v>
      </c>
      <c r="D672" s="178">
        <v>12275437</v>
      </c>
      <c r="E672" s="178">
        <v>100</v>
      </c>
      <c r="F672" s="178">
        <v>0</v>
      </c>
    </row>
    <row r="673" spans="3:6">
      <c r="C673" s="179" t="s">
        <v>902</v>
      </c>
      <c r="D673" s="178">
        <v>30217777</v>
      </c>
      <c r="E673" s="178">
        <v>44842000</v>
      </c>
      <c r="F673" s="178">
        <v>44841909.020000003</v>
      </c>
    </row>
    <row r="674" spans="3:6">
      <c r="C674" s="179" t="s">
        <v>903</v>
      </c>
      <c r="D674" s="178">
        <v>69223576</v>
      </c>
      <c r="E674" s="178">
        <v>125799296</v>
      </c>
      <c r="F674" s="178">
        <v>125638198.01000001</v>
      </c>
    </row>
    <row r="675" spans="3:6">
      <c r="C675" s="179" t="s">
        <v>904</v>
      </c>
      <c r="D675" s="178">
        <v>100000000</v>
      </c>
      <c r="E675" s="178">
        <v>700000000</v>
      </c>
      <c r="F675" s="178">
        <v>697354529.17999995</v>
      </c>
    </row>
    <row r="676" spans="3:6">
      <c r="C676" s="179" t="s">
        <v>905</v>
      </c>
      <c r="D676" s="178">
        <v>120757727</v>
      </c>
      <c r="E676" s="178">
        <v>96882604</v>
      </c>
      <c r="F676" s="178">
        <v>96872453.939999998</v>
      </c>
    </row>
    <row r="677" spans="3:6">
      <c r="C677" s="179" t="s">
        <v>906</v>
      </c>
      <c r="D677" s="178">
        <v>15836387</v>
      </c>
      <c r="E677" s="178">
        <v>0</v>
      </c>
      <c r="F677" s="178">
        <v>0</v>
      </c>
    </row>
    <row r="678" spans="3:6">
      <c r="C678" s="177" t="s">
        <v>324</v>
      </c>
      <c r="D678" s="178">
        <v>143184864</v>
      </c>
      <c r="E678" s="178">
        <v>484393507.08999997</v>
      </c>
      <c r="F678" s="178">
        <v>331751783.44000006</v>
      </c>
    </row>
    <row r="679" spans="3:6">
      <c r="C679" s="179" t="s">
        <v>907</v>
      </c>
      <c r="D679" s="178">
        <v>46099145</v>
      </c>
      <c r="E679" s="178">
        <v>45908000</v>
      </c>
      <c r="F679" s="178">
        <v>45907916.100000001</v>
      </c>
    </row>
    <row r="680" spans="3:6">
      <c r="C680" s="179" t="s">
        <v>908</v>
      </c>
      <c r="D680" s="178">
        <v>54198739</v>
      </c>
      <c r="E680" s="178">
        <v>192898739</v>
      </c>
      <c r="F680" s="178">
        <v>92124126.540000007</v>
      </c>
    </row>
    <row r="681" spans="3:6">
      <c r="C681" s="179" t="s">
        <v>909</v>
      </c>
      <c r="D681" s="178">
        <v>0</v>
      </c>
      <c r="E681" s="178">
        <v>78542000.010000005</v>
      </c>
      <c r="F681" s="178">
        <v>49427609.119999997</v>
      </c>
    </row>
    <row r="682" spans="3:6">
      <c r="C682" s="179" t="s">
        <v>910</v>
      </c>
      <c r="D682" s="178">
        <v>0</v>
      </c>
      <c r="E682" s="178">
        <v>26044768.079999998</v>
      </c>
      <c r="F682" s="178">
        <v>4688058.25</v>
      </c>
    </row>
    <row r="683" spans="3:6">
      <c r="C683" s="179" t="s">
        <v>911</v>
      </c>
      <c r="D683" s="178">
        <v>42886980</v>
      </c>
      <c r="E683" s="178">
        <v>30000000</v>
      </c>
      <c r="F683" s="178">
        <v>29391683.710000001</v>
      </c>
    </row>
    <row r="684" spans="3:6">
      <c r="C684" s="179" t="s">
        <v>904</v>
      </c>
      <c r="D684" s="178">
        <v>0</v>
      </c>
      <c r="E684" s="178">
        <v>111000000</v>
      </c>
      <c r="F684" s="178">
        <v>110212389.72</v>
      </c>
    </row>
    <row r="685" spans="3:6">
      <c r="C685" s="177" t="s">
        <v>325</v>
      </c>
      <c r="D685" s="178">
        <v>0</v>
      </c>
      <c r="E685" s="178">
        <v>44003100</v>
      </c>
      <c r="F685" s="178">
        <v>44003061.590000004</v>
      </c>
    </row>
    <row r="686" spans="3:6">
      <c r="C686" s="179" t="s">
        <v>903</v>
      </c>
      <c r="D686" s="178">
        <v>0</v>
      </c>
      <c r="E686" s="178">
        <v>44003100</v>
      </c>
      <c r="F686" s="178">
        <v>44003061.590000004</v>
      </c>
    </row>
    <row r="687" spans="3:6">
      <c r="C687" s="68" t="s">
        <v>340</v>
      </c>
      <c r="D687" s="168">
        <v>1498177270</v>
      </c>
      <c r="E687" s="168">
        <v>2218269188.52</v>
      </c>
      <c r="F687" s="168">
        <v>2118557153.9100001</v>
      </c>
    </row>
    <row r="688" spans="3:6">
      <c r="C688" s="177" t="s">
        <v>323</v>
      </c>
      <c r="D688" s="178">
        <v>1473680528</v>
      </c>
      <c r="E688" s="178">
        <v>2201163746.9499998</v>
      </c>
      <c r="F688" s="178">
        <v>2110064018.1700001</v>
      </c>
    </row>
    <row r="689" spans="3:6">
      <c r="C689" s="179" t="s">
        <v>912</v>
      </c>
      <c r="D689" s="178">
        <v>24072499</v>
      </c>
      <c r="E689" s="178">
        <v>0</v>
      </c>
      <c r="F689" s="178">
        <v>0</v>
      </c>
    </row>
    <row r="690" spans="3:6">
      <c r="C690" s="179" t="s">
        <v>913</v>
      </c>
      <c r="D690" s="178">
        <v>15305469</v>
      </c>
      <c r="E690" s="178">
        <v>15305469</v>
      </c>
      <c r="F690" s="178">
        <v>7177413.6500000004</v>
      </c>
    </row>
    <row r="691" spans="3:6">
      <c r="C691" s="179" t="s">
        <v>914</v>
      </c>
      <c r="D691" s="178">
        <v>103320931</v>
      </c>
      <c r="E691" s="178">
        <v>681465931</v>
      </c>
      <c r="F691" s="178">
        <v>659829325.32999992</v>
      </c>
    </row>
    <row r="692" spans="3:6">
      <c r="C692" s="179" t="s">
        <v>1954</v>
      </c>
      <c r="D692" s="178">
        <v>0</v>
      </c>
      <c r="E692" s="178">
        <v>100000</v>
      </c>
      <c r="F692" s="178">
        <v>0</v>
      </c>
    </row>
    <row r="693" spans="3:6">
      <c r="C693" s="179" t="s">
        <v>915</v>
      </c>
      <c r="D693" s="178">
        <v>7036873</v>
      </c>
      <c r="E693" s="178">
        <v>3303102.15</v>
      </c>
      <c r="F693" s="178">
        <v>0</v>
      </c>
    </row>
    <row r="694" spans="3:6">
      <c r="C694" s="179" t="s">
        <v>916</v>
      </c>
      <c r="D694" s="178">
        <v>4844222</v>
      </c>
      <c r="E694" s="178">
        <v>111093.14</v>
      </c>
      <c r="F694" s="178">
        <v>0</v>
      </c>
    </row>
    <row r="695" spans="3:6">
      <c r="C695" s="179" t="s">
        <v>917</v>
      </c>
      <c r="D695" s="178">
        <v>18428206</v>
      </c>
      <c r="E695" s="178">
        <v>14412275</v>
      </c>
      <c r="F695" s="178">
        <v>13864629.68</v>
      </c>
    </row>
    <row r="696" spans="3:6">
      <c r="C696" s="179" t="s">
        <v>918</v>
      </c>
      <c r="D696" s="178">
        <v>1875179</v>
      </c>
      <c r="E696" s="178">
        <v>116190</v>
      </c>
      <c r="F696" s="178">
        <v>0</v>
      </c>
    </row>
    <row r="697" spans="3:6">
      <c r="C697" s="179" t="s">
        <v>919</v>
      </c>
      <c r="D697" s="178">
        <v>11762181</v>
      </c>
      <c r="E697" s="178">
        <v>6194832</v>
      </c>
      <c r="F697" s="178">
        <v>3355865.36</v>
      </c>
    </row>
    <row r="698" spans="3:6">
      <c r="C698" s="179" t="s">
        <v>920</v>
      </c>
      <c r="D698" s="178">
        <v>4844222</v>
      </c>
      <c r="E698" s="178">
        <v>1597604</v>
      </c>
      <c r="F698" s="178">
        <v>1038082.83</v>
      </c>
    </row>
    <row r="699" spans="3:6">
      <c r="C699" s="179" t="s">
        <v>921</v>
      </c>
      <c r="D699" s="178">
        <v>7036873</v>
      </c>
      <c r="E699" s="178">
        <v>1861543</v>
      </c>
      <c r="F699" s="178">
        <v>0</v>
      </c>
    </row>
    <row r="700" spans="3:6">
      <c r="C700" s="179" t="s">
        <v>922</v>
      </c>
      <c r="D700" s="178">
        <v>57467939</v>
      </c>
      <c r="E700" s="178">
        <v>31564939</v>
      </c>
      <c r="F700" s="178">
        <v>24277276.73</v>
      </c>
    </row>
    <row r="701" spans="3:6">
      <c r="C701" s="179" t="s">
        <v>923</v>
      </c>
      <c r="D701" s="178">
        <v>62745808</v>
      </c>
      <c r="E701" s="178">
        <v>32376838</v>
      </c>
      <c r="F701" s="178">
        <v>32376278.98</v>
      </c>
    </row>
    <row r="702" spans="3:6">
      <c r="C702" s="179" t="s">
        <v>924</v>
      </c>
      <c r="D702" s="178">
        <v>8679557</v>
      </c>
      <c r="E702" s="178">
        <v>10000000</v>
      </c>
      <c r="F702" s="178">
        <v>6114766.2999999998</v>
      </c>
    </row>
    <row r="703" spans="3:6">
      <c r="C703" s="179" t="s">
        <v>1972</v>
      </c>
      <c r="D703" s="178">
        <v>0</v>
      </c>
      <c r="E703" s="178">
        <v>6303584.0099999998</v>
      </c>
      <c r="F703" s="178">
        <v>0</v>
      </c>
    </row>
    <row r="704" spans="3:6">
      <c r="C704" s="179" t="s">
        <v>925</v>
      </c>
      <c r="D704" s="178">
        <v>30000000</v>
      </c>
      <c r="E704" s="178">
        <v>30000114</v>
      </c>
      <c r="F704" s="178">
        <v>30000000</v>
      </c>
    </row>
    <row r="705" spans="3:6">
      <c r="C705" s="179" t="s">
        <v>926</v>
      </c>
      <c r="D705" s="178">
        <v>9195495</v>
      </c>
      <c r="E705" s="178">
        <v>9195495</v>
      </c>
      <c r="F705" s="178">
        <v>9195495</v>
      </c>
    </row>
    <row r="706" spans="3:6">
      <c r="C706" s="179" t="s">
        <v>927</v>
      </c>
      <c r="D706" s="178">
        <v>22405690</v>
      </c>
      <c r="E706" s="178">
        <v>22405690</v>
      </c>
      <c r="F706" s="178">
        <v>22405690</v>
      </c>
    </row>
    <row r="707" spans="3:6">
      <c r="C707" s="179" t="s">
        <v>928</v>
      </c>
      <c r="D707" s="178">
        <v>5229408</v>
      </c>
      <c r="E707" s="178">
        <v>8440936.7699999996</v>
      </c>
      <c r="F707" s="178">
        <v>7242870.3599999994</v>
      </c>
    </row>
    <row r="708" spans="3:6">
      <c r="C708" s="179" t="s">
        <v>929</v>
      </c>
      <c r="D708" s="178">
        <v>24706655</v>
      </c>
      <c r="E708" s="178">
        <v>24000000</v>
      </c>
      <c r="F708" s="178">
        <v>24000000</v>
      </c>
    </row>
    <row r="709" spans="3:6">
      <c r="C709" s="179" t="s">
        <v>2007</v>
      </c>
      <c r="D709" s="178">
        <v>0</v>
      </c>
      <c r="E709" s="178">
        <v>6000000</v>
      </c>
      <c r="F709" s="178">
        <v>4317051</v>
      </c>
    </row>
    <row r="710" spans="3:6">
      <c r="C710" s="179" t="s">
        <v>930</v>
      </c>
      <c r="D710" s="178">
        <v>20000000</v>
      </c>
      <c r="E710" s="178">
        <v>12000000</v>
      </c>
      <c r="F710" s="178">
        <v>5089617.9800000004</v>
      </c>
    </row>
    <row r="711" spans="3:6">
      <c r="C711" s="179" t="s">
        <v>931</v>
      </c>
      <c r="D711" s="178">
        <v>25000000</v>
      </c>
      <c r="E711" s="178">
        <v>40000000</v>
      </c>
      <c r="F711" s="178">
        <v>39795521.520000003</v>
      </c>
    </row>
    <row r="712" spans="3:6">
      <c r="C712" s="179" t="s">
        <v>932</v>
      </c>
      <c r="D712" s="178">
        <v>30000000</v>
      </c>
      <c r="E712" s="178">
        <v>83652800</v>
      </c>
      <c r="F712" s="178">
        <v>83651827.170000002</v>
      </c>
    </row>
    <row r="713" spans="3:6">
      <c r="C713" s="179" t="s">
        <v>1884</v>
      </c>
      <c r="D713" s="178">
        <v>0</v>
      </c>
      <c r="E713" s="178">
        <v>4326267</v>
      </c>
      <c r="F713" s="178">
        <v>0</v>
      </c>
    </row>
    <row r="714" spans="3:6">
      <c r="C714" s="179" t="s">
        <v>933</v>
      </c>
      <c r="D714" s="178">
        <v>2929951</v>
      </c>
      <c r="E714" s="178">
        <v>2929951.01</v>
      </c>
      <c r="F714" s="178">
        <v>0</v>
      </c>
    </row>
    <row r="715" spans="3:6">
      <c r="C715" s="179" t="s">
        <v>934</v>
      </c>
      <c r="D715" s="178">
        <v>5137508</v>
      </c>
      <c r="E715" s="178">
        <v>103365.66</v>
      </c>
      <c r="F715" s="178">
        <v>0</v>
      </c>
    </row>
    <row r="716" spans="3:6">
      <c r="C716" s="179" t="s">
        <v>935</v>
      </c>
      <c r="D716" s="178">
        <v>2929951</v>
      </c>
      <c r="E716" s="178">
        <v>2929951.01</v>
      </c>
      <c r="F716" s="178">
        <v>0</v>
      </c>
    </row>
    <row r="717" spans="3:6">
      <c r="C717" s="179" t="s">
        <v>936</v>
      </c>
      <c r="D717" s="178">
        <v>4368873</v>
      </c>
      <c r="E717" s="178">
        <v>106331.34</v>
      </c>
      <c r="F717" s="178">
        <v>0</v>
      </c>
    </row>
    <row r="718" spans="3:6">
      <c r="C718" s="179" t="s">
        <v>937</v>
      </c>
      <c r="D718" s="178">
        <v>7204080</v>
      </c>
      <c r="E718" s="178">
        <v>114766.05</v>
      </c>
      <c r="F718" s="178">
        <v>0</v>
      </c>
    </row>
    <row r="719" spans="3:6">
      <c r="C719" s="179" t="s">
        <v>938</v>
      </c>
      <c r="D719" s="178">
        <v>3004912</v>
      </c>
      <c r="E719" s="178">
        <v>111583.61</v>
      </c>
      <c r="F719" s="178">
        <v>0</v>
      </c>
    </row>
    <row r="720" spans="3:6">
      <c r="C720" s="179" t="s">
        <v>939</v>
      </c>
      <c r="D720" s="178">
        <v>65620558</v>
      </c>
      <c r="E720" s="178">
        <v>235924282</v>
      </c>
      <c r="F720" s="178">
        <v>224697643.46000001</v>
      </c>
    </row>
    <row r="721" spans="3:6">
      <c r="C721" s="179" t="s">
        <v>940</v>
      </c>
      <c r="D721" s="178">
        <v>3687187</v>
      </c>
      <c r="E721" s="178">
        <v>113978.6</v>
      </c>
      <c r="F721" s="178">
        <v>0</v>
      </c>
    </row>
    <row r="722" spans="3:6">
      <c r="C722" s="179" t="s">
        <v>941</v>
      </c>
      <c r="D722" s="178">
        <v>3687187</v>
      </c>
      <c r="E722" s="178">
        <v>113978.6</v>
      </c>
      <c r="F722" s="178">
        <v>0</v>
      </c>
    </row>
    <row r="723" spans="3:6">
      <c r="C723" s="179" t="s">
        <v>942</v>
      </c>
      <c r="D723" s="178">
        <v>13975681</v>
      </c>
      <c r="E723" s="178">
        <v>0</v>
      </c>
      <c r="F723" s="178">
        <v>0</v>
      </c>
    </row>
    <row r="724" spans="3:6">
      <c r="C724" s="179" t="s">
        <v>943</v>
      </c>
      <c r="D724" s="178">
        <v>10152268</v>
      </c>
      <c r="E724" s="178">
        <v>10152268</v>
      </c>
      <c r="F724" s="178">
        <v>10152238.66</v>
      </c>
    </row>
    <row r="725" spans="3:6">
      <c r="C725" s="179" t="s">
        <v>944</v>
      </c>
      <c r="D725" s="178">
        <v>70946399</v>
      </c>
      <c r="E725" s="178">
        <v>399079</v>
      </c>
      <c r="F725" s="178">
        <v>0</v>
      </c>
    </row>
    <row r="726" spans="3:6">
      <c r="C726" s="179" t="s">
        <v>945</v>
      </c>
      <c r="D726" s="178">
        <v>736903086</v>
      </c>
      <c r="E726" s="178">
        <v>863578928</v>
      </c>
      <c r="F726" s="178">
        <v>862189623.27999997</v>
      </c>
    </row>
    <row r="727" spans="3:6">
      <c r="C727" s="179" t="s">
        <v>946</v>
      </c>
      <c r="D727" s="178">
        <v>49175680</v>
      </c>
      <c r="E727" s="178">
        <v>39850581</v>
      </c>
      <c r="F727" s="178">
        <v>39292800.879999995</v>
      </c>
    </row>
    <row r="728" spans="3:6">
      <c r="C728" s="177" t="s">
        <v>324</v>
      </c>
      <c r="D728" s="178">
        <v>24496742</v>
      </c>
      <c r="E728" s="178">
        <v>17105441.57</v>
      </c>
      <c r="F728" s="178">
        <v>8493135.7400000002</v>
      </c>
    </row>
    <row r="729" spans="3:6">
      <c r="C729" s="179" t="s">
        <v>947</v>
      </c>
      <c r="D729" s="178">
        <v>0</v>
      </c>
      <c r="E729" s="178">
        <v>1704813.55</v>
      </c>
      <c r="F729" s="178">
        <v>1704813.26</v>
      </c>
    </row>
    <row r="730" spans="3:6">
      <c r="C730" s="179" t="s">
        <v>948</v>
      </c>
      <c r="D730" s="178">
        <v>16198552</v>
      </c>
      <c r="E730" s="178">
        <v>0</v>
      </c>
      <c r="F730" s="178">
        <v>0</v>
      </c>
    </row>
    <row r="731" spans="3:6">
      <c r="C731" s="179" t="s">
        <v>949</v>
      </c>
      <c r="D731" s="178">
        <v>0</v>
      </c>
      <c r="E731" s="178">
        <v>15400438.02</v>
      </c>
      <c r="F731" s="178">
        <v>6788322.4799999995</v>
      </c>
    </row>
    <row r="732" spans="3:6">
      <c r="C732" s="179" t="s">
        <v>950</v>
      </c>
      <c r="D732" s="178">
        <v>8298190</v>
      </c>
      <c r="E732" s="178">
        <v>190</v>
      </c>
      <c r="F732" s="178">
        <v>0</v>
      </c>
    </row>
    <row r="733" spans="3:6">
      <c r="C733" s="68" t="s">
        <v>341</v>
      </c>
      <c r="D733" s="168">
        <v>4905265143</v>
      </c>
      <c r="E733" s="168">
        <v>5439177814.6199999</v>
      </c>
      <c r="F733" s="168">
        <v>2930568566.4400001</v>
      </c>
    </row>
    <row r="734" spans="3:6">
      <c r="C734" s="177" t="s">
        <v>323</v>
      </c>
      <c r="D734" s="178">
        <v>1890790749</v>
      </c>
      <c r="E734" s="178">
        <v>2424703420.6199999</v>
      </c>
      <c r="F734" s="178">
        <v>2167647938.8200002</v>
      </c>
    </row>
    <row r="735" spans="3:6">
      <c r="C735" s="179" t="s">
        <v>951</v>
      </c>
      <c r="D735" s="178">
        <v>793946</v>
      </c>
      <c r="E735" s="178">
        <v>578611</v>
      </c>
      <c r="F735" s="178">
        <v>0</v>
      </c>
    </row>
    <row r="736" spans="3:6">
      <c r="C736" s="179" t="s">
        <v>952</v>
      </c>
      <c r="D736" s="178">
        <v>2411805</v>
      </c>
      <c r="E736" s="178">
        <v>3397540</v>
      </c>
      <c r="F736" s="178">
        <v>1550198.94</v>
      </c>
    </row>
    <row r="737" spans="3:6">
      <c r="C737" s="179" t="s">
        <v>953</v>
      </c>
      <c r="D737" s="178">
        <v>900000000</v>
      </c>
      <c r="E737" s="178">
        <v>556000000</v>
      </c>
      <c r="F737" s="178">
        <v>522741056.81</v>
      </c>
    </row>
    <row r="738" spans="3:6">
      <c r="C738" s="179" t="s">
        <v>954</v>
      </c>
      <c r="D738" s="178">
        <v>0</v>
      </c>
      <c r="E738" s="178">
        <v>32107196</v>
      </c>
      <c r="F738" s="178">
        <v>0</v>
      </c>
    </row>
    <row r="739" spans="3:6">
      <c r="C739" s="179" t="s">
        <v>955</v>
      </c>
      <c r="D739" s="178">
        <v>793946</v>
      </c>
      <c r="E739" s="178">
        <v>578611</v>
      </c>
      <c r="F739" s="178">
        <v>0</v>
      </c>
    </row>
    <row r="740" spans="3:6">
      <c r="C740" s="179" t="s">
        <v>956</v>
      </c>
      <c r="D740" s="178">
        <v>7036874</v>
      </c>
      <c r="E740" s="178">
        <v>115608.65</v>
      </c>
      <c r="F740" s="178">
        <v>0</v>
      </c>
    </row>
    <row r="741" spans="3:6">
      <c r="C741" s="179" t="s">
        <v>957</v>
      </c>
      <c r="D741" s="178">
        <v>1288275</v>
      </c>
      <c r="E741" s="178">
        <v>107294</v>
      </c>
      <c r="F741" s="178">
        <v>0</v>
      </c>
    </row>
    <row r="742" spans="3:6">
      <c r="C742" s="179" t="s">
        <v>958</v>
      </c>
      <c r="D742" s="178">
        <v>793946</v>
      </c>
      <c r="E742" s="178">
        <v>578611</v>
      </c>
      <c r="F742" s="178">
        <v>0</v>
      </c>
    </row>
    <row r="743" spans="3:6">
      <c r="C743" s="179" t="s">
        <v>959</v>
      </c>
      <c r="D743" s="178">
        <v>1830442</v>
      </c>
      <c r="E743" s="178">
        <v>1184438</v>
      </c>
      <c r="F743" s="178">
        <v>0</v>
      </c>
    </row>
    <row r="744" spans="3:6">
      <c r="C744" s="179" t="s">
        <v>960</v>
      </c>
      <c r="D744" s="178">
        <v>12210754</v>
      </c>
      <c r="E744" s="178">
        <v>0</v>
      </c>
      <c r="F744" s="178">
        <v>0</v>
      </c>
    </row>
    <row r="745" spans="3:6">
      <c r="C745" s="179" t="s">
        <v>961</v>
      </c>
      <c r="D745" s="178">
        <v>50000000</v>
      </c>
      <c r="E745" s="178">
        <v>24327073</v>
      </c>
      <c r="F745" s="178">
        <v>0</v>
      </c>
    </row>
    <row r="746" spans="3:6">
      <c r="C746" s="179" t="s">
        <v>962</v>
      </c>
      <c r="D746" s="178">
        <v>60004371</v>
      </c>
      <c r="E746" s="178">
        <v>39782270</v>
      </c>
      <c r="F746" s="178">
        <v>39777685.399999999</v>
      </c>
    </row>
    <row r="747" spans="3:6">
      <c r="C747" s="179" t="s">
        <v>963</v>
      </c>
      <c r="D747" s="178">
        <v>5000000</v>
      </c>
      <c r="E747" s="178">
        <v>19000000</v>
      </c>
      <c r="F747" s="178">
        <v>13184351.67</v>
      </c>
    </row>
    <row r="748" spans="3:6">
      <c r="C748" s="179" t="s">
        <v>964</v>
      </c>
      <c r="D748" s="178">
        <v>97691808</v>
      </c>
      <c r="E748" s="178">
        <v>34067218</v>
      </c>
      <c r="F748" s="178">
        <v>31624144.780000001</v>
      </c>
    </row>
    <row r="749" spans="3:6">
      <c r="C749" s="179" t="s">
        <v>1973</v>
      </c>
      <c r="D749" s="178">
        <v>0</v>
      </c>
      <c r="E749" s="178">
        <v>5657326.9699999997</v>
      </c>
      <c r="F749" s="178">
        <v>3664757.0199999996</v>
      </c>
    </row>
    <row r="750" spans="3:6">
      <c r="C750" s="179" t="s">
        <v>965</v>
      </c>
      <c r="D750" s="178">
        <v>223697782</v>
      </c>
      <c r="E750" s="178">
        <v>379104682</v>
      </c>
      <c r="F750" s="178">
        <v>375685276.70000005</v>
      </c>
    </row>
    <row r="751" spans="3:6">
      <c r="C751" s="179" t="s">
        <v>966</v>
      </c>
      <c r="D751" s="178">
        <v>76016568</v>
      </c>
      <c r="E751" s="178">
        <v>565530000</v>
      </c>
      <c r="F751" s="178">
        <v>465523197.72000003</v>
      </c>
    </row>
    <row r="752" spans="3:6">
      <c r="C752" s="179" t="s">
        <v>967</v>
      </c>
      <c r="D752" s="178">
        <v>1386356</v>
      </c>
      <c r="E752" s="178">
        <v>1608021</v>
      </c>
      <c r="F752" s="178">
        <v>1607968.23</v>
      </c>
    </row>
    <row r="753" spans="3:6">
      <c r="C753" s="179" t="s">
        <v>968</v>
      </c>
      <c r="D753" s="178">
        <v>2571728</v>
      </c>
      <c r="E753" s="178">
        <v>4096024</v>
      </c>
      <c r="F753" s="178">
        <v>4095942.31</v>
      </c>
    </row>
    <row r="754" spans="3:6">
      <c r="C754" s="179" t="s">
        <v>969</v>
      </c>
      <c r="D754" s="178">
        <v>1658212</v>
      </c>
      <c r="E754" s="178">
        <v>1227543</v>
      </c>
      <c r="F754" s="178">
        <v>0</v>
      </c>
    </row>
    <row r="755" spans="3:6">
      <c r="C755" s="179" t="s">
        <v>970</v>
      </c>
      <c r="D755" s="178">
        <v>1658212</v>
      </c>
      <c r="E755" s="178">
        <v>2484243</v>
      </c>
      <c r="F755" s="178">
        <v>2484155.59</v>
      </c>
    </row>
    <row r="756" spans="3:6">
      <c r="C756" s="179" t="s">
        <v>971</v>
      </c>
      <c r="D756" s="178">
        <v>1386356</v>
      </c>
      <c r="E756" s="178">
        <v>1608021</v>
      </c>
      <c r="F756" s="178">
        <v>1405222.16</v>
      </c>
    </row>
    <row r="757" spans="3:6">
      <c r="C757" s="179" t="s">
        <v>972</v>
      </c>
      <c r="D757" s="178">
        <v>25000000</v>
      </c>
      <c r="E757" s="178">
        <v>16463306</v>
      </c>
      <c r="F757" s="178">
        <v>2235993.92</v>
      </c>
    </row>
    <row r="758" spans="3:6">
      <c r="C758" s="179" t="s">
        <v>973</v>
      </c>
      <c r="D758" s="178">
        <v>145335</v>
      </c>
      <c r="E758" s="178">
        <v>11410</v>
      </c>
      <c r="F758" s="178">
        <v>0</v>
      </c>
    </row>
    <row r="759" spans="3:6">
      <c r="C759" s="179" t="s">
        <v>974</v>
      </c>
      <c r="D759" s="178">
        <v>1552464</v>
      </c>
      <c r="E759" s="178">
        <v>100</v>
      </c>
      <c r="F759" s="178">
        <v>0</v>
      </c>
    </row>
    <row r="760" spans="3:6">
      <c r="C760" s="179" t="s">
        <v>975</v>
      </c>
      <c r="D760" s="178">
        <v>2408296</v>
      </c>
      <c r="E760" s="178">
        <v>105738</v>
      </c>
      <c r="F760" s="178">
        <v>0</v>
      </c>
    </row>
    <row r="761" spans="3:6">
      <c r="C761" s="179" t="s">
        <v>976</v>
      </c>
      <c r="D761" s="178">
        <v>1552464</v>
      </c>
      <c r="E761" s="178">
        <v>100</v>
      </c>
      <c r="F761" s="178">
        <v>0</v>
      </c>
    </row>
    <row r="762" spans="3:6">
      <c r="C762" s="179" t="s">
        <v>977</v>
      </c>
      <c r="D762" s="178">
        <v>1292069</v>
      </c>
      <c r="E762" s="178">
        <v>107673</v>
      </c>
      <c r="F762" s="178">
        <v>0</v>
      </c>
    </row>
    <row r="763" spans="3:6">
      <c r="C763" s="179" t="s">
        <v>978</v>
      </c>
      <c r="D763" s="178">
        <v>1292069</v>
      </c>
      <c r="E763" s="178">
        <v>107673</v>
      </c>
      <c r="F763" s="178">
        <v>0</v>
      </c>
    </row>
    <row r="764" spans="3:6">
      <c r="C764" s="179" t="s">
        <v>979</v>
      </c>
      <c r="D764" s="178">
        <v>1524615</v>
      </c>
      <c r="E764" s="178">
        <v>1093946</v>
      </c>
      <c r="F764" s="178">
        <v>0</v>
      </c>
    </row>
    <row r="765" spans="3:6">
      <c r="C765" s="179" t="s">
        <v>980</v>
      </c>
      <c r="D765" s="178">
        <v>1524615</v>
      </c>
      <c r="E765" s="178">
        <v>1093946</v>
      </c>
      <c r="F765" s="178">
        <v>0</v>
      </c>
    </row>
    <row r="766" spans="3:6">
      <c r="C766" s="179" t="s">
        <v>981</v>
      </c>
      <c r="D766" s="178">
        <v>1290217</v>
      </c>
      <c r="E766" s="178">
        <v>1074882</v>
      </c>
      <c r="F766" s="178">
        <v>0</v>
      </c>
    </row>
    <row r="767" spans="3:6">
      <c r="C767" s="179" t="s">
        <v>982</v>
      </c>
      <c r="D767" s="178">
        <v>2467692</v>
      </c>
      <c r="E767" s="178">
        <v>1821688</v>
      </c>
      <c r="F767" s="178">
        <v>0</v>
      </c>
    </row>
    <row r="768" spans="3:6">
      <c r="C768" s="179" t="s">
        <v>983</v>
      </c>
      <c r="D768" s="178">
        <v>1083448</v>
      </c>
      <c r="E768" s="178">
        <v>652779</v>
      </c>
      <c r="F768" s="178">
        <v>652000</v>
      </c>
    </row>
    <row r="769" spans="3:6">
      <c r="C769" s="179" t="s">
        <v>984</v>
      </c>
      <c r="D769" s="178">
        <v>7000000</v>
      </c>
      <c r="E769" s="178">
        <v>6529186</v>
      </c>
      <c r="F769" s="178">
        <v>5024311.28</v>
      </c>
    </row>
    <row r="770" spans="3:6">
      <c r="C770" s="179" t="s">
        <v>985</v>
      </c>
      <c r="D770" s="178">
        <v>1083448</v>
      </c>
      <c r="E770" s="178">
        <v>652779</v>
      </c>
      <c r="F770" s="178">
        <v>652000</v>
      </c>
    </row>
    <row r="771" spans="3:6">
      <c r="C771" s="179" t="s">
        <v>986</v>
      </c>
      <c r="D771" s="178">
        <v>1083448</v>
      </c>
      <c r="E771" s="178">
        <v>652779</v>
      </c>
      <c r="F771" s="178">
        <v>652000</v>
      </c>
    </row>
    <row r="772" spans="3:6">
      <c r="C772" s="179" t="s">
        <v>987</v>
      </c>
      <c r="D772" s="178">
        <v>10000000</v>
      </c>
      <c r="E772" s="178">
        <v>142088260</v>
      </c>
      <c r="F772" s="178">
        <v>142087815.75999999</v>
      </c>
    </row>
    <row r="773" spans="3:6">
      <c r="C773" s="179" t="s">
        <v>988</v>
      </c>
      <c r="D773" s="178">
        <v>49509381</v>
      </c>
      <c r="E773" s="178">
        <v>58831950</v>
      </c>
      <c r="F773" s="178">
        <v>58764000.740000002</v>
      </c>
    </row>
    <row r="774" spans="3:6">
      <c r="C774" s="179" t="s">
        <v>989</v>
      </c>
      <c r="D774" s="178">
        <v>56815896</v>
      </c>
      <c r="E774" s="178">
        <v>40956579</v>
      </c>
      <c r="F774" s="178">
        <v>40956579</v>
      </c>
    </row>
    <row r="775" spans="3:6">
      <c r="C775" s="179" t="s">
        <v>990</v>
      </c>
      <c r="D775" s="178">
        <v>53002068</v>
      </c>
      <c r="E775" s="178">
        <v>43487114</v>
      </c>
      <c r="F775" s="178">
        <v>43479408.5</v>
      </c>
    </row>
    <row r="776" spans="3:6">
      <c r="C776" s="179" t="s">
        <v>991</v>
      </c>
      <c r="D776" s="178">
        <v>89928181</v>
      </c>
      <c r="E776" s="178">
        <v>263418370</v>
      </c>
      <c r="F776" s="178">
        <v>237452514.30000001</v>
      </c>
    </row>
    <row r="777" spans="3:6">
      <c r="C777" s="179" t="s">
        <v>992</v>
      </c>
      <c r="D777" s="178">
        <v>93502610</v>
      </c>
      <c r="E777" s="178">
        <v>83273749</v>
      </c>
      <c r="F777" s="178">
        <v>83214831.400000006</v>
      </c>
    </row>
    <row r="778" spans="3:6">
      <c r="C778" s="179" t="s">
        <v>993</v>
      </c>
      <c r="D778" s="178">
        <v>39501052</v>
      </c>
      <c r="E778" s="178">
        <v>89139082</v>
      </c>
      <c r="F778" s="178">
        <v>89132526.590000004</v>
      </c>
    </row>
    <row r="779" spans="3:6">
      <c r="C779" s="177" t="s">
        <v>326</v>
      </c>
      <c r="D779" s="178">
        <v>3014474394</v>
      </c>
      <c r="E779" s="178">
        <v>3014474394</v>
      </c>
      <c r="F779" s="178">
        <v>762920627.62</v>
      </c>
    </row>
    <row r="780" spans="3:6">
      <c r="C780" s="179" t="s">
        <v>994</v>
      </c>
      <c r="D780" s="178">
        <v>3014474394</v>
      </c>
      <c r="E780" s="178">
        <v>3014474394</v>
      </c>
      <c r="F780" s="178">
        <v>762920627.62</v>
      </c>
    </row>
    <row r="781" spans="3:6">
      <c r="C781" s="68" t="s">
        <v>342</v>
      </c>
      <c r="D781" s="168">
        <v>708754976</v>
      </c>
      <c r="E781" s="168">
        <v>3689304478.8600001</v>
      </c>
      <c r="F781" s="168">
        <v>2838757119.2399998</v>
      </c>
    </row>
    <row r="782" spans="3:6">
      <c r="C782" s="177" t="s">
        <v>323</v>
      </c>
      <c r="D782" s="178">
        <v>391443082</v>
      </c>
      <c r="E782" s="178">
        <v>2912333288.9200001</v>
      </c>
      <c r="F782" s="178">
        <v>2139796379.0699999</v>
      </c>
    </row>
    <row r="783" spans="3:6">
      <c r="C783" s="179" t="s">
        <v>995</v>
      </c>
      <c r="D783" s="178">
        <v>53100000</v>
      </c>
      <c r="E783" s="178">
        <v>150151459</v>
      </c>
      <c r="F783" s="178">
        <v>79277332.079999998</v>
      </c>
    </row>
    <row r="784" spans="3:6">
      <c r="C784" s="179" t="s">
        <v>996</v>
      </c>
      <c r="D784" s="178">
        <v>1000000</v>
      </c>
      <c r="E784" s="178">
        <v>2301029631</v>
      </c>
      <c r="F784" s="178">
        <v>1601029630.5999999</v>
      </c>
    </row>
    <row r="785" spans="3:6">
      <c r="C785" s="179" t="s">
        <v>997</v>
      </c>
      <c r="D785" s="178">
        <v>4364944</v>
      </c>
      <c r="E785" s="178">
        <v>112039.46</v>
      </c>
      <c r="F785" s="178">
        <v>0</v>
      </c>
    </row>
    <row r="786" spans="3:6">
      <c r="C786" s="179" t="s">
        <v>998</v>
      </c>
      <c r="D786" s="178">
        <v>1875179</v>
      </c>
      <c r="E786" s="178">
        <v>116190</v>
      </c>
      <c r="F786" s="178">
        <v>0</v>
      </c>
    </row>
    <row r="787" spans="3:6">
      <c r="C787" s="179" t="s">
        <v>999</v>
      </c>
      <c r="D787" s="178">
        <v>6352861</v>
      </c>
      <c r="E787" s="178">
        <v>103638.1</v>
      </c>
      <c r="F787" s="178">
        <v>0</v>
      </c>
    </row>
    <row r="788" spans="3:6">
      <c r="C788" s="179" t="s">
        <v>1000</v>
      </c>
      <c r="D788" s="178">
        <v>3424658</v>
      </c>
      <c r="E788" s="178">
        <v>3424658</v>
      </c>
      <c r="F788" s="178">
        <v>3191848.9</v>
      </c>
    </row>
    <row r="789" spans="3:6">
      <c r="C789" s="179" t="s">
        <v>1001</v>
      </c>
      <c r="D789" s="178">
        <v>2125528</v>
      </c>
      <c r="E789" s="178">
        <v>101691</v>
      </c>
      <c r="F789" s="178">
        <v>0</v>
      </c>
    </row>
    <row r="790" spans="3:6">
      <c r="C790" s="179" t="s">
        <v>1002</v>
      </c>
      <c r="D790" s="178">
        <v>11123796</v>
      </c>
      <c r="E790" s="178">
        <v>102624.07</v>
      </c>
      <c r="F790" s="178">
        <v>0</v>
      </c>
    </row>
    <row r="791" spans="3:6">
      <c r="C791" s="179" t="s">
        <v>1003</v>
      </c>
      <c r="D791" s="178">
        <v>1000000</v>
      </c>
      <c r="E791" s="178">
        <v>202715000</v>
      </c>
      <c r="F791" s="178">
        <v>202714547.81</v>
      </c>
    </row>
    <row r="792" spans="3:6">
      <c r="C792" s="179" t="s">
        <v>1004</v>
      </c>
      <c r="D792" s="178">
        <v>19508354</v>
      </c>
      <c r="E792" s="178">
        <v>100000</v>
      </c>
      <c r="F792" s="178">
        <v>0</v>
      </c>
    </row>
    <row r="793" spans="3:6">
      <c r="C793" s="179" t="s">
        <v>1005</v>
      </c>
      <c r="D793" s="178">
        <v>87002149</v>
      </c>
      <c r="E793" s="178">
        <v>67980302</v>
      </c>
      <c r="F793" s="178">
        <v>67925733.969999999</v>
      </c>
    </row>
    <row r="794" spans="3:6">
      <c r="C794" s="179" t="s">
        <v>1006</v>
      </c>
      <c r="D794" s="178">
        <v>20000000</v>
      </c>
      <c r="E794" s="178">
        <v>0</v>
      </c>
      <c r="F794" s="178">
        <v>0</v>
      </c>
    </row>
    <row r="795" spans="3:6">
      <c r="C795" s="179" t="s">
        <v>1007</v>
      </c>
      <c r="D795" s="178">
        <v>498000</v>
      </c>
      <c r="E795" s="178">
        <v>0</v>
      </c>
      <c r="F795" s="178">
        <v>0</v>
      </c>
    </row>
    <row r="796" spans="3:6">
      <c r="C796" s="179" t="s">
        <v>1008</v>
      </c>
      <c r="D796" s="178">
        <v>180067613</v>
      </c>
      <c r="E796" s="178">
        <v>186396056.28999999</v>
      </c>
      <c r="F796" s="178">
        <v>185657285.70999998</v>
      </c>
    </row>
    <row r="797" spans="3:6">
      <c r="C797" s="177" t="s">
        <v>324</v>
      </c>
      <c r="D797" s="178">
        <v>306000000</v>
      </c>
      <c r="E797" s="178">
        <v>106571964.94</v>
      </c>
      <c r="F797" s="178">
        <v>54960740.170000002</v>
      </c>
    </row>
    <row r="798" spans="3:6">
      <c r="C798" s="179" t="s">
        <v>1009</v>
      </c>
      <c r="D798" s="178">
        <v>306000000</v>
      </c>
      <c r="E798" s="178">
        <v>106571964.94</v>
      </c>
      <c r="F798" s="178">
        <v>54960740.170000002</v>
      </c>
    </row>
    <row r="799" spans="3:6">
      <c r="C799" s="177" t="s">
        <v>326</v>
      </c>
      <c r="D799" s="178">
        <v>0</v>
      </c>
      <c r="E799" s="178">
        <v>659087331</v>
      </c>
      <c r="F799" s="178">
        <v>644000000</v>
      </c>
    </row>
    <row r="800" spans="3:6">
      <c r="C800" s="179" t="s">
        <v>996</v>
      </c>
      <c r="D800" s="178">
        <v>0</v>
      </c>
      <c r="E800" s="178">
        <v>644000000</v>
      </c>
      <c r="F800" s="178">
        <v>644000000</v>
      </c>
    </row>
    <row r="801" spans="3:6">
      <c r="C801" s="179" t="s">
        <v>1003</v>
      </c>
      <c r="D801" s="178">
        <v>0</v>
      </c>
      <c r="E801" s="178">
        <v>15087331</v>
      </c>
      <c r="F801" s="178">
        <v>0</v>
      </c>
    </row>
    <row r="802" spans="3:6">
      <c r="C802" s="177" t="s">
        <v>332</v>
      </c>
      <c r="D802" s="178">
        <v>11311894</v>
      </c>
      <c r="E802" s="178">
        <v>11311894</v>
      </c>
      <c r="F802" s="178">
        <v>0</v>
      </c>
    </row>
    <row r="803" spans="3:6">
      <c r="C803" s="179" t="s">
        <v>435</v>
      </c>
      <c r="D803" s="178">
        <v>11311894</v>
      </c>
      <c r="E803" s="178">
        <v>11311894</v>
      </c>
      <c r="F803" s="178">
        <v>0</v>
      </c>
    </row>
    <row r="804" spans="3:6">
      <c r="C804" s="68" t="s">
        <v>343</v>
      </c>
      <c r="D804" s="168">
        <v>746919014</v>
      </c>
      <c r="E804" s="168">
        <v>592373705.28999996</v>
      </c>
      <c r="F804" s="168">
        <v>466567078.87</v>
      </c>
    </row>
    <row r="805" spans="3:6">
      <c r="C805" s="177" t="s">
        <v>323</v>
      </c>
      <c r="D805" s="178">
        <v>706857248</v>
      </c>
      <c r="E805" s="178">
        <v>566375040.86000001</v>
      </c>
      <c r="F805" s="178">
        <v>459019291.36000001</v>
      </c>
    </row>
    <row r="806" spans="3:6">
      <c r="C806" s="179" t="s">
        <v>435</v>
      </c>
      <c r="D806" s="178">
        <v>2459823</v>
      </c>
      <c r="E806" s="178">
        <v>2459823</v>
      </c>
      <c r="F806" s="178">
        <v>0</v>
      </c>
    </row>
    <row r="807" spans="3:6">
      <c r="C807" s="179" t="s">
        <v>1010</v>
      </c>
      <c r="D807" s="178">
        <v>2782305</v>
      </c>
      <c r="E807" s="178">
        <v>112878.8</v>
      </c>
      <c r="F807" s="178">
        <v>0</v>
      </c>
    </row>
    <row r="808" spans="3:6">
      <c r="C808" s="179" t="s">
        <v>1011</v>
      </c>
      <c r="D808" s="178">
        <v>79196</v>
      </c>
      <c r="E808" s="178">
        <v>3247031.08</v>
      </c>
      <c r="F808" s="178">
        <v>3000000</v>
      </c>
    </row>
    <row r="809" spans="3:6">
      <c r="C809" s="179" t="s">
        <v>1012</v>
      </c>
      <c r="D809" s="178">
        <v>2400521</v>
      </c>
      <c r="E809" s="178">
        <v>6089182</v>
      </c>
      <c r="F809" s="178">
        <v>1477614.72</v>
      </c>
    </row>
    <row r="810" spans="3:6">
      <c r="C810" s="179" t="s">
        <v>1013</v>
      </c>
      <c r="D810" s="178">
        <v>2188169</v>
      </c>
      <c r="E810" s="178">
        <v>0</v>
      </c>
      <c r="F810" s="178">
        <v>0</v>
      </c>
    </row>
    <row r="811" spans="3:6">
      <c r="C811" s="179" t="s">
        <v>1014</v>
      </c>
      <c r="D811" s="178">
        <v>4603072</v>
      </c>
      <c r="E811" s="178">
        <v>106840.72</v>
      </c>
      <c r="F811" s="178">
        <v>0</v>
      </c>
    </row>
    <row r="812" spans="3:6">
      <c r="C812" s="179" t="s">
        <v>1015</v>
      </c>
      <c r="D812" s="178">
        <v>1250434</v>
      </c>
      <c r="E812" s="178">
        <v>1209885</v>
      </c>
      <c r="F812" s="178">
        <v>967827.99</v>
      </c>
    </row>
    <row r="813" spans="3:6">
      <c r="C813" s="179" t="s">
        <v>1016</v>
      </c>
      <c r="D813" s="178">
        <v>2025413</v>
      </c>
      <c r="E813" s="178">
        <v>1900000</v>
      </c>
      <c r="F813" s="178">
        <v>0</v>
      </c>
    </row>
    <row r="814" spans="3:6">
      <c r="C814" s="179" t="s">
        <v>1017</v>
      </c>
      <c r="D814" s="178">
        <v>2025413</v>
      </c>
      <c r="E814" s="178">
        <v>5900000</v>
      </c>
      <c r="F814" s="178">
        <v>2290267.0699999998</v>
      </c>
    </row>
    <row r="815" spans="3:6">
      <c r="C815" s="179" t="s">
        <v>1018</v>
      </c>
      <c r="D815" s="178">
        <v>3227211</v>
      </c>
      <c r="E815" s="178">
        <v>0</v>
      </c>
      <c r="F815" s="178">
        <v>0</v>
      </c>
    </row>
    <row r="816" spans="3:6">
      <c r="C816" s="179" t="s">
        <v>1019</v>
      </c>
      <c r="D816" s="178">
        <v>2025413</v>
      </c>
      <c r="E816" s="178">
        <v>1379409</v>
      </c>
      <c r="F816" s="178">
        <v>0</v>
      </c>
    </row>
    <row r="817" spans="3:6">
      <c r="C817" s="179" t="s">
        <v>1020</v>
      </c>
      <c r="D817" s="178">
        <v>5276742</v>
      </c>
      <c r="E817" s="178">
        <v>4415403</v>
      </c>
      <c r="F817" s="178">
        <v>3575831.38</v>
      </c>
    </row>
    <row r="818" spans="3:6">
      <c r="C818" s="179" t="s">
        <v>1021</v>
      </c>
      <c r="D818" s="178">
        <v>2025413</v>
      </c>
      <c r="E818" s="178">
        <v>1379409</v>
      </c>
      <c r="F818" s="178">
        <v>0</v>
      </c>
    </row>
    <row r="819" spans="3:6">
      <c r="C819" s="179" t="s">
        <v>1022</v>
      </c>
      <c r="D819" s="178">
        <v>2295673</v>
      </c>
      <c r="E819" s="178">
        <v>2274334</v>
      </c>
      <c r="F819" s="178">
        <v>1986478.73</v>
      </c>
    </row>
    <row r="820" spans="3:6">
      <c r="C820" s="179" t="s">
        <v>1023</v>
      </c>
      <c r="D820" s="178">
        <v>119534</v>
      </c>
      <c r="E820" s="178">
        <v>119534</v>
      </c>
      <c r="F820" s="178">
        <v>0</v>
      </c>
    </row>
    <row r="821" spans="3:6">
      <c r="C821" s="179" t="s">
        <v>1024</v>
      </c>
      <c r="D821" s="178">
        <v>13000000</v>
      </c>
      <c r="E821" s="178">
        <v>16949971</v>
      </c>
      <c r="F821" s="178">
        <v>2117326.6800000002</v>
      </c>
    </row>
    <row r="822" spans="3:6">
      <c r="C822" s="179" t="s">
        <v>1025</v>
      </c>
      <c r="D822" s="178">
        <v>1000000</v>
      </c>
      <c r="E822" s="178">
        <v>500000</v>
      </c>
      <c r="F822" s="178">
        <v>358766</v>
      </c>
    </row>
    <row r="823" spans="3:6">
      <c r="C823" s="179" t="s">
        <v>1026</v>
      </c>
      <c r="D823" s="178">
        <v>10000000</v>
      </c>
      <c r="E823" s="178">
        <v>5000</v>
      </c>
      <c r="F823" s="178">
        <v>0</v>
      </c>
    </row>
    <row r="824" spans="3:6">
      <c r="C824" s="179" t="s">
        <v>1903</v>
      </c>
      <c r="D824" s="178">
        <v>0</v>
      </c>
      <c r="E824" s="178">
        <v>5034365</v>
      </c>
      <c r="F824" s="178">
        <v>0</v>
      </c>
    </row>
    <row r="825" spans="3:6">
      <c r="C825" s="179" t="s">
        <v>1027</v>
      </c>
      <c r="D825" s="178">
        <v>58125000</v>
      </c>
      <c r="E825" s="178">
        <v>15000000</v>
      </c>
      <c r="F825" s="178">
        <v>0</v>
      </c>
    </row>
    <row r="826" spans="3:6">
      <c r="C826" s="179" t="s">
        <v>1028</v>
      </c>
      <c r="D826" s="178">
        <v>4302296</v>
      </c>
      <c r="E826" s="178">
        <v>3871627</v>
      </c>
      <c r="F826" s="178">
        <v>1660471.69</v>
      </c>
    </row>
    <row r="827" spans="3:6">
      <c r="C827" s="179" t="s">
        <v>1029</v>
      </c>
      <c r="D827" s="178">
        <v>9738353</v>
      </c>
      <c r="E827" s="178">
        <v>3109108.65</v>
      </c>
      <c r="F827" s="178">
        <v>0</v>
      </c>
    </row>
    <row r="828" spans="3:6">
      <c r="C828" s="179" t="s">
        <v>1030</v>
      </c>
      <c r="D828" s="178">
        <v>13086250</v>
      </c>
      <c r="E828" s="178">
        <v>111962.03</v>
      </c>
      <c r="F828" s="178">
        <v>0</v>
      </c>
    </row>
    <row r="829" spans="3:6">
      <c r="C829" s="179" t="s">
        <v>1031</v>
      </c>
      <c r="D829" s="178">
        <v>6062686</v>
      </c>
      <c r="E829" s="178">
        <v>100.69</v>
      </c>
      <c r="F829" s="178">
        <v>0</v>
      </c>
    </row>
    <row r="830" spans="3:6">
      <c r="C830" s="179" t="s">
        <v>1032</v>
      </c>
      <c r="D830" s="178">
        <v>9738353</v>
      </c>
      <c r="E830" s="178">
        <v>109108.65</v>
      </c>
      <c r="F830" s="178">
        <v>0</v>
      </c>
    </row>
    <row r="831" spans="3:6">
      <c r="C831" s="179" t="s">
        <v>1033</v>
      </c>
      <c r="D831" s="178">
        <v>5105537</v>
      </c>
      <c r="E831" s="178">
        <v>2034776</v>
      </c>
      <c r="F831" s="178">
        <v>1491332.65</v>
      </c>
    </row>
    <row r="832" spans="3:6">
      <c r="C832" s="179" t="s">
        <v>1034</v>
      </c>
      <c r="D832" s="178">
        <v>7331976</v>
      </c>
      <c r="E832" s="178">
        <v>3118778</v>
      </c>
      <c r="F832" s="178">
        <v>0</v>
      </c>
    </row>
    <row r="833" spans="3:6">
      <c r="C833" s="179" t="s">
        <v>1035</v>
      </c>
      <c r="D833" s="178">
        <v>68635382</v>
      </c>
      <c r="E833" s="178">
        <v>26903339</v>
      </c>
      <c r="F833" s="178">
        <v>26903338.800000001</v>
      </c>
    </row>
    <row r="834" spans="3:6">
      <c r="C834" s="179" t="s">
        <v>1036</v>
      </c>
      <c r="D834" s="178">
        <v>4088406</v>
      </c>
      <c r="E834" s="178">
        <v>6142402</v>
      </c>
      <c r="F834" s="178">
        <v>5373351.71</v>
      </c>
    </row>
    <row r="835" spans="3:6">
      <c r="C835" s="179" t="s">
        <v>1037</v>
      </c>
      <c r="D835" s="178">
        <v>10523913</v>
      </c>
      <c r="E835" s="178">
        <v>6609565</v>
      </c>
      <c r="F835" s="178">
        <v>0</v>
      </c>
    </row>
    <row r="836" spans="3:6">
      <c r="C836" s="179" t="s">
        <v>1038</v>
      </c>
      <c r="D836" s="178">
        <v>2151870</v>
      </c>
      <c r="E836" s="178">
        <v>2404801</v>
      </c>
      <c r="F836" s="178">
        <v>2404713.9500000002</v>
      </c>
    </row>
    <row r="837" spans="3:6">
      <c r="C837" s="179" t="s">
        <v>1039</v>
      </c>
      <c r="D837" s="178">
        <v>12430184</v>
      </c>
      <c r="E837" s="178">
        <v>10602257.6</v>
      </c>
      <c r="F837" s="178">
        <v>0</v>
      </c>
    </row>
    <row r="838" spans="3:6">
      <c r="C838" s="179" t="s">
        <v>1040</v>
      </c>
      <c r="D838" s="178">
        <v>4088406</v>
      </c>
      <c r="E838" s="178">
        <v>3442402</v>
      </c>
      <c r="F838" s="178">
        <v>0</v>
      </c>
    </row>
    <row r="839" spans="3:6">
      <c r="C839" s="179" t="s">
        <v>1041</v>
      </c>
      <c r="D839" s="178">
        <v>12185418</v>
      </c>
      <c r="E839" s="178">
        <v>115393.63</v>
      </c>
      <c r="F839" s="178">
        <v>0</v>
      </c>
    </row>
    <row r="840" spans="3:6">
      <c r="C840" s="179" t="s">
        <v>1042</v>
      </c>
      <c r="D840" s="178">
        <v>4312963</v>
      </c>
      <c r="E840" s="178">
        <v>110635.75</v>
      </c>
      <c r="F840" s="178">
        <v>0</v>
      </c>
    </row>
    <row r="841" spans="3:6">
      <c r="C841" s="179" t="s">
        <v>1043</v>
      </c>
      <c r="D841" s="178">
        <v>6723366</v>
      </c>
      <c r="E841" s="178">
        <v>6723366.5999999996</v>
      </c>
      <c r="F841" s="178">
        <v>0</v>
      </c>
    </row>
    <row r="842" spans="3:6">
      <c r="C842" s="179" t="s">
        <v>1044</v>
      </c>
      <c r="D842" s="178">
        <v>7333389</v>
      </c>
      <c r="E842" s="178">
        <v>103541.08</v>
      </c>
      <c r="F842" s="178">
        <v>0</v>
      </c>
    </row>
    <row r="843" spans="3:6">
      <c r="C843" s="179" t="s">
        <v>1045</v>
      </c>
      <c r="D843" s="178">
        <v>7296416</v>
      </c>
      <c r="E843" s="178">
        <v>102986.58</v>
      </c>
      <c r="F843" s="178">
        <v>0</v>
      </c>
    </row>
    <row r="844" spans="3:6">
      <c r="C844" s="179" t="s">
        <v>1046</v>
      </c>
      <c r="D844" s="178">
        <v>12185418</v>
      </c>
      <c r="E844" s="178">
        <v>100</v>
      </c>
      <c r="F844" s="178">
        <v>0</v>
      </c>
    </row>
    <row r="845" spans="3:6">
      <c r="C845" s="179" t="s">
        <v>1047</v>
      </c>
      <c r="D845" s="178">
        <v>7240210</v>
      </c>
      <c r="E845" s="178">
        <v>2000000</v>
      </c>
      <c r="F845" s="178">
        <v>0</v>
      </c>
    </row>
    <row r="846" spans="3:6">
      <c r="C846" s="179" t="s">
        <v>1048</v>
      </c>
      <c r="D846" s="178">
        <v>7786208</v>
      </c>
      <c r="E846" s="178">
        <v>7786208</v>
      </c>
      <c r="F846" s="178">
        <v>0</v>
      </c>
    </row>
    <row r="847" spans="3:6">
      <c r="C847" s="179" t="s">
        <v>1049</v>
      </c>
      <c r="D847" s="178">
        <v>44144214</v>
      </c>
      <c r="E847" s="178">
        <v>31700475</v>
      </c>
      <c r="F847" s="178">
        <v>31170984.189999998</v>
      </c>
    </row>
    <row r="848" spans="3:6">
      <c r="C848" s="179" t="s">
        <v>1050</v>
      </c>
      <c r="D848" s="178">
        <v>232118496</v>
      </c>
      <c r="E848" s="178">
        <v>305967387</v>
      </c>
      <c r="F848" s="178">
        <v>304072404.92000002</v>
      </c>
    </row>
    <row r="849" spans="3:6">
      <c r="C849" s="179" t="s">
        <v>1051</v>
      </c>
      <c r="D849" s="178">
        <v>12982145</v>
      </c>
      <c r="E849" s="178">
        <v>9182145</v>
      </c>
      <c r="F849" s="178">
        <v>4168553.59</v>
      </c>
    </row>
    <row r="850" spans="3:6">
      <c r="C850" s="179" t="s">
        <v>1052</v>
      </c>
      <c r="D850" s="178">
        <v>78356061</v>
      </c>
      <c r="E850" s="178">
        <v>66039509</v>
      </c>
      <c r="F850" s="178">
        <v>66000027.289999999</v>
      </c>
    </row>
    <row r="851" spans="3:6">
      <c r="C851" s="177" t="s">
        <v>324</v>
      </c>
      <c r="D851" s="178">
        <v>15596660</v>
      </c>
      <c r="E851" s="178">
        <v>16821042.43</v>
      </c>
      <c r="F851" s="178">
        <v>7547787.5099999998</v>
      </c>
    </row>
    <row r="852" spans="3:6">
      <c r="C852" s="179" t="s">
        <v>1053</v>
      </c>
      <c r="D852" s="178">
        <v>15596660</v>
      </c>
      <c r="E852" s="178">
        <v>0</v>
      </c>
      <c r="F852" s="178">
        <v>0</v>
      </c>
    </row>
    <row r="853" spans="3:6">
      <c r="C853" s="179" t="s">
        <v>1054</v>
      </c>
      <c r="D853" s="178">
        <v>0</v>
      </c>
      <c r="E853" s="178">
        <v>16821042.43</v>
      </c>
      <c r="F853" s="178">
        <v>7547787.5099999998</v>
      </c>
    </row>
    <row r="854" spans="3:6">
      <c r="C854" s="177" t="s">
        <v>332</v>
      </c>
      <c r="D854" s="178">
        <v>24465106</v>
      </c>
      <c r="E854" s="178">
        <v>9177622</v>
      </c>
      <c r="F854" s="178">
        <v>0</v>
      </c>
    </row>
    <row r="855" spans="3:6">
      <c r="C855" s="179" t="s">
        <v>435</v>
      </c>
      <c r="D855" s="178">
        <v>24465106</v>
      </c>
      <c r="E855" s="178">
        <v>9177622</v>
      </c>
      <c r="F855" s="178">
        <v>0</v>
      </c>
    </row>
    <row r="856" spans="3:6">
      <c r="C856" s="68" t="s">
        <v>344</v>
      </c>
      <c r="D856" s="168">
        <v>1705111399</v>
      </c>
      <c r="E856" s="168">
        <v>2243731641.0300002</v>
      </c>
      <c r="F856" s="168">
        <v>1848664661.3099997</v>
      </c>
    </row>
    <row r="857" spans="3:6">
      <c r="C857" s="177" t="s">
        <v>323</v>
      </c>
      <c r="D857" s="178">
        <v>1268788349</v>
      </c>
      <c r="E857" s="178">
        <v>1739548944.3000002</v>
      </c>
      <c r="F857" s="178">
        <v>1509653314.8399997</v>
      </c>
    </row>
    <row r="858" spans="3:6">
      <c r="C858" s="179" t="s">
        <v>1055</v>
      </c>
      <c r="D858" s="178">
        <v>1573587</v>
      </c>
      <c r="E858" s="178">
        <v>1142918</v>
      </c>
      <c r="F858" s="178">
        <v>0</v>
      </c>
    </row>
    <row r="859" spans="3:6">
      <c r="C859" s="179" t="s">
        <v>1056</v>
      </c>
      <c r="D859" s="178">
        <v>0</v>
      </c>
      <c r="E859" s="178">
        <v>19664356.550000001</v>
      </c>
      <c r="F859" s="178">
        <v>7834561.0800000001</v>
      </c>
    </row>
    <row r="860" spans="3:6">
      <c r="C860" s="179" t="s">
        <v>1057</v>
      </c>
      <c r="D860" s="178">
        <v>22400000</v>
      </c>
      <c r="E860" s="178">
        <v>28002000</v>
      </c>
      <c r="F860" s="178">
        <v>18674244.149999999</v>
      </c>
    </row>
    <row r="861" spans="3:6">
      <c r="C861" s="179" t="s">
        <v>1058</v>
      </c>
      <c r="D861" s="178">
        <v>2413329</v>
      </c>
      <c r="E861" s="178">
        <v>1767325</v>
      </c>
      <c r="F861" s="178">
        <v>0</v>
      </c>
    </row>
    <row r="862" spans="3:6">
      <c r="C862" s="179" t="s">
        <v>1059</v>
      </c>
      <c r="D862" s="178">
        <v>1301004</v>
      </c>
      <c r="E862" s="178">
        <v>1085669</v>
      </c>
      <c r="F862" s="178">
        <v>0</v>
      </c>
    </row>
    <row r="863" spans="3:6">
      <c r="C863" s="179" t="s">
        <v>1060</v>
      </c>
      <c r="D863" s="178">
        <v>0</v>
      </c>
      <c r="E863" s="178">
        <v>28677730</v>
      </c>
      <c r="F863" s="178">
        <v>16165338.41</v>
      </c>
    </row>
    <row r="864" spans="3:6">
      <c r="C864" s="179" t="s">
        <v>1061</v>
      </c>
      <c r="D864" s="178">
        <v>2413329</v>
      </c>
      <c r="E864" s="178">
        <v>1767325</v>
      </c>
      <c r="F864" s="178">
        <v>0</v>
      </c>
    </row>
    <row r="865" spans="3:6">
      <c r="C865" s="179" t="s">
        <v>1062</v>
      </c>
      <c r="D865" s="178">
        <v>87233939</v>
      </c>
      <c r="E865" s="178">
        <v>24745570</v>
      </c>
      <c r="F865" s="178">
        <v>0</v>
      </c>
    </row>
    <row r="866" spans="3:6">
      <c r="C866" s="179" t="s">
        <v>1885</v>
      </c>
      <c r="D866" s="178">
        <v>0</v>
      </c>
      <c r="E866" s="178">
        <v>30890554.5</v>
      </c>
      <c r="F866" s="178">
        <v>30852531.920000002</v>
      </c>
    </row>
    <row r="867" spans="3:6">
      <c r="C867" s="179" t="s">
        <v>1063</v>
      </c>
      <c r="D867" s="178">
        <v>7995818</v>
      </c>
      <c r="E867" s="178">
        <v>7995818.2000000002</v>
      </c>
      <c r="F867" s="178">
        <v>0</v>
      </c>
    </row>
    <row r="868" spans="3:6">
      <c r="C868" s="179" t="s">
        <v>1064</v>
      </c>
      <c r="D868" s="178">
        <v>2654072</v>
      </c>
      <c r="E868" s="178">
        <v>2008068</v>
      </c>
      <c r="F868" s="178">
        <v>0</v>
      </c>
    </row>
    <row r="869" spans="3:6">
      <c r="C869" s="179" t="s">
        <v>1065</v>
      </c>
      <c r="D869" s="178">
        <v>2654072</v>
      </c>
      <c r="E869" s="178">
        <v>2008068</v>
      </c>
      <c r="F869" s="178">
        <v>0</v>
      </c>
    </row>
    <row r="870" spans="3:6">
      <c r="C870" s="179" t="s">
        <v>1066</v>
      </c>
      <c r="D870" s="178">
        <v>178414777</v>
      </c>
      <c r="E870" s="178">
        <v>0</v>
      </c>
      <c r="F870" s="178">
        <v>0</v>
      </c>
    </row>
    <row r="871" spans="3:6">
      <c r="C871" s="179" t="s">
        <v>1067</v>
      </c>
      <c r="D871" s="178">
        <v>2654072</v>
      </c>
      <c r="E871" s="178">
        <v>3497859</v>
      </c>
      <c r="F871" s="178">
        <v>0</v>
      </c>
    </row>
    <row r="872" spans="3:6">
      <c r="C872" s="179" t="s">
        <v>1068</v>
      </c>
      <c r="D872" s="178">
        <v>1865003</v>
      </c>
      <c r="E872" s="178">
        <v>1434334</v>
      </c>
      <c r="F872" s="178">
        <v>0</v>
      </c>
    </row>
    <row r="873" spans="3:6">
      <c r="C873" s="179" t="s">
        <v>1069</v>
      </c>
      <c r="D873" s="178">
        <v>6083027</v>
      </c>
      <c r="E873" s="178">
        <v>7913837</v>
      </c>
      <c r="F873" s="178">
        <v>829606.19</v>
      </c>
    </row>
    <row r="874" spans="3:6">
      <c r="C874" s="179" t="s">
        <v>1070</v>
      </c>
      <c r="D874" s="178">
        <v>3261638</v>
      </c>
      <c r="E874" s="178">
        <v>2946322</v>
      </c>
      <c r="F874" s="178">
        <v>0</v>
      </c>
    </row>
    <row r="875" spans="3:6">
      <c r="C875" s="179" t="s">
        <v>1990</v>
      </c>
      <c r="D875" s="178">
        <v>0</v>
      </c>
      <c r="E875" s="178">
        <v>14634425.600000001</v>
      </c>
      <c r="F875" s="178">
        <v>0</v>
      </c>
    </row>
    <row r="876" spans="3:6">
      <c r="C876" s="179" t="s">
        <v>1071</v>
      </c>
      <c r="D876" s="178">
        <v>3560142</v>
      </c>
      <c r="E876" s="178">
        <v>3718469</v>
      </c>
      <c r="F876" s="178">
        <v>1712919.59</v>
      </c>
    </row>
    <row r="877" spans="3:6">
      <c r="C877" s="179" t="s">
        <v>1072</v>
      </c>
      <c r="D877" s="178">
        <v>3532376</v>
      </c>
      <c r="E877" s="178">
        <v>4091768</v>
      </c>
      <c r="F877" s="178">
        <v>2626647.0099999998</v>
      </c>
    </row>
    <row r="878" spans="3:6">
      <c r="C878" s="179" t="s">
        <v>1073</v>
      </c>
      <c r="D878" s="178">
        <v>0</v>
      </c>
      <c r="E878" s="178">
        <v>33475071</v>
      </c>
      <c r="F878" s="178">
        <v>33474972.199999999</v>
      </c>
    </row>
    <row r="879" spans="3:6">
      <c r="C879" s="179" t="s">
        <v>1074</v>
      </c>
      <c r="D879" s="178">
        <v>4016874</v>
      </c>
      <c r="E879" s="178">
        <v>4479307</v>
      </c>
      <c r="F879" s="178">
        <v>2743364.5799999996</v>
      </c>
    </row>
    <row r="880" spans="3:6">
      <c r="C880" s="179" t="s">
        <v>1075</v>
      </c>
      <c r="D880" s="178">
        <v>3443139</v>
      </c>
      <c r="E880" s="178">
        <v>2581801</v>
      </c>
      <c r="F880" s="178">
        <v>0</v>
      </c>
    </row>
    <row r="881" spans="3:6">
      <c r="C881" s="179" t="s">
        <v>1076</v>
      </c>
      <c r="D881" s="178">
        <v>2954072</v>
      </c>
      <c r="E881" s="178">
        <v>6297428</v>
      </c>
      <c r="F881" s="178">
        <v>4109460.71</v>
      </c>
    </row>
    <row r="882" spans="3:6">
      <c r="C882" s="179" t="s">
        <v>1955</v>
      </c>
      <c r="D882" s="178">
        <v>0</v>
      </c>
      <c r="E882" s="178">
        <v>1000000</v>
      </c>
      <c r="F882" s="178">
        <v>0</v>
      </c>
    </row>
    <row r="883" spans="3:6">
      <c r="C883" s="179" t="s">
        <v>1077</v>
      </c>
      <c r="D883" s="178">
        <v>28000000</v>
      </c>
      <c r="E883" s="178">
        <v>82586191</v>
      </c>
      <c r="F883" s="178">
        <v>71516528.649999991</v>
      </c>
    </row>
    <row r="884" spans="3:6">
      <c r="C884" s="179" t="s">
        <v>1078</v>
      </c>
      <c r="D884" s="178">
        <v>11218697</v>
      </c>
      <c r="E884" s="178">
        <v>718697</v>
      </c>
      <c r="F884" s="178">
        <v>0</v>
      </c>
    </row>
    <row r="885" spans="3:6">
      <c r="C885" s="179" t="s">
        <v>1079</v>
      </c>
      <c r="D885" s="178">
        <v>10000000</v>
      </c>
      <c r="E885" s="178">
        <v>10000000</v>
      </c>
      <c r="F885" s="178">
        <v>10000000</v>
      </c>
    </row>
    <row r="886" spans="3:6">
      <c r="C886" s="179" t="s">
        <v>1080</v>
      </c>
      <c r="D886" s="178">
        <v>49169329</v>
      </c>
      <c r="E886" s="178">
        <v>39227424</v>
      </c>
      <c r="F886" s="178">
        <v>39227421.579999998</v>
      </c>
    </row>
    <row r="887" spans="3:6">
      <c r="C887" s="179" t="s">
        <v>1081</v>
      </c>
      <c r="D887" s="178">
        <v>87144574</v>
      </c>
      <c r="E887" s="178">
        <v>83799205</v>
      </c>
      <c r="F887" s="178">
        <v>62687049.5</v>
      </c>
    </row>
    <row r="888" spans="3:6">
      <c r="C888" s="179" t="s">
        <v>1082</v>
      </c>
      <c r="D888" s="178">
        <v>1301843</v>
      </c>
      <c r="E888" s="178">
        <v>1301843</v>
      </c>
      <c r="F888" s="178">
        <v>0</v>
      </c>
    </row>
    <row r="889" spans="3:6">
      <c r="C889" s="179" t="s">
        <v>1083</v>
      </c>
      <c r="D889" s="178">
        <v>15000000</v>
      </c>
      <c r="E889" s="178">
        <v>18000000</v>
      </c>
      <c r="F889" s="178">
        <v>16427602</v>
      </c>
    </row>
    <row r="890" spans="3:6">
      <c r="C890" s="179" t="s">
        <v>1084</v>
      </c>
      <c r="D890" s="178">
        <v>7570295</v>
      </c>
      <c r="E890" s="178">
        <v>8309000</v>
      </c>
      <c r="F890" s="178">
        <v>0</v>
      </c>
    </row>
    <row r="891" spans="3:6">
      <c r="C891" s="179" t="s">
        <v>1085</v>
      </c>
      <c r="D891" s="178">
        <v>5000000</v>
      </c>
      <c r="E891" s="178">
        <v>5000000</v>
      </c>
      <c r="F891" s="178">
        <v>0</v>
      </c>
    </row>
    <row r="892" spans="3:6">
      <c r="C892" s="179" t="s">
        <v>1886</v>
      </c>
      <c r="D892" s="178">
        <v>0</v>
      </c>
      <c r="E892" s="178">
        <v>39984000</v>
      </c>
      <c r="F892" s="178">
        <v>20718451.27</v>
      </c>
    </row>
    <row r="893" spans="3:6">
      <c r="C893" s="179" t="s">
        <v>1086</v>
      </c>
      <c r="D893" s="178">
        <v>12408251</v>
      </c>
      <c r="E893" s="178">
        <v>6171903</v>
      </c>
      <c r="F893" s="178">
        <v>6171903</v>
      </c>
    </row>
    <row r="894" spans="3:6">
      <c r="C894" s="179" t="s">
        <v>1087</v>
      </c>
      <c r="D894" s="178">
        <v>12372948</v>
      </c>
      <c r="E894" s="178">
        <v>0</v>
      </c>
      <c r="F894" s="178">
        <v>0</v>
      </c>
    </row>
    <row r="895" spans="3:6">
      <c r="C895" s="179" t="s">
        <v>1088</v>
      </c>
      <c r="D895" s="178">
        <v>52524374</v>
      </c>
      <c r="E895" s="178">
        <v>15009750</v>
      </c>
      <c r="F895" s="178">
        <v>15000000</v>
      </c>
    </row>
    <row r="896" spans="3:6">
      <c r="C896" s="179" t="s">
        <v>1089</v>
      </c>
      <c r="D896" s="178">
        <v>28764263</v>
      </c>
      <c r="E896" s="178">
        <v>26919909</v>
      </c>
      <c r="F896" s="178">
        <v>26919909</v>
      </c>
    </row>
    <row r="897" spans="3:6">
      <c r="C897" s="179" t="s">
        <v>1090</v>
      </c>
      <c r="D897" s="178">
        <v>43624733</v>
      </c>
      <c r="E897" s="178">
        <v>42767859</v>
      </c>
      <c r="F897" s="178">
        <v>42767606.370000005</v>
      </c>
    </row>
    <row r="898" spans="3:6">
      <c r="C898" s="179" t="s">
        <v>1091</v>
      </c>
      <c r="D898" s="178">
        <v>62964489</v>
      </c>
      <c r="E898" s="178">
        <v>60550883</v>
      </c>
      <c r="F898" s="178">
        <v>60400000</v>
      </c>
    </row>
    <row r="899" spans="3:6">
      <c r="C899" s="179" t="s">
        <v>1092</v>
      </c>
      <c r="D899" s="178">
        <v>10000000</v>
      </c>
      <c r="E899" s="178">
        <v>33145487</v>
      </c>
      <c r="F899" s="178">
        <v>15498942.5</v>
      </c>
    </row>
    <row r="900" spans="3:6">
      <c r="C900" s="179" t="s">
        <v>1093</v>
      </c>
      <c r="D900" s="178">
        <v>40269532</v>
      </c>
      <c r="E900" s="178">
        <v>36150000</v>
      </c>
      <c r="F900" s="178">
        <v>36149999.010000005</v>
      </c>
    </row>
    <row r="901" spans="3:6">
      <c r="C901" s="179" t="s">
        <v>1094</v>
      </c>
      <c r="D901" s="178">
        <v>13983297</v>
      </c>
      <c r="E901" s="178">
        <v>6703631</v>
      </c>
      <c r="F901" s="178">
        <v>6700000</v>
      </c>
    </row>
    <row r="902" spans="3:6">
      <c r="C902" s="179" t="s">
        <v>1095</v>
      </c>
      <c r="D902" s="178">
        <v>52947752</v>
      </c>
      <c r="E902" s="178">
        <v>49028668</v>
      </c>
      <c r="F902" s="178">
        <v>48862306.789999999</v>
      </c>
    </row>
    <row r="903" spans="3:6">
      <c r="C903" s="179" t="s">
        <v>1096</v>
      </c>
      <c r="D903" s="178">
        <v>5000000</v>
      </c>
      <c r="E903" s="178">
        <v>5000000</v>
      </c>
      <c r="F903" s="178">
        <v>0</v>
      </c>
    </row>
    <row r="904" spans="3:6">
      <c r="C904" s="179" t="s">
        <v>1097</v>
      </c>
      <c r="D904" s="178">
        <v>10000000</v>
      </c>
      <c r="E904" s="178">
        <v>3277024</v>
      </c>
      <c r="F904" s="178">
        <v>0</v>
      </c>
    </row>
    <row r="905" spans="3:6">
      <c r="C905" s="179" t="s">
        <v>1098</v>
      </c>
      <c r="D905" s="178">
        <v>74863554</v>
      </c>
      <c r="E905" s="178">
        <v>283398984.77999997</v>
      </c>
      <c r="F905" s="178">
        <v>282795202.81</v>
      </c>
    </row>
    <row r="906" spans="3:6">
      <c r="C906" s="179" t="s">
        <v>1099</v>
      </c>
      <c r="D906" s="178">
        <v>10000000</v>
      </c>
      <c r="E906" s="178">
        <v>4110323</v>
      </c>
      <c r="F906" s="178">
        <v>0</v>
      </c>
    </row>
    <row r="907" spans="3:6">
      <c r="C907" s="179" t="s">
        <v>1100</v>
      </c>
      <c r="D907" s="178">
        <v>0</v>
      </c>
      <c r="E907" s="178">
        <v>0</v>
      </c>
      <c r="F907" s="178">
        <v>0</v>
      </c>
    </row>
    <row r="908" spans="3:6">
      <c r="C908" s="179" t="s">
        <v>1101</v>
      </c>
      <c r="D908" s="178">
        <v>9638950</v>
      </c>
      <c r="E908" s="178">
        <v>8084210.6500000004</v>
      </c>
      <c r="F908" s="178">
        <v>7389780.79</v>
      </c>
    </row>
    <row r="909" spans="3:6">
      <c r="C909" s="179" t="s">
        <v>1102</v>
      </c>
      <c r="D909" s="178">
        <v>0</v>
      </c>
      <c r="E909" s="178">
        <v>4079607.77</v>
      </c>
      <c r="F909" s="178">
        <v>2932984.93</v>
      </c>
    </row>
    <row r="910" spans="3:6">
      <c r="C910" s="179" t="s">
        <v>1103</v>
      </c>
      <c r="D910" s="178">
        <v>88073267</v>
      </c>
      <c r="E910" s="178">
        <v>76737176.75</v>
      </c>
      <c r="F910" s="178">
        <v>76737175.670000002</v>
      </c>
    </row>
    <row r="911" spans="3:6">
      <c r="C911" s="179" t="s">
        <v>2008</v>
      </c>
      <c r="D911" s="178">
        <v>43947954</v>
      </c>
      <c r="E911" s="178">
        <v>93566978</v>
      </c>
      <c r="F911" s="178">
        <v>93551489.030000001</v>
      </c>
    </row>
    <row r="912" spans="3:6">
      <c r="C912" s="179" t="s">
        <v>1104</v>
      </c>
      <c r="D912" s="178">
        <v>36637165</v>
      </c>
      <c r="E912" s="178">
        <v>171375263.5</v>
      </c>
      <c r="F912" s="178">
        <v>171375261.06</v>
      </c>
    </row>
    <row r="913" spans="3:6">
      <c r="C913" s="179" t="s">
        <v>1105</v>
      </c>
      <c r="D913" s="178">
        <v>64931847</v>
      </c>
      <c r="E913" s="178">
        <v>254310947</v>
      </c>
      <c r="F913" s="178">
        <v>253535018.70999998</v>
      </c>
    </row>
    <row r="914" spans="3:6">
      <c r="C914" s="179" t="s">
        <v>1106</v>
      </c>
      <c r="D914" s="178">
        <v>39433378</v>
      </c>
      <c r="E914" s="178">
        <v>33265037</v>
      </c>
      <c r="F914" s="178">
        <v>23265036.329999998</v>
      </c>
    </row>
    <row r="915" spans="3:6">
      <c r="C915" s="179" t="s">
        <v>1107</v>
      </c>
      <c r="D915" s="178">
        <v>1573587</v>
      </c>
      <c r="E915" s="178">
        <v>1142918</v>
      </c>
      <c r="F915" s="178">
        <v>0</v>
      </c>
    </row>
    <row r="916" spans="3:6">
      <c r="C916" s="177" t="s">
        <v>324</v>
      </c>
      <c r="D916" s="178">
        <v>436323050</v>
      </c>
      <c r="E916" s="178">
        <v>463829311.73000002</v>
      </c>
      <c r="F916" s="178">
        <v>298657965.14999998</v>
      </c>
    </row>
    <row r="917" spans="3:6">
      <c r="C917" s="179" t="s">
        <v>1108</v>
      </c>
      <c r="D917" s="178">
        <v>0</v>
      </c>
      <c r="E917" s="178">
        <v>205000000</v>
      </c>
      <c r="F917" s="178">
        <v>138395032.81</v>
      </c>
    </row>
    <row r="918" spans="3:6">
      <c r="C918" s="179" t="s">
        <v>1073</v>
      </c>
      <c r="D918" s="178">
        <v>0</v>
      </c>
      <c r="E918" s="178">
        <v>0</v>
      </c>
      <c r="F918" s="178">
        <v>0</v>
      </c>
    </row>
    <row r="919" spans="3:6">
      <c r="C919" s="179" t="s">
        <v>1109</v>
      </c>
      <c r="D919" s="178">
        <v>4035043</v>
      </c>
      <c r="E919" s="178">
        <v>12106043</v>
      </c>
      <c r="F919" s="178">
        <v>7304560.6499999994</v>
      </c>
    </row>
    <row r="920" spans="3:6">
      <c r="C920" s="179" t="s">
        <v>1110</v>
      </c>
      <c r="D920" s="178">
        <v>318622007</v>
      </c>
      <c r="E920" s="178">
        <v>0</v>
      </c>
      <c r="F920" s="178">
        <v>0</v>
      </c>
    </row>
    <row r="921" spans="3:6">
      <c r="C921" s="179" t="s">
        <v>1111</v>
      </c>
      <c r="D921" s="178">
        <v>0</v>
      </c>
      <c r="E921" s="178">
        <v>51974796.099999994</v>
      </c>
      <c r="F921" s="178">
        <v>25441553.899999999</v>
      </c>
    </row>
    <row r="922" spans="3:6">
      <c r="C922" s="179" t="s">
        <v>1112</v>
      </c>
      <c r="D922" s="178">
        <v>17665999</v>
      </c>
      <c r="E922" s="178">
        <v>27665999</v>
      </c>
      <c r="F922" s="178">
        <v>27626034.949999999</v>
      </c>
    </row>
    <row r="923" spans="3:6">
      <c r="C923" s="179" t="s">
        <v>1113</v>
      </c>
      <c r="D923" s="178">
        <v>96000001</v>
      </c>
      <c r="E923" s="178">
        <v>122929875.94</v>
      </c>
      <c r="F923" s="178">
        <v>99890782.840000004</v>
      </c>
    </row>
    <row r="924" spans="3:6">
      <c r="C924" s="179" t="s">
        <v>1114</v>
      </c>
      <c r="D924" s="178">
        <v>0</v>
      </c>
      <c r="E924" s="178">
        <v>44152597.689999998</v>
      </c>
      <c r="F924" s="178">
        <v>0</v>
      </c>
    </row>
    <row r="925" spans="3:6">
      <c r="C925" s="177" t="s">
        <v>326</v>
      </c>
      <c r="D925" s="178">
        <v>0</v>
      </c>
      <c r="E925" s="178">
        <v>40353385</v>
      </c>
      <c r="F925" s="178">
        <v>40353381.32</v>
      </c>
    </row>
    <row r="926" spans="3:6">
      <c r="C926" s="179" t="s">
        <v>1086</v>
      </c>
      <c r="D926" s="178">
        <v>0</v>
      </c>
      <c r="E926" s="178">
        <v>0</v>
      </c>
      <c r="F926" s="178">
        <v>0</v>
      </c>
    </row>
    <row r="927" spans="3:6">
      <c r="C927" s="179" t="s">
        <v>1104</v>
      </c>
      <c r="D927" s="178">
        <v>0</v>
      </c>
      <c r="E927" s="178">
        <v>40353385</v>
      </c>
      <c r="F927" s="178">
        <v>40353381.32</v>
      </c>
    </row>
    <row r="928" spans="3:6">
      <c r="C928" s="68" t="s">
        <v>345</v>
      </c>
      <c r="D928" s="168">
        <v>438639614</v>
      </c>
      <c r="E928" s="168">
        <v>377071611.35000002</v>
      </c>
      <c r="F928" s="168">
        <v>312673388.14000005</v>
      </c>
    </row>
    <row r="929" spans="3:6">
      <c r="C929" s="177" t="s">
        <v>323</v>
      </c>
      <c r="D929" s="178">
        <v>426139614</v>
      </c>
      <c r="E929" s="178">
        <v>365847611.35000002</v>
      </c>
      <c r="F929" s="178">
        <v>303977418.96000004</v>
      </c>
    </row>
    <row r="930" spans="3:6">
      <c r="C930" s="179" t="s">
        <v>1115</v>
      </c>
      <c r="D930" s="178">
        <v>2025413</v>
      </c>
      <c r="E930" s="178">
        <v>110352</v>
      </c>
      <c r="F930" s="178">
        <v>0</v>
      </c>
    </row>
    <row r="931" spans="3:6">
      <c r="C931" s="179" t="s">
        <v>1116</v>
      </c>
      <c r="D931" s="178">
        <v>2686980</v>
      </c>
      <c r="E931" s="178">
        <v>1977316.05</v>
      </c>
      <c r="F931" s="178">
        <v>0</v>
      </c>
    </row>
    <row r="932" spans="3:6">
      <c r="C932" s="179" t="s">
        <v>1117</v>
      </c>
      <c r="D932" s="178">
        <v>0</v>
      </c>
      <c r="E932" s="178">
        <v>54000000</v>
      </c>
      <c r="F932" s="178">
        <v>51903283.549999997</v>
      </c>
    </row>
    <row r="933" spans="3:6">
      <c r="C933" s="179" t="s">
        <v>1118</v>
      </c>
      <c r="D933" s="178">
        <v>215335</v>
      </c>
      <c r="E933" s="178">
        <v>0</v>
      </c>
      <c r="F933" s="178">
        <v>0</v>
      </c>
    </row>
    <row r="934" spans="3:6">
      <c r="C934" s="179" t="s">
        <v>1119</v>
      </c>
      <c r="D934" s="178">
        <v>1250434</v>
      </c>
      <c r="E934" s="178">
        <v>39863</v>
      </c>
      <c r="F934" s="178">
        <v>0</v>
      </c>
    </row>
    <row r="935" spans="3:6">
      <c r="C935" s="179" t="s">
        <v>1120</v>
      </c>
      <c r="D935" s="178">
        <v>12500000</v>
      </c>
      <c r="E935" s="178">
        <v>12500000</v>
      </c>
      <c r="F935" s="178">
        <v>9792585.4499999993</v>
      </c>
    </row>
    <row r="936" spans="3:6">
      <c r="C936" s="179" t="s">
        <v>1121</v>
      </c>
      <c r="D936" s="178">
        <v>35366240</v>
      </c>
      <c r="E936" s="178">
        <v>25083663</v>
      </c>
      <c r="F936" s="178">
        <v>2312206.5099999998</v>
      </c>
    </row>
    <row r="937" spans="3:6">
      <c r="C937" s="179" t="s">
        <v>1122</v>
      </c>
      <c r="D937" s="178">
        <v>18949611</v>
      </c>
      <c r="E937" s="178">
        <v>6851896</v>
      </c>
      <c r="F937" s="178">
        <v>2412116.5499999998</v>
      </c>
    </row>
    <row r="938" spans="3:6">
      <c r="C938" s="179" t="s">
        <v>1123</v>
      </c>
      <c r="D938" s="178">
        <v>2177274</v>
      </c>
      <c r="E938" s="178">
        <v>107189</v>
      </c>
      <c r="F938" s="178">
        <v>0</v>
      </c>
    </row>
    <row r="939" spans="3:6">
      <c r="C939" s="179" t="s">
        <v>1124</v>
      </c>
      <c r="D939" s="178">
        <v>881280</v>
      </c>
      <c r="E939" s="178">
        <v>103641</v>
      </c>
      <c r="F939" s="178">
        <v>0</v>
      </c>
    </row>
    <row r="940" spans="3:6">
      <c r="C940" s="179" t="s">
        <v>1125</v>
      </c>
      <c r="D940" s="178">
        <v>64029667</v>
      </c>
      <c r="E940" s="178">
        <v>71566228</v>
      </c>
      <c r="F940" s="178">
        <v>71563823.069999993</v>
      </c>
    </row>
    <row r="941" spans="3:6">
      <c r="C941" s="179" t="s">
        <v>1126</v>
      </c>
      <c r="D941" s="178">
        <v>2177274</v>
      </c>
      <c r="E941" s="178">
        <v>107189</v>
      </c>
      <c r="F941" s="178">
        <v>0</v>
      </c>
    </row>
    <row r="942" spans="3:6">
      <c r="C942" s="179" t="s">
        <v>1127</v>
      </c>
      <c r="D942" s="178">
        <v>2177274</v>
      </c>
      <c r="E942" s="178">
        <v>1531270</v>
      </c>
      <c r="F942" s="178">
        <v>0</v>
      </c>
    </row>
    <row r="943" spans="3:6">
      <c r="C943" s="179" t="s">
        <v>1128</v>
      </c>
      <c r="D943" s="178">
        <v>1283065</v>
      </c>
      <c r="E943" s="178">
        <v>153298</v>
      </c>
      <c r="F943" s="178">
        <v>42638.400000000001</v>
      </c>
    </row>
    <row r="944" spans="3:6">
      <c r="C944" s="179" t="s">
        <v>1129</v>
      </c>
      <c r="D944" s="178">
        <v>1283065</v>
      </c>
      <c r="E944" s="178">
        <v>42739</v>
      </c>
      <c r="F944" s="178">
        <v>42638.400000000001</v>
      </c>
    </row>
    <row r="945" spans="3:6">
      <c r="C945" s="179" t="s">
        <v>1130</v>
      </c>
      <c r="D945" s="178">
        <v>855982</v>
      </c>
      <c r="E945" s="178">
        <v>229817</v>
      </c>
      <c r="F945" s="178">
        <v>229716.84</v>
      </c>
    </row>
    <row r="946" spans="3:6">
      <c r="C946" s="179" t="s">
        <v>1131</v>
      </c>
      <c r="D946" s="178">
        <v>5000000</v>
      </c>
      <c r="E946" s="178">
        <v>0</v>
      </c>
      <c r="F946" s="178">
        <v>0</v>
      </c>
    </row>
    <row r="947" spans="3:6">
      <c r="C947" s="179" t="s">
        <v>1132</v>
      </c>
      <c r="D947" s="178">
        <v>11615952</v>
      </c>
      <c r="E947" s="178">
        <v>11615952</v>
      </c>
      <c r="F947" s="178">
        <v>7351095.9100000001</v>
      </c>
    </row>
    <row r="948" spans="3:6">
      <c r="C948" s="179" t="s">
        <v>1133</v>
      </c>
      <c r="D948" s="178">
        <v>30979808</v>
      </c>
      <c r="E948" s="178">
        <v>26906665</v>
      </c>
      <c r="F948" s="178">
        <v>26906665</v>
      </c>
    </row>
    <row r="949" spans="3:6">
      <c r="C949" s="179" t="s">
        <v>1134</v>
      </c>
      <c r="D949" s="178">
        <v>1466974</v>
      </c>
      <c r="E949" s="178">
        <v>0</v>
      </c>
      <c r="F949" s="178">
        <v>0</v>
      </c>
    </row>
    <row r="950" spans="3:6">
      <c r="C950" s="179" t="s">
        <v>1887</v>
      </c>
      <c r="D950" s="178">
        <v>0</v>
      </c>
      <c r="E950" s="178">
        <v>3703901</v>
      </c>
      <c r="F950" s="178">
        <v>0</v>
      </c>
    </row>
    <row r="951" spans="3:6">
      <c r="C951" s="179" t="s">
        <v>1135</v>
      </c>
      <c r="D951" s="178">
        <v>38020348</v>
      </c>
      <c r="E951" s="178">
        <v>38020348</v>
      </c>
      <c r="F951" s="178">
        <v>35819568.670000002</v>
      </c>
    </row>
    <row r="952" spans="3:6">
      <c r="C952" s="179" t="s">
        <v>1136</v>
      </c>
      <c r="D952" s="178">
        <v>10000000</v>
      </c>
      <c r="E952" s="178">
        <v>10000000</v>
      </c>
      <c r="F952" s="178">
        <v>10000000</v>
      </c>
    </row>
    <row r="953" spans="3:6">
      <c r="C953" s="179" t="s">
        <v>1137</v>
      </c>
      <c r="D953" s="178">
        <v>22611444</v>
      </c>
      <c r="E953" s="178">
        <v>21362498</v>
      </c>
      <c r="F953" s="178">
        <v>20463874.920000002</v>
      </c>
    </row>
    <row r="954" spans="3:6">
      <c r="C954" s="179" t="s">
        <v>1138</v>
      </c>
      <c r="D954" s="178">
        <v>22817684</v>
      </c>
      <c r="E954" s="178">
        <v>0</v>
      </c>
      <c r="F954" s="178">
        <v>0</v>
      </c>
    </row>
    <row r="955" spans="3:6">
      <c r="C955" s="179" t="s">
        <v>1139</v>
      </c>
      <c r="D955" s="178">
        <v>7348649</v>
      </c>
      <c r="E955" s="178">
        <v>103770.08</v>
      </c>
      <c r="F955" s="178">
        <v>0</v>
      </c>
    </row>
    <row r="956" spans="3:6">
      <c r="C956" s="179" t="s">
        <v>1140</v>
      </c>
      <c r="D956" s="178">
        <v>5098639</v>
      </c>
      <c r="E956" s="178">
        <v>102549.22</v>
      </c>
      <c r="F956" s="178">
        <v>0</v>
      </c>
    </row>
    <row r="957" spans="3:6">
      <c r="C957" s="179" t="s">
        <v>1141</v>
      </c>
      <c r="D957" s="178">
        <v>10939016</v>
      </c>
      <c r="E957" s="178">
        <v>3985332</v>
      </c>
      <c r="F957" s="178">
        <v>0</v>
      </c>
    </row>
    <row r="958" spans="3:6">
      <c r="C958" s="179" t="s">
        <v>1142</v>
      </c>
      <c r="D958" s="178">
        <v>5000000</v>
      </c>
      <c r="E958" s="178">
        <v>0</v>
      </c>
      <c r="F958" s="178">
        <v>0</v>
      </c>
    </row>
    <row r="959" spans="3:6">
      <c r="C959" s="179" t="s">
        <v>1143</v>
      </c>
      <c r="D959" s="178">
        <v>27965372</v>
      </c>
      <c r="E959" s="178">
        <v>15000000</v>
      </c>
      <c r="F959" s="178">
        <v>5135100.09</v>
      </c>
    </row>
    <row r="960" spans="3:6">
      <c r="C960" s="179" t="s">
        <v>1144</v>
      </c>
      <c r="D960" s="178">
        <v>73629686</v>
      </c>
      <c r="E960" s="178">
        <v>60641894</v>
      </c>
      <c r="F960" s="178">
        <v>60002105.600000001</v>
      </c>
    </row>
    <row r="961" spans="3:6">
      <c r="C961" s="179" t="s">
        <v>1145</v>
      </c>
      <c r="D961" s="178">
        <v>5787148</v>
      </c>
      <c r="E961" s="178">
        <v>241</v>
      </c>
      <c r="F961" s="178">
        <v>0</v>
      </c>
    </row>
    <row r="962" spans="3:6">
      <c r="C962" s="177" t="s">
        <v>324</v>
      </c>
      <c r="D962" s="178">
        <v>12500000</v>
      </c>
      <c r="E962" s="178">
        <v>11224000</v>
      </c>
      <c r="F962" s="178">
        <v>8695969.1799999997</v>
      </c>
    </row>
    <row r="963" spans="3:6">
      <c r="C963" s="179" t="s">
        <v>1120</v>
      </c>
      <c r="D963" s="178">
        <v>12500000</v>
      </c>
      <c r="E963" s="178">
        <v>11224000</v>
      </c>
      <c r="F963" s="178">
        <v>8695969.1799999997</v>
      </c>
    </row>
    <row r="964" spans="3:6">
      <c r="C964" s="68" t="s">
        <v>346</v>
      </c>
      <c r="D964" s="168">
        <v>859715674</v>
      </c>
      <c r="E964" s="168">
        <v>722236109.78000009</v>
      </c>
      <c r="F964" s="168">
        <v>464353631.65000004</v>
      </c>
    </row>
    <row r="965" spans="3:6">
      <c r="C965" s="177" t="s">
        <v>323</v>
      </c>
      <c r="D965" s="178">
        <v>643854280</v>
      </c>
      <c r="E965" s="178">
        <v>430084728.17000002</v>
      </c>
      <c r="F965" s="178">
        <v>342689197.79000002</v>
      </c>
    </row>
    <row r="966" spans="3:6">
      <c r="C966" s="179" t="s">
        <v>1146</v>
      </c>
      <c r="D966" s="178">
        <v>63882720</v>
      </c>
      <c r="E966" s="178">
        <v>43860257</v>
      </c>
      <c r="F966" s="178">
        <v>43797477.969999999</v>
      </c>
    </row>
    <row r="967" spans="3:6">
      <c r="C967" s="179" t="s">
        <v>1147</v>
      </c>
      <c r="D967" s="178">
        <v>95576106</v>
      </c>
      <c r="E967" s="178">
        <v>31695517</v>
      </c>
      <c r="F967" s="178">
        <v>10235744.619999999</v>
      </c>
    </row>
    <row r="968" spans="3:6">
      <c r="C968" s="179" t="s">
        <v>1148</v>
      </c>
      <c r="D968" s="178">
        <v>29391796</v>
      </c>
      <c r="E968" s="178">
        <v>29391796</v>
      </c>
      <c r="F968" s="178">
        <v>19187074.18</v>
      </c>
    </row>
    <row r="969" spans="3:6">
      <c r="C969" s="179" t="s">
        <v>1149</v>
      </c>
      <c r="D969" s="178">
        <v>12155794</v>
      </c>
      <c r="E969" s="178">
        <v>11395504</v>
      </c>
      <c r="F969" s="178">
        <v>11395504</v>
      </c>
    </row>
    <row r="970" spans="3:6">
      <c r="C970" s="179" t="s">
        <v>1150</v>
      </c>
      <c r="D970" s="178">
        <v>127695291</v>
      </c>
      <c r="E970" s="178">
        <v>28031276</v>
      </c>
      <c r="F970" s="178">
        <v>23943955.850000001</v>
      </c>
    </row>
    <row r="971" spans="3:6">
      <c r="C971" s="179" t="s">
        <v>1151</v>
      </c>
      <c r="D971" s="178">
        <v>6115384</v>
      </c>
      <c r="E971" s="178">
        <v>5733114</v>
      </c>
      <c r="F971" s="178">
        <v>5733114</v>
      </c>
    </row>
    <row r="972" spans="3:6">
      <c r="C972" s="179" t="s">
        <v>1152</v>
      </c>
      <c r="D972" s="178">
        <v>55886222</v>
      </c>
      <c r="E972" s="178">
        <v>43430078</v>
      </c>
      <c r="F972" s="178">
        <v>43424784.450000003</v>
      </c>
    </row>
    <row r="973" spans="3:6">
      <c r="C973" s="179" t="s">
        <v>1153</v>
      </c>
      <c r="D973" s="178">
        <v>70399902</v>
      </c>
      <c r="E973" s="178">
        <v>34624321</v>
      </c>
      <c r="F973" s="178">
        <v>18108387</v>
      </c>
    </row>
    <row r="974" spans="3:6">
      <c r="C974" s="179" t="s">
        <v>1154</v>
      </c>
      <c r="D974" s="178">
        <v>4844222</v>
      </c>
      <c r="E974" s="178">
        <v>111093.14</v>
      </c>
      <c r="F974" s="178">
        <v>0</v>
      </c>
    </row>
    <row r="975" spans="3:6">
      <c r="C975" s="179" t="s">
        <v>1155</v>
      </c>
      <c r="D975" s="178">
        <v>11762183</v>
      </c>
      <c r="E975" s="178">
        <v>111162.04</v>
      </c>
      <c r="F975" s="178">
        <v>0</v>
      </c>
    </row>
    <row r="976" spans="3:6">
      <c r="C976" s="179" t="s">
        <v>1156</v>
      </c>
      <c r="D976" s="178">
        <v>6625122</v>
      </c>
      <c r="E976" s="178">
        <v>104633.77</v>
      </c>
      <c r="F976" s="178">
        <v>0</v>
      </c>
    </row>
    <row r="977" spans="3:6">
      <c r="C977" s="179" t="s">
        <v>1157</v>
      </c>
      <c r="D977" s="178">
        <v>2799546</v>
      </c>
      <c r="E977" s="178">
        <v>2368877</v>
      </c>
      <c r="F977" s="178">
        <v>0</v>
      </c>
    </row>
    <row r="978" spans="3:6">
      <c r="C978" s="179" t="s">
        <v>1158</v>
      </c>
      <c r="D978" s="178">
        <v>0</v>
      </c>
      <c r="E978" s="178">
        <v>4250103.42</v>
      </c>
      <c r="F978" s="178">
        <v>3811697.85</v>
      </c>
    </row>
    <row r="979" spans="3:6">
      <c r="C979" s="179" t="s">
        <v>1943</v>
      </c>
      <c r="D979" s="178">
        <v>0</v>
      </c>
      <c r="E979" s="178">
        <v>27659855</v>
      </c>
      <c r="F979" s="178">
        <v>26771370.07</v>
      </c>
    </row>
    <row r="980" spans="3:6">
      <c r="C980" s="179" t="s">
        <v>1159</v>
      </c>
      <c r="D980" s="178">
        <v>9446153</v>
      </c>
      <c r="E980" s="178">
        <v>5000000</v>
      </c>
      <c r="F980" s="178">
        <v>0</v>
      </c>
    </row>
    <row r="981" spans="3:6">
      <c r="C981" s="179" t="s">
        <v>1160</v>
      </c>
      <c r="D981" s="178">
        <v>36427627</v>
      </c>
      <c r="E981" s="178">
        <v>852938</v>
      </c>
      <c r="F981" s="178">
        <v>0</v>
      </c>
    </row>
    <row r="982" spans="3:6">
      <c r="C982" s="179" t="s">
        <v>1161</v>
      </c>
      <c r="D982" s="178">
        <v>0</v>
      </c>
      <c r="E982" s="178">
        <v>34861253</v>
      </c>
      <c r="F982" s="178">
        <v>34860624.789999999</v>
      </c>
    </row>
    <row r="983" spans="3:6">
      <c r="C983" s="179" t="s">
        <v>1162</v>
      </c>
      <c r="D983" s="178">
        <v>10508708</v>
      </c>
      <c r="E983" s="178">
        <v>15002119</v>
      </c>
      <c r="F983" s="178">
        <v>2713666.62</v>
      </c>
    </row>
    <row r="984" spans="3:6">
      <c r="C984" s="179" t="s">
        <v>1163</v>
      </c>
      <c r="D984" s="178">
        <v>1500000</v>
      </c>
      <c r="E984" s="178">
        <v>13344973</v>
      </c>
      <c r="F984" s="178">
        <v>823692.22</v>
      </c>
    </row>
    <row r="985" spans="3:6">
      <c r="C985" s="179" t="s">
        <v>1164</v>
      </c>
      <c r="D985" s="178">
        <v>2601681</v>
      </c>
      <c r="E985" s="178">
        <v>104208.6</v>
      </c>
      <c r="F985" s="178">
        <v>0</v>
      </c>
    </row>
    <row r="986" spans="3:6">
      <c r="C986" s="179" t="s">
        <v>1165</v>
      </c>
      <c r="D986" s="178">
        <v>5119151</v>
      </c>
      <c r="E986" s="178">
        <v>102980.69</v>
      </c>
      <c r="F986" s="178">
        <v>0</v>
      </c>
    </row>
    <row r="987" spans="3:6">
      <c r="C987" s="179" t="s">
        <v>1166</v>
      </c>
      <c r="D987" s="178">
        <v>5120551</v>
      </c>
      <c r="E987" s="178">
        <v>103009.51</v>
      </c>
      <c r="F987" s="178">
        <v>0</v>
      </c>
    </row>
    <row r="988" spans="3:6">
      <c r="C988" s="179" t="s">
        <v>1167</v>
      </c>
      <c r="D988" s="178">
        <v>10000000</v>
      </c>
      <c r="E988" s="178">
        <v>40000000</v>
      </c>
      <c r="F988" s="178">
        <v>39999153.5</v>
      </c>
    </row>
    <row r="989" spans="3:6">
      <c r="C989" s="179" t="s">
        <v>1168</v>
      </c>
      <c r="D989" s="178">
        <v>75996121</v>
      </c>
      <c r="E989" s="178">
        <v>57945659</v>
      </c>
      <c r="F989" s="178">
        <v>57882950.670000002</v>
      </c>
    </row>
    <row r="990" spans="3:6">
      <c r="C990" s="177" t="s">
        <v>324</v>
      </c>
      <c r="D990" s="178">
        <v>215861394</v>
      </c>
      <c r="E990" s="178">
        <v>289151381.61000001</v>
      </c>
      <c r="F990" s="178">
        <v>118774572.66</v>
      </c>
    </row>
    <row r="991" spans="3:6">
      <c r="C991" s="179" t="s">
        <v>1169</v>
      </c>
      <c r="D991" s="178">
        <v>92139087</v>
      </c>
      <c r="E991" s="178">
        <v>91788031.120000005</v>
      </c>
      <c r="F991" s="178">
        <v>27805105.990000002</v>
      </c>
    </row>
    <row r="992" spans="3:6">
      <c r="C992" s="179" t="s">
        <v>1170</v>
      </c>
      <c r="D992" s="178">
        <v>322307</v>
      </c>
      <c r="E992" s="178">
        <v>63009530.04999999</v>
      </c>
      <c r="F992" s="178">
        <v>25252304.960000001</v>
      </c>
    </row>
    <row r="993" spans="3:6">
      <c r="C993" s="179" t="s">
        <v>1171</v>
      </c>
      <c r="D993" s="178">
        <v>0</v>
      </c>
      <c r="E993" s="178">
        <v>9991715.5</v>
      </c>
      <c r="F993" s="178">
        <v>9991715.2200000007</v>
      </c>
    </row>
    <row r="994" spans="3:6">
      <c r="C994" s="179" t="s">
        <v>1172</v>
      </c>
      <c r="D994" s="178">
        <v>0</v>
      </c>
      <c r="E994" s="178">
        <v>9080280</v>
      </c>
      <c r="F994" s="178">
        <v>4820659.83</v>
      </c>
    </row>
    <row r="995" spans="3:6">
      <c r="C995" s="179" t="s">
        <v>1173</v>
      </c>
      <c r="D995" s="178">
        <v>0</v>
      </c>
      <c r="E995" s="178">
        <v>18631001</v>
      </c>
      <c r="F995" s="178">
        <v>12059575.24</v>
      </c>
    </row>
    <row r="996" spans="3:6">
      <c r="C996" s="179" t="s">
        <v>1174</v>
      </c>
      <c r="D996" s="178">
        <v>0</v>
      </c>
      <c r="E996" s="178">
        <v>4063432.73</v>
      </c>
      <c r="F996" s="178">
        <v>4063432.73</v>
      </c>
    </row>
    <row r="997" spans="3:6">
      <c r="C997" s="179" t="s">
        <v>1175</v>
      </c>
      <c r="D997" s="178">
        <v>30000000</v>
      </c>
      <c r="E997" s="178">
        <v>0</v>
      </c>
      <c r="F997" s="178">
        <v>0</v>
      </c>
    </row>
    <row r="998" spans="3:6">
      <c r="C998" s="179" t="s">
        <v>1176</v>
      </c>
      <c r="D998" s="178">
        <v>5400000</v>
      </c>
      <c r="E998" s="178">
        <v>10752499.49</v>
      </c>
      <c r="F998" s="178">
        <v>3762422.56</v>
      </c>
    </row>
    <row r="999" spans="3:6">
      <c r="C999" s="179" t="s">
        <v>1177</v>
      </c>
      <c r="D999" s="178">
        <v>0</v>
      </c>
      <c r="E999" s="178">
        <v>33766260</v>
      </c>
      <c r="F999" s="178">
        <v>21173782.100000001</v>
      </c>
    </row>
    <row r="1000" spans="3:6">
      <c r="C1000" s="179" t="s">
        <v>1178</v>
      </c>
      <c r="D1000" s="178">
        <v>0</v>
      </c>
      <c r="E1000" s="178">
        <v>16068631.719999999</v>
      </c>
      <c r="F1000" s="178">
        <v>9845574.0299999993</v>
      </c>
    </row>
    <row r="1001" spans="3:6">
      <c r="C1001" s="179" t="s">
        <v>1179</v>
      </c>
      <c r="D1001" s="178">
        <v>88000000</v>
      </c>
      <c r="E1001" s="178">
        <v>32000000</v>
      </c>
      <c r="F1001" s="178">
        <v>0</v>
      </c>
    </row>
    <row r="1002" spans="3:6">
      <c r="C1002" s="177" t="s">
        <v>326</v>
      </c>
      <c r="D1002" s="178">
        <v>0</v>
      </c>
      <c r="E1002" s="178">
        <v>3000000</v>
      </c>
      <c r="F1002" s="178">
        <v>2889861.2</v>
      </c>
    </row>
    <row r="1003" spans="3:6">
      <c r="C1003" s="179" t="s">
        <v>1153</v>
      </c>
      <c r="D1003" s="178">
        <v>0</v>
      </c>
      <c r="E1003" s="178">
        <v>3000000</v>
      </c>
      <c r="F1003" s="178">
        <v>2889861.2</v>
      </c>
    </row>
    <row r="1004" spans="3:6">
      <c r="C1004" s="68" t="s">
        <v>347</v>
      </c>
      <c r="D1004" s="168">
        <v>1300879786</v>
      </c>
      <c r="E1004" s="168">
        <v>2451045654.29</v>
      </c>
      <c r="F1004" s="168">
        <v>2054096927.5599992</v>
      </c>
    </row>
    <row r="1005" spans="3:6">
      <c r="C1005" s="177" t="s">
        <v>323</v>
      </c>
      <c r="D1005" s="178">
        <v>1300879786</v>
      </c>
      <c r="E1005" s="178">
        <v>2271041588.1300001</v>
      </c>
      <c r="F1005" s="178">
        <v>1972390232.8299994</v>
      </c>
    </row>
    <row r="1006" spans="3:6">
      <c r="C1006" s="179" t="s">
        <v>1180</v>
      </c>
      <c r="D1006" s="178">
        <v>0</v>
      </c>
      <c r="E1006" s="178">
        <v>3480501.62</v>
      </c>
      <c r="F1006" s="178">
        <v>3480501.62</v>
      </c>
    </row>
    <row r="1007" spans="3:6">
      <c r="C1007" s="179" t="s">
        <v>1181</v>
      </c>
      <c r="D1007" s="178">
        <v>20747766</v>
      </c>
      <c r="E1007" s="178">
        <v>3686016.44</v>
      </c>
      <c r="F1007" s="178">
        <v>3686015.48</v>
      </c>
    </row>
    <row r="1008" spans="3:6">
      <c r="C1008" s="179" t="s">
        <v>1182</v>
      </c>
      <c r="D1008" s="178">
        <v>4807567</v>
      </c>
      <c r="E1008" s="178">
        <v>2317189</v>
      </c>
      <c r="F1008" s="178">
        <v>0</v>
      </c>
    </row>
    <row r="1009" spans="3:6">
      <c r="C1009" s="179" t="s">
        <v>1183</v>
      </c>
      <c r="D1009" s="178">
        <v>0</v>
      </c>
      <c r="E1009" s="178">
        <v>19738124.02</v>
      </c>
      <c r="F1009" s="178">
        <v>0</v>
      </c>
    </row>
    <row r="1010" spans="3:6">
      <c r="C1010" s="179" t="s">
        <v>1184</v>
      </c>
      <c r="D1010" s="178">
        <v>311388206</v>
      </c>
      <c r="E1010" s="178">
        <v>1142138945.8699999</v>
      </c>
      <c r="F1010" s="178">
        <v>1117289992.98</v>
      </c>
    </row>
    <row r="1011" spans="3:6">
      <c r="C1011" s="179" t="s">
        <v>1185</v>
      </c>
      <c r="D1011" s="178">
        <v>20509966</v>
      </c>
      <c r="E1011" s="178">
        <v>100000</v>
      </c>
      <c r="F1011" s="178">
        <v>0</v>
      </c>
    </row>
    <row r="1012" spans="3:6">
      <c r="C1012" s="179" t="s">
        <v>1974</v>
      </c>
      <c r="D1012" s="178">
        <v>0</v>
      </c>
      <c r="E1012" s="178">
        <v>5807292</v>
      </c>
      <c r="F1012" s="178">
        <v>5806184.9500000002</v>
      </c>
    </row>
    <row r="1013" spans="3:6">
      <c r="C1013" s="179" t="s">
        <v>1186</v>
      </c>
      <c r="D1013" s="178">
        <v>5254613</v>
      </c>
      <c r="E1013" s="178">
        <v>20000</v>
      </c>
      <c r="F1013" s="178">
        <v>0</v>
      </c>
    </row>
    <row r="1014" spans="3:6">
      <c r="C1014" s="179" t="s">
        <v>1187</v>
      </c>
      <c r="D1014" s="178">
        <v>70000000</v>
      </c>
      <c r="E1014" s="178">
        <v>104548181</v>
      </c>
      <c r="F1014" s="178">
        <v>59903972.75</v>
      </c>
    </row>
    <row r="1015" spans="3:6">
      <c r="C1015" s="179" t="s">
        <v>1975</v>
      </c>
      <c r="D1015" s="178">
        <v>0</v>
      </c>
      <c r="E1015" s="178">
        <v>1866487.11</v>
      </c>
      <c r="F1015" s="178">
        <v>0</v>
      </c>
    </row>
    <row r="1016" spans="3:6">
      <c r="C1016" s="179" t="s">
        <v>1188</v>
      </c>
      <c r="D1016" s="178">
        <v>458797</v>
      </c>
      <c r="E1016" s="178">
        <v>4874671.24</v>
      </c>
      <c r="F1016" s="178">
        <v>4513108.2699999996</v>
      </c>
    </row>
    <row r="1017" spans="3:6">
      <c r="C1017" s="179" t="s">
        <v>1920</v>
      </c>
      <c r="D1017" s="178">
        <v>0</v>
      </c>
      <c r="E1017" s="178">
        <v>10229094</v>
      </c>
      <c r="F1017" s="178">
        <v>0</v>
      </c>
    </row>
    <row r="1018" spans="3:6">
      <c r="C1018" s="179" t="s">
        <v>1189</v>
      </c>
      <c r="D1018" s="178">
        <v>0</v>
      </c>
      <c r="E1018" s="178">
        <v>4285676.04</v>
      </c>
      <c r="F1018" s="178">
        <v>4284878.54</v>
      </c>
    </row>
    <row r="1019" spans="3:6">
      <c r="C1019" s="179" t="s">
        <v>1190</v>
      </c>
      <c r="D1019" s="178">
        <v>9173874</v>
      </c>
      <c r="E1019" s="178">
        <v>9000000</v>
      </c>
      <c r="F1019" s="178">
        <v>0</v>
      </c>
    </row>
    <row r="1020" spans="3:6">
      <c r="C1020" s="179" t="s">
        <v>1191</v>
      </c>
      <c r="D1020" s="178">
        <v>17397527</v>
      </c>
      <c r="E1020" s="178">
        <v>0</v>
      </c>
      <c r="F1020" s="178">
        <v>0</v>
      </c>
    </row>
    <row r="1021" spans="3:6">
      <c r="C1021" s="179" t="s">
        <v>1192</v>
      </c>
      <c r="D1021" s="178">
        <v>4734096</v>
      </c>
      <c r="E1021" s="178">
        <v>14023477.16</v>
      </c>
      <c r="F1021" s="178">
        <v>8264936.6799999997</v>
      </c>
    </row>
    <row r="1022" spans="3:6">
      <c r="C1022" s="179" t="s">
        <v>1193</v>
      </c>
      <c r="D1022" s="178">
        <v>80247</v>
      </c>
      <c r="E1022" s="178">
        <v>1588186.31</v>
      </c>
      <c r="F1022" s="178">
        <v>1421192.91</v>
      </c>
    </row>
    <row r="1023" spans="3:6">
      <c r="C1023" s="179" t="s">
        <v>1194</v>
      </c>
      <c r="D1023" s="178">
        <v>75086</v>
      </c>
      <c r="E1023" s="178">
        <v>1609061.06</v>
      </c>
      <c r="F1023" s="178">
        <v>1609061.06</v>
      </c>
    </row>
    <row r="1024" spans="3:6">
      <c r="C1024" s="179" t="s">
        <v>1195</v>
      </c>
      <c r="D1024" s="178">
        <v>80247</v>
      </c>
      <c r="E1024" s="178">
        <v>3290099.94</v>
      </c>
      <c r="F1024" s="178">
        <v>3000000</v>
      </c>
    </row>
    <row r="1025" spans="3:6">
      <c r="C1025" s="179" t="s">
        <v>1888</v>
      </c>
      <c r="D1025" s="178">
        <v>0</v>
      </c>
      <c r="E1025" s="178">
        <v>8952243</v>
      </c>
      <c r="F1025" s="178">
        <v>2342842.56</v>
      </c>
    </row>
    <row r="1026" spans="3:6">
      <c r="C1026" s="179" t="s">
        <v>1196</v>
      </c>
      <c r="D1026" s="178">
        <v>0</v>
      </c>
      <c r="E1026" s="178">
        <v>795385.61</v>
      </c>
      <c r="F1026" s="178">
        <v>795385.61</v>
      </c>
    </row>
    <row r="1027" spans="3:6">
      <c r="C1027" s="179" t="s">
        <v>1197</v>
      </c>
      <c r="D1027" s="178">
        <v>0</v>
      </c>
      <c r="E1027" s="178">
        <v>24230939</v>
      </c>
      <c r="F1027" s="178">
        <v>23447401</v>
      </c>
    </row>
    <row r="1028" spans="3:6">
      <c r="C1028" s="179" t="s">
        <v>1198</v>
      </c>
      <c r="D1028" s="178">
        <v>46476764</v>
      </c>
      <c r="E1028" s="178">
        <v>556</v>
      </c>
      <c r="F1028" s="178">
        <v>0</v>
      </c>
    </row>
    <row r="1029" spans="3:6">
      <c r="C1029" s="179" t="s">
        <v>1199</v>
      </c>
      <c r="D1029" s="178">
        <v>3000000</v>
      </c>
      <c r="E1029" s="178">
        <v>25000</v>
      </c>
      <c r="F1029" s="178">
        <v>0</v>
      </c>
    </row>
    <row r="1030" spans="3:6">
      <c r="C1030" s="179" t="s">
        <v>1200</v>
      </c>
      <c r="D1030" s="178">
        <v>30068537</v>
      </c>
      <c r="E1030" s="178">
        <v>23558635</v>
      </c>
      <c r="F1030" s="178">
        <v>23307733.969999999</v>
      </c>
    </row>
    <row r="1031" spans="3:6">
      <c r="C1031" s="179" t="s">
        <v>1201</v>
      </c>
      <c r="D1031" s="178">
        <v>4237286</v>
      </c>
      <c r="E1031" s="178">
        <v>107738.27</v>
      </c>
      <c r="F1031" s="178">
        <v>0</v>
      </c>
    </row>
    <row r="1032" spans="3:6">
      <c r="C1032" s="179" t="s">
        <v>1202</v>
      </c>
      <c r="D1032" s="178">
        <v>597761</v>
      </c>
      <c r="E1032" s="178">
        <v>6115092</v>
      </c>
      <c r="F1032" s="178">
        <v>4890697.08</v>
      </c>
    </row>
    <row r="1033" spans="3:6">
      <c r="C1033" s="179" t="s">
        <v>1203</v>
      </c>
      <c r="D1033" s="178">
        <v>25000000</v>
      </c>
      <c r="E1033" s="178">
        <v>57855997</v>
      </c>
      <c r="F1033" s="178">
        <v>14714682.59</v>
      </c>
    </row>
    <row r="1034" spans="3:6">
      <c r="C1034" s="179" t="s">
        <v>1204</v>
      </c>
      <c r="D1034" s="178">
        <v>2587656</v>
      </c>
      <c r="E1034" s="178">
        <v>2156987</v>
      </c>
      <c r="F1034" s="178">
        <v>0</v>
      </c>
    </row>
    <row r="1035" spans="3:6">
      <c r="C1035" s="179" t="s">
        <v>1205</v>
      </c>
      <c r="D1035" s="178">
        <v>31477472</v>
      </c>
      <c r="E1035" s="178">
        <v>5000</v>
      </c>
      <c r="F1035" s="178">
        <v>0</v>
      </c>
    </row>
    <row r="1036" spans="3:6">
      <c r="C1036" s="179" t="s">
        <v>1206</v>
      </c>
      <c r="D1036" s="178">
        <v>889724</v>
      </c>
      <c r="E1036" s="178">
        <v>243720</v>
      </c>
      <c r="F1036" s="178">
        <v>0</v>
      </c>
    </row>
    <row r="1037" spans="3:6">
      <c r="C1037" s="179" t="s">
        <v>1207</v>
      </c>
      <c r="D1037" s="178">
        <v>5051678</v>
      </c>
      <c r="E1037" s="178">
        <v>101562.68</v>
      </c>
      <c r="F1037" s="178">
        <v>0</v>
      </c>
    </row>
    <row r="1038" spans="3:6">
      <c r="C1038" s="179" t="s">
        <v>1208</v>
      </c>
      <c r="D1038" s="178">
        <v>29687478</v>
      </c>
      <c r="E1038" s="178">
        <v>88935743</v>
      </c>
      <c r="F1038" s="178">
        <v>88935409.489999995</v>
      </c>
    </row>
    <row r="1039" spans="3:6">
      <c r="C1039" s="179" t="s">
        <v>1209</v>
      </c>
      <c r="D1039" s="178">
        <v>9591650</v>
      </c>
      <c r="E1039" s="178">
        <v>100.39</v>
      </c>
      <c r="F1039" s="178">
        <v>0</v>
      </c>
    </row>
    <row r="1040" spans="3:6">
      <c r="C1040" s="179" t="s">
        <v>1210</v>
      </c>
      <c r="D1040" s="178">
        <v>35161253</v>
      </c>
      <c r="E1040" s="178">
        <v>29993976</v>
      </c>
      <c r="F1040" s="178">
        <v>29993000</v>
      </c>
    </row>
    <row r="1041" spans="3:6">
      <c r="C1041" s="179" t="s">
        <v>1211</v>
      </c>
      <c r="D1041" s="178">
        <v>9591650</v>
      </c>
      <c r="E1041" s="178">
        <v>107347.39</v>
      </c>
      <c r="F1041" s="178">
        <v>0</v>
      </c>
    </row>
    <row r="1042" spans="3:6">
      <c r="C1042" s="179" t="s">
        <v>1212</v>
      </c>
      <c r="D1042" s="178">
        <v>3618597</v>
      </c>
      <c r="E1042" s="178">
        <v>102098.26</v>
      </c>
      <c r="F1042" s="178">
        <v>0</v>
      </c>
    </row>
    <row r="1043" spans="3:6">
      <c r="C1043" s="179" t="s">
        <v>1213</v>
      </c>
      <c r="D1043" s="178">
        <v>117367382</v>
      </c>
      <c r="E1043" s="178">
        <v>99976290</v>
      </c>
      <c r="F1043" s="178">
        <v>99903538.120000005</v>
      </c>
    </row>
    <row r="1044" spans="3:6">
      <c r="C1044" s="179" t="s">
        <v>1214</v>
      </c>
      <c r="D1044" s="178">
        <v>5803815</v>
      </c>
      <c r="E1044" s="178">
        <v>112835.48</v>
      </c>
      <c r="F1044" s="178">
        <v>0</v>
      </c>
    </row>
    <row r="1045" spans="3:6">
      <c r="C1045" s="179" t="s">
        <v>1215</v>
      </c>
      <c r="D1045" s="178">
        <v>53904088</v>
      </c>
      <c r="E1045" s="178">
        <v>35291633</v>
      </c>
      <c r="F1045" s="178">
        <v>35088270.82</v>
      </c>
    </row>
    <row r="1046" spans="3:6">
      <c r="C1046" s="179" t="s">
        <v>1216</v>
      </c>
      <c r="D1046" s="178">
        <v>1181902</v>
      </c>
      <c r="E1046" s="178">
        <v>112685</v>
      </c>
      <c r="F1046" s="178">
        <v>0</v>
      </c>
    </row>
    <row r="1047" spans="3:6">
      <c r="C1047" s="179" t="s">
        <v>1217</v>
      </c>
      <c r="D1047" s="178">
        <v>36000000</v>
      </c>
      <c r="E1047" s="178">
        <v>4012802</v>
      </c>
      <c r="F1047" s="178">
        <v>3202161.85</v>
      </c>
    </row>
    <row r="1048" spans="3:6">
      <c r="C1048" s="179" t="s">
        <v>1218</v>
      </c>
      <c r="D1048" s="178">
        <v>1181902</v>
      </c>
      <c r="E1048" s="178">
        <v>465160</v>
      </c>
      <c r="F1048" s="178">
        <v>0</v>
      </c>
    </row>
    <row r="1049" spans="3:6">
      <c r="C1049" s="179" t="s">
        <v>1219</v>
      </c>
      <c r="D1049" s="178">
        <v>1181902</v>
      </c>
      <c r="E1049" s="178">
        <v>112685</v>
      </c>
      <c r="F1049" s="178">
        <v>0</v>
      </c>
    </row>
    <row r="1050" spans="3:6">
      <c r="C1050" s="179" t="s">
        <v>1220</v>
      </c>
      <c r="D1050" s="178">
        <v>2792959</v>
      </c>
      <c r="E1050" s="178">
        <v>103053.99</v>
      </c>
      <c r="F1050" s="178">
        <v>0</v>
      </c>
    </row>
    <row r="1051" spans="3:6">
      <c r="C1051" s="179" t="s">
        <v>1221</v>
      </c>
      <c r="D1051" s="178">
        <v>33121737</v>
      </c>
      <c r="E1051" s="178">
        <v>27557806</v>
      </c>
      <c r="F1051" s="178">
        <v>27389567.809999999</v>
      </c>
    </row>
    <row r="1052" spans="3:6">
      <c r="C1052" s="179" t="s">
        <v>1222</v>
      </c>
      <c r="D1052" s="178">
        <v>2579928</v>
      </c>
      <c r="E1052" s="178">
        <v>103165.3</v>
      </c>
      <c r="F1052" s="178">
        <v>0</v>
      </c>
    </row>
    <row r="1053" spans="3:6">
      <c r="C1053" s="179" t="s">
        <v>2009</v>
      </c>
      <c r="D1053" s="178">
        <v>46160435</v>
      </c>
      <c r="E1053" s="178">
        <v>23964174</v>
      </c>
      <c r="F1053" s="178">
        <v>176665.87</v>
      </c>
    </row>
    <row r="1054" spans="3:6">
      <c r="C1054" s="179" t="s">
        <v>1223</v>
      </c>
      <c r="D1054" s="178">
        <v>177338629</v>
      </c>
      <c r="E1054" s="178">
        <v>266453181</v>
      </c>
      <c r="F1054" s="178">
        <v>266360899.59</v>
      </c>
    </row>
    <row r="1055" spans="3:6">
      <c r="C1055" s="179" t="s">
        <v>1224</v>
      </c>
      <c r="D1055" s="178">
        <v>1720224</v>
      </c>
      <c r="E1055" s="178">
        <v>103164</v>
      </c>
      <c r="F1055" s="178">
        <v>0</v>
      </c>
    </row>
    <row r="1056" spans="3:6">
      <c r="C1056" s="179" t="s">
        <v>1225</v>
      </c>
      <c r="D1056" s="178">
        <v>805138</v>
      </c>
      <c r="E1056" s="178">
        <v>117961</v>
      </c>
      <c r="F1056" s="178">
        <v>0</v>
      </c>
    </row>
    <row r="1057" spans="3:6">
      <c r="C1057" s="179" t="s">
        <v>1226</v>
      </c>
      <c r="D1057" s="178">
        <v>2792959</v>
      </c>
      <c r="E1057" s="178">
        <v>103053.99</v>
      </c>
      <c r="F1057" s="178">
        <v>0</v>
      </c>
    </row>
    <row r="1058" spans="3:6">
      <c r="C1058" s="179" t="s">
        <v>1227</v>
      </c>
      <c r="D1058" s="178">
        <v>923196</v>
      </c>
      <c r="E1058" s="178">
        <v>100</v>
      </c>
      <c r="F1058" s="178">
        <v>0</v>
      </c>
    </row>
    <row r="1059" spans="3:6">
      <c r="C1059" s="179" t="s">
        <v>1228</v>
      </c>
      <c r="D1059" s="178">
        <v>2579928</v>
      </c>
      <c r="E1059" s="178">
        <v>103165.3</v>
      </c>
      <c r="F1059" s="178">
        <v>0</v>
      </c>
    </row>
    <row r="1060" spans="3:6">
      <c r="C1060" s="179" t="s">
        <v>1229</v>
      </c>
      <c r="D1060" s="178">
        <v>597164</v>
      </c>
      <c r="E1060" s="178">
        <v>166495</v>
      </c>
      <c r="F1060" s="178">
        <v>0</v>
      </c>
    </row>
    <row r="1061" spans="3:6">
      <c r="C1061" s="179" t="s">
        <v>1230</v>
      </c>
      <c r="D1061" s="178">
        <v>53693227</v>
      </c>
      <c r="E1061" s="178">
        <v>53934443</v>
      </c>
      <c r="F1061" s="178">
        <v>53934101.799999997</v>
      </c>
    </row>
    <row r="1062" spans="3:6">
      <c r="C1062" s="179" t="s">
        <v>1231</v>
      </c>
      <c r="D1062" s="178">
        <v>923196</v>
      </c>
      <c r="E1062" s="178">
        <v>277192</v>
      </c>
      <c r="F1062" s="178">
        <v>0</v>
      </c>
    </row>
    <row r="1063" spans="3:6">
      <c r="C1063" s="179" t="s">
        <v>1232</v>
      </c>
      <c r="D1063" s="178">
        <v>597164</v>
      </c>
      <c r="E1063" s="178">
        <v>5266495</v>
      </c>
      <c r="F1063" s="178">
        <v>0</v>
      </c>
    </row>
    <row r="1064" spans="3:6">
      <c r="C1064" s="179" t="s">
        <v>1233</v>
      </c>
      <c r="D1064" s="178">
        <v>9591650</v>
      </c>
      <c r="E1064" s="178">
        <v>607347.39</v>
      </c>
      <c r="F1064" s="178">
        <v>0</v>
      </c>
    </row>
    <row r="1065" spans="3:6">
      <c r="C1065" s="179" t="s">
        <v>1234</v>
      </c>
      <c r="D1065" s="178">
        <v>1738075</v>
      </c>
      <c r="E1065" s="178">
        <v>106592</v>
      </c>
      <c r="F1065" s="178">
        <v>0</v>
      </c>
    </row>
    <row r="1066" spans="3:6">
      <c r="C1066" s="179" t="s">
        <v>1235</v>
      </c>
      <c r="D1066" s="178">
        <v>13954365</v>
      </c>
      <c r="E1066" s="178">
        <v>0</v>
      </c>
      <c r="F1066" s="178">
        <v>0</v>
      </c>
    </row>
    <row r="1067" spans="3:6">
      <c r="C1067" s="179" t="s">
        <v>1236</v>
      </c>
      <c r="D1067" s="178">
        <v>2280776</v>
      </c>
      <c r="E1067" s="178">
        <v>115664.73</v>
      </c>
      <c r="F1067" s="178">
        <v>0</v>
      </c>
    </row>
    <row r="1068" spans="3:6">
      <c r="C1068" s="179" t="s">
        <v>1237</v>
      </c>
      <c r="D1068" s="178">
        <v>4224262</v>
      </c>
      <c r="E1068" s="178">
        <v>107347.64</v>
      </c>
      <c r="F1068" s="178">
        <v>0</v>
      </c>
    </row>
    <row r="1069" spans="3:6">
      <c r="C1069" s="179" t="s">
        <v>1238</v>
      </c>
      <c r="D1069" s="178">
        <v>1761878</v>
      </c>
      <c r="E1069" s="178">
        <v>108258</v>
      </c>
      <c r="F1069" s="178">
        <v>0</v>
      </c>
    </row>
    <row r="1070" spans="3:6">
      <c r="C1070" s="179" t="s">
        <v>1239</v>
      </c>
      <c r="D1070" s="178">
        <v>4272721</v>
      </c>
      <c r="E1070" s="178">
        <v>108802.35</v>
      </c>
      <c r="F1070" s="178">
        <v>0</v>
      </c>
    </row>
    <row r="1071" spans="3:6">
      <c r="C1071" s="179" t="s">
        <v>1240</v>
      </c>
      <c r="D1071" s="178">
        <v>2555844</v>
      </c>
      <c r="E1071" s="178">
        <v>102009.07</v>
      </c>
      <c r="F1071" s="178">
        <v>0</v>
      </c>
    </row>
    <row r="1072" spans="3:6">
      <c r="C1072" s="179" t="s">
        <v>1241</v>
      </c>
      <c r="D1072" s="178">
        <v>2555842</v>
      </c>
      <c r="E1072" s="178">
        <v>102008.41</v>
      </c>
      <c r="F1072" s="178">
        <v>0</v>
      </c>
    </row>
    <row r="1073" spans="3:6">
      <c r="C1073" s="179" t="s">
        <v>1242</v>
      </c>
      <c r="D1073" s="178">
        <v>2611503</v>
      </c>
      <c r="E1073" s="178">
        <v>104680.18</v>
      </c>
      <c r="F1073" s="178">
        <v>0</v>
      </c>
    </row>
    <row r="1074" spans="3:6">
      <c r="C1074" s="179" t="s">
        <v>1243</v>
      </c>
      <c r="D1074" s="178">
        <v>2611503</v>
      </c>
      <c r="E1074" s="178">
        <v>104680.18</v>
      </c>
      <c r="F1074" s="178">
        <v>0</v>
      </c>
    </row>
    <row r="1075" spans="3:6">
      <c r="C1075" s="179" t="s">
        <v>1244</v>
      </c>
      <c r="D1075" s="178">
        <v>0</v>
      </c>
      <c r="E1075" s="178">
        <v>2966981.27</v>
      </c>
      <c r="F1075" s="178">
        <v>2966535.99</v>
      </c>
    </row>
    <row r="1076" spans="3:6">
      <c r="C1076" s="179" t="s">
        <v>1245</v>
      </c>
      <c r="D1076" s="178">
        <v>4100000</v>
      </c>
      <c r="E1076" s="178">
        <v>103619.72</v>
      </c>
      <c r="F1076" s="178">
        <v>0</v>
      </c>
    </row>
    <row r="1077" spans="3:6">
      <c r="C1077" s="179" t="s">
        <v>1246</v>
      </c>
      <c r="D1077" s="178">
        <v>575149</v>
      </c>
      <c r="E1077" s="178">
        <v>7700000</v>
      </c>
      <c r="F1077" s="178">
        <v>5556742.0499999998</v>
      </c>
    </row>
    <row r="1078" spans="3:6">
      <c r="C1078" s="179" t="s">
        <v>1247</v>
      </c>
      <c r="D1078" s="178">
        <v>2555845</v>
      </c>
      <c r="E1078" s="178">
        <v>102007.72</v>
      </c>
      <c r="F1078" s="178">
        <v>0</v>
      </c>
    </row>
    <row r="1079" spans="3:6">
      <c r="C1079" s="179" t="s">
        <v>1248</v>
      </c>
      <c r="D1079" s="178">
        <v>498000</v>
      </c>
      <c r="E1079" s="178">
        <v>0</v>
      </c>
      <c r="F1079" s="178">
        <v>0</v>
      </c>
    </row>
    <row r="1080" spans="3:6">
      <c r="C1080" s="179" t="s">
        <v>1956</v>
      </c>
      <c r="D1080" s="178">
        <v>0</v>
      </c>
      <c r="E1080" s="178">
        <v>164372926</v>
      </c>
      <c r="F1080" s="178">
        <v>76124751.390000001</v>
      </c>
    </row>
    <row r="1081" spans="3:6">
      <c r="C1081" s="177" t="s">
        <v>324</v>
      </c>
      <c r="D1081" s="178">
        <v>0</v>
      </c>
      <c r="E1081" s="178">
        <v>180004066.16000003</v>
      </c>
      <c r="F1081" s="178">
        <v>81706694.730000004</v>
      </c>
    </row>
    <row r="1082" spans="3:6">
      <c r="C1082" s="179" t="s">
        <v>1249</v>
      </c>
      <c r="D1082" s="178">
        <v>0</v>
      </c>
      <c r="E1082" s="178">
        <v>26327312.619999997</v>
      </c>
      <c r="F1082" s="178">
        <v>0</v>
      </c>
    </row>
    <row r="1083" spans="3:6">
      <c r="C1083" s="179" t="s">
        <v>1250</v>
      </c>
      <c r="D1083" s="178">
        <v>0</v>
      </c>
      <c r="E1083" s="178">
        <v>60282602.100000001</v>
      </c>
      <c r="F1083" s="178">
        <v>34133030.829999998</v>
      </c>
    </row>
    <row r="1084" spans="3:6">
      <c r="C1084" s="179" t="s">
        <v>1251</v>
      </c>
      <c r="D1084" s="178">
        <v>0</v>
      </c>
      <c r="E1084" s="178">
        <v>69441721.560000002</v>
      </c>
      <c r="F1084" s="178">
        <v>40180212.310000002</v>
      </c>
    </row>
    <row r="1085" spans="3:6">
      <c r="C1085" s="179" t="s">
        <v>1252</v>
      </c>
      <c r="D1085" s="178">
        <v>0</v>
      </c>
      <c r="E1085" s="178">
        <v>7582633.96</v>
      </c>
      <c r="F1085" s="178">
        <v>0</v>
      </c>
    </row>
    <row r="1086" spans="3:6">
      <c r="C1086" s="179" t="s">
        <v>1253</v>
      </c>
      <c r="D1086" s="178">
        <v>0</v>
      </c>
      <c r="E1086" s="178">
        <v>16369795.920000002</v>
      </c>
      <c r="F1086" s="178">
        <v>7393451.5899999999</v>
      </c>
    </row>
    <row r="1087" spans="3:6">
      <c r="C1087" s="68" t="s">
        <v>348</v>
      </c>
      <c r="D1087" s="168">
        <v>835122585</v>
      </c>
      <c r="E1087" s="168">
        <v>628807800.62999988</v>
      </c>
      <c r="F1087" s="168">
        <v>471365718.48000002</v>
      </c>
    </row>
    <row r="1088" spans="3:6">
      <c r="C1088" s="177" t="s">
        <v>323</v>
      </c>
      <c r="D1088" s="178">
        <v>835122585</v>
      </c>
      <c r="E1088" s="178">
        <v>628807800.62999988</v>
      </c>
      <c r="F1088" s="178">
        <v>471365718.48000002</v>
      </c>
    </row>
    <row r="1089" spans="3:6">
      <c r="C1089" s="179" t="s">
        <v>1254</v>
      </c>
      <c r="D1089" s="178">
        <v>2030470</v>
      </c>
      <c r="E1089" s="178">
        <v>2884466</v>
      </c>
      <c r="F1089" s="178">
        <v>2443851.9700000002</v>
      </c>
    </row>
    <row r="1090" spans="3:6">
      <c r="C1090" s="179" t="s">
        <v>1255</v>
      </c>
      <c r="D1090" s="178">
        <v>4617578</v>
      </c>
      <c r="E1090" s="178">
        <v>0</v>
      </c>
      <c r="F1090" s="178">
        <v>0</v>
      </c>
    </row>
    <row r="1091" spans="3:6">
      <c r="C1091" s="179" t="s">
        <v>1256</v>
      </c>
      <c r="D1091" s="178">
        <v>0</v>
      </c>
      <c r="E1091" s="178">
        <v>7735175.2599999998</v>
      </c>
      <c r="F1091" s="178">
        <v>1380862.95</v>
      </c>
    </row>
    <row r="1092" spans="3:6">
      <c r="C1092" s="179" t="s">
        <v>1257</v>
      </c>
      <c r="D1092" s="178">
        <v>2030470</v>
      </c>
      <c r="E1092" s="178">
        <v>5060757</v>
      </c>
      <c r="F1092" s="178">
        <v>0</v>
      </c>
    </row>
    <row r="1093" spans="3:6">
      <c r="C1093" s="179" t="s">
        <v>1258</v>
      </c>
      <c r="D1093" s="178">
        <v>0</v>
      </c>
      <c r="E1093" s="178">
        <v>2116312.92</v>
      </c>
      <c r="F1093" s="178">
        <v>2116312.92</v>
      </c>
    </row>
    <row r="1094" spans="3:6">
      <c r="C1094" s="179" t="s">
        <v>1259</v>
      </c>
      <c r="D1094" s="178">
        <v>6731310</v>
      </c>
      <c r="E1094" s="178">
        <v>2000000</v>
      </c>
      <c r="F1094" s="178">
        <v>0</v>
      </c>
    </row>
    <row r="1095" spans="3:6">
      <c r="C1095" s="179" t="s">
        <v>1260</v>
      </c>
      <c r="D1095" s="178">
        <v>0</v>
      </c>
      <c r="E1095" s="178">
        <v>6516055.4899999993</v>
      </c>
      <c r="F1095" s="178">
        <v>6516050.4899999993</v>
      </c>
    </row>
    <row r="1096" spans="3:6">
      <c r="C1096" s="179" t="s">
        <v>1261</v>
      </c>
      <c r="D1096" s="178">
        <v>1253439</v>
      </c>
      <c r="E1096" s="178">
        <v>1122770</v>
      </c>
      <c r="F1096" s="178">
        <v>0</v>
      </c>
    </row>
    <row r="1097" spans="3:6">
      <c r="C1097" s="179" t="s">
        <v>1262</v>
      </c>
      <c r="D1097" s="178">
        <v>0</v>
      </c>
      <c r="E1097" s="178">
        <v>6029170.0699999994</v>
      </c>
      <c r="F1097" s="178">
        <v>6029170.0699999994</v>
      </c>
    </row>
    <row r="1098" spans="3:6">
      <c r="C1098" s="179" t="s">
        <v>1263</v>
      </c>
      <c r="D1098" s="178">
        <v>1073222</v>
      </c>
      <c r="E1098" s="178">
        <v>3714373</v>
      </c>
      <c r="F1098" s="178">
        <v>3714372.2</v>
      </c>
    </row>
    <row r="1099" spans="3:6">
      <c r="C1099" s="179" t="s">
        <v>1264</v>
      </c>
      <c r="D1099" s="178">
        <v>2790925</v>
      </c>
      <c r="E1099" s="178">
        <v>100</v>
      </c>
      <c r="F1099" s="178">
        <v>0</v>
      </c>
    </row>
    <row r="1100" spans="3:6">
      <c r="C1100" s="179" t="s">
        <v>1265</v>
      </c>
      <c r="D1100" s="178">
        <v>2790925</v>
      </c>
      <c r="E1100" s="178">
        <v>100</v>
      </c>
      <c r="F1100" s="178">
        <v>0</v>
      </c>
    </row>
    <row r="1101" spans="3:6">
      <c r="C1101" s="179" t="s">
        <v>1921</v>
      </c>
      <c r="D1101" s="178">
        <v>0</v>
      </c>
      <c r="E1101" s="178">
        <v>1403911</v>
      </c>
      <c r="F1101" s="178">
        <v>1105337.8400000001</v>
      </c>
    </row>
    <row r="1102" spans="3:6">
      <c r="C1102" s="179" t="s">
        <v>1266</v>
      </c>
      <c r="D1102" s="178">
        <v>777731</v>
      </c>
      <c r="E1102" s="178">
        <v>0</v>
      </c>
      <c r="F1102" s="178">
        <v>0</v>
      </c>
    </row>
    <row r="1103" spans="3:6">
      <c r="C1103" s="179" t="s">
        <v>1267</v>
      </c>
      <c r="D1103" s="178">
        <v>22315101</v>
      </c>
      <c r="E1103" s="178">
        <v>15117579</v>
      </c>
      <c r="F1103" s="178">
        <v>14221986.220000001</v>
      </c>
    </row>
    <row r="1104" spans="3:6">
      <c r="C1104" s="179" t="s">
        <v>1268</v>
      </c>
      <c r="D1104" s="178">
        <v>78916280</v>
      </c>
      <c r="E1104" s="178">
        <v>57904541</v>
      </c>
      <c r="F1104" s="178">
        <v>56905662.010000005</v>
      </c>
    </row>
    <row r="1105" spans="3:6">
      <c r="C1105" s="179" t="s">
        <v>1269</v>
      </c>
      <c r="D1105" s="178">
        <v>4081155</v>
      </c>
      <c r="E1105" s="178">
        <v>2500000</v>
      </c>
      <c r="F1105" s="178">
        <v>0</v>
      </c>
    </row>
    <row r="1106" spans="3:6">
      <c r="C1106" s="179" t="s">
        <v>1270</v>
      </c>
      <c r="D1106" s="178">
        <v>20000000</v>
      </c>
      <c r="E1106" s="178">
        <v>26700000.379999999</v>
      </c>
      <c r="F1106" s="178">
        <v>14898894.220000001</v>
      </c>
    </row>
    <row r="1107" spans="3:6">
      <c r="C1107" s="179" t="s">
        <v>1271</v>
      </c>
      <c r="D1107" s="178">
        <v>4125127</v>
      </c>
      <c r="E1107" s="178">
        <v>117293.1</v>
      </c>
      <c r="F1107" s="178">
        <v>0</v>
      </c>
    </row>
    <row r="1108" spans="3:6">
      <c r="C1108" s="179" t="s">
        <v>1272</v>
      </c>
      <c r="D1108" s="178">
        <v>7364139</v>
      </c>
      <c r="E1108" s="178">
        <v>104002.08</v>
      </c>
      <c r="F1108" s="178">
        <v>0</v>
      </c>
    </row>
    <row r="1109" spans="3:6">
      <c r="C1109" s="179" t="s">
        <v>1273</v>
      </c>
      <c r="D1109" s="178">
        <v>5848496</v>
      </c>
      <c r="E1109" s="178">
        <v>113774.24</v>
      </c>
      <c r="F1109" s="178">
        <v>0</v>
      </c>
    </row>
    <row r="1110" spans="3:6">
      <c r="C1110" s="179" t="s">
        <v>1274</v>
      </c>
      <c r="D1110" s="178">
        <v>4125127</v>
      </c>
      <c r="E1110" s="178">
        <v>117293.1</v>
      </c>
      <c r="F1110" s="178">
        <v>0</v>
      </c>
    </row>
    <row r="1111" spans="3:6">
      <c r="C1111" s="179" t="s">
        <v>1275</v>
      </c>
      <c r="D1111" s="178">
        <v>1411678</v>
      </c>
      <c r="E1111" s="178">
        <v>1196343</v>
      </c>
      <c r="F1111" s="178">
        <v>0</v>
      </c>
    </row>
    <row r="1112" spans="3:6">
      <c r="C1112" s="179" t="s">
        <v>1276</v>
      </c>
      <c r="D1112" s="178">
        <v>2080338</v>
      </c>
      <c r="E1112" s="178">
        <v>9550746</v>
      </c>
      <c r="F1112" s="178">
        <v>0</v>
      </c>
    </row>
    <row r="1113" spans="3:6">
      <c r="C1113" s="179" t="s">
        <v>1277</v>
      </c>
      <c r="D1113" s="178">
        <v>1901132</v>
      </c>
      <c r="E1113" s="178">
        <v>2449713</v>
      </c>
      <c r="F1113" s="178">
        <v>0</v>
      </c>
    </row>
    <row r="1114" spans="3:6">
      <c r="C1114" s="179" t="s">
        <v>1278</v>
      </c>
      <c r="D1114" s="178">
        <v>2589059</v>
      </c>
      <c r="E1114" s="178">
        <v>2158390</v>
      </c>
      <c r="F1114" s="178">
        <v>0</v>
      </c>
    </row>
    <row r="1115" spans="3:6">
      <c r="C1115" s="179" t="s">
        <v>1279</v>
      </c>
      <c r="D1115" s="178">
        <v>22105301</v>
      </c>
      <c r="E1115" s="178">
        <v>22105301</v>
      </c>
      <c r="F1115" s="178">
        <v>19482797.210000001</v>
      </c>
    </row>
    <row r="1116" spans="3:6">
      <c r="C1116" s="179" t="s">
        <v>1280</v>
      </c>
      <c r="D1116" s="178">
        <v>5881088</v>
      </c>
      <c r="E1116" s="178">
        <v>5450419</v>
      </c>
      <c r="F1116" s="178">
        <v>0</v>
      </c>
    </row>
    <row r="1117" spans="3:6">
      <c r="C1117" s="179" t="s">
        <v>1281</v>
      </c>
      <c r="D1117" s="178">
        <v>3000000</v>
      </c>
      <c r="E1117" s="178">
        <v>1500000</v>
      </c>
      <c r="F1117" s="178">
        <v>0</v>
      </c>
    </row>
    <row r="1118" spans="3:6">
      <c r="C1118" s="179" t="s">
        <v>1282</v>
      </c>
      <c r="D1118" s="178">
        <v>5404360</v>
      </c>
      <c r="E1118" s="178">
        <v>5404360</v>
      </c>
      <c r="F1118" s="178">
        <v>3089463.31</v>
      </c>
    </row>
    <row r="1119" spans="3:6">
      <c r="C1119" s="179" t="s">
        <v>1283</v>
      </c>
      <c r="D1119" s="178">
        <v>1759695</v>
      </c>
      <c r="E1119" s="178">
        <v>1544360</v>
      </c>
      <c r="F1119" s="178">
        <v>0</v>
      </c>
    </row>
    <row r="1120" spans="3:6">
      <c r="C1120" s="179" t="s">
        <v>1284</v>
      </c>
      <c r="D1120" s="178">
        <v>5881088</v>
      </c>
      <c r="E1120" s="178">
        <v>5450419</v>
      </c>
      <c r="F1120" s="178">
        <v>0</v>
      </c>
    </row>
    <row r="1121" spans="3:6">
      <c r="C1121" s="179" t="s">
        <v>1285</v>
      </c>
      <c r="D1121" s="178">
        <v>1104373</v>
      </c>
      <c r="E1121" s="178">
        <v>437489</v>
      </c>
      <c r="F1121" s="178">
        <v>0</v>
      </c>
    </row>
    <row r="1122" spans="3:6">
      <c r="C1122" s="179" t="s">
        <v>1286</v>
      </c>
      <c r="D1122" s="178">
        <v>4076234</v>
      </c>
      <c r="E1122" s="178">
        <v>100</v>
      </c>
      <c r="F1122" s="178">
        <v>0</v>
      </c>
    </row>
    <row r="1123" spans="3:6">
      <c r="C1123" s="179" t="s">
        <v>1287</v>
      </c>
      <c r="D1123" s="178">
        <v>0</v>
      </c>
      <c r="E1123" s="178">
        <v>10217016.49</v>
      </c>
      <c r="F1123" s="178">
        <v>0</v>
      </c>
    </row>
    <row r="1124" spans="3:6">
      <c r="C1124" s="179" t="s">
        <v>1288</v>
      </c>
      <c r="D1124" s="178">
        <v>4076234</v>
      </c>
      <c r="E1124" s="178">
        <v>3860899</v>
      </c>
      <c r="F1124" s="178">
        <v>0</v>
      </c>
    </row>
    <row r="1125" spans="3:6">
      <c r="C1125" s="179" t="s">
        <v>1289</v>
      </c>
      <c r="D1125" s="178">
        <v>2080338</v>
      </c>
      <c r="E1125" s="178">
        <v>1634334</v>
      </c>
      <c r="F1125" s="178">
        <v>0</v>
      </c>
    </row>
    <row r="1126" spans="3:6">
      <c r="C1126" s="179" t="s">
        <v>1290</v>
      </c>
      <c r="D1126" s="178">
        <v>779923</v>
      </c>
      <c r="E1126" s="178">
        <v>644588</v>
      </c>
      <c r="F1126" s="178">
        <v>0</v>
      </c>
    </row>
    <row r="1127" spans="3:6">
      <c r="C1127" s="179" t="s">
        <v>1291</v>
      </c>
      <c r="D1127" s="178">
        <v>1769301</v>
      </c>
      <c r="E1127" s="178">
        <v>1553966</v>
      </c>
      <c r="F1127" s="178">
        <v>0</v>
      </c>
    </row>
    <row r="1128" spans="3:6">
      <c r="C1128" s="179" t="s">
        <v>1292</v>
      </c>
      <c r="D1128" s="178">
        <v>779923</v>
      </c>
      <c r="E1128" s="178">
        <v>644588</v>
      </c>
      <c r="F1128" s="178">
        <v>0</v>
      </c>
    </row>
    <row r="1129" spans="3:6">
      <c r="C1129" s="179" t="s">
        <v>1293</v>
      </c>
      <c r="D1129" s="178">
        <v>779923</v>
      </c>
      <c r="E1129" s="178">
        <v>564588</v>
      </c>
      <c r="F1129" s="178">
        <v>0</v>
      </c>
    </row>
    <row r="1130" spans="3:6">
      <c r="C1130" s="179" t="s">
        <v>1294</v>
      </c>
      <c r="D1130" s="178">
        <v>141034127</v>
      </c>
      <c r="E1130" s="178">
        <v>63206607</v>
      </c>
      <c r="F1130" s="178">
        <v>44742737.239999995</v>
      </c>
    </row>
    <row r="1131" spans="3:6">
      <c r="C1131" s="179" t="s">
        <v>1295</v>
      </c>
      <c r="D1131" s="178">
        <v>3856383</v>
      </c>
      <c r="E1131" s="178">
        <v>109232</v>
      </c>
      <c r="F1131" s="178">
        <v>0</v>
      </c>
    </row>
    <row r="1132" spans="3:6">
      <c r="C1132" s="179" t="s">
        <v>1296</v>
      </c>
      <c r="D1132" s="178">
        <v>46924815</v>
      </c>
      <c r="E1132" s="178">
        <v>33133270</v>
      </c>
      <c r="F1132" s="178">
        <v>31740508.560000002</v>
      </c>
    </row>
    <row r="1133" spans="3:6">
      <c r="C1133" s="179" t="s">
        <v>1297</v>
      </c>
      <c r="D1133" s="178">
        <v>5499812</v>
      </c>
      <c r="E1133" s="178">
        <v>106451.62</v>
      </c>
      <c r="F1133" s="178">
        <v>0</v>
      </c>
    </row>
    <row r="1134" spans="3:6">
      <c r="C1134" s="179" t="s">
        <v>1298</v>
      </c>
      <c r="D1134" s="178">
        <v>38071704</v>
      </c>
      <c r="E1134" s="178">
        <v>27388454</v>
      </c>
      <c r="F1134" s="178">
        <v>27387652.870000001</v>
      </c>
    </row>
    <row r="1135" spans="3:6">
      <c r="C1135" s="179" t="s">
        <v>1299</v>
      </c>
      <c r="D1135" s="178">
        <v>3850402</v>
      </c>
      <c r="E1135" s="178">
        <v>109052.3</v>
      </c>
      <c r="F1135" s="178">
        <v>0</v>
      </c>
    </row>
    <row r="1136" spans="3:6">
      <c r="C1136" s="179" t="s">
        <v>1300</v>
      </c>
      <c r="D1136" s="178">
        <v>4783393</v>
      </c>
      <c r="E1136" s="178">
        <v>109633.91</v>
      </c>
      <c r="F1136" s="178">
        <v>0</v>
      </c>
    </row>
    <row r="1137" spans="3:6">
      <c r="C1137" s="179" t="s">
        <v>1301</v>
      </c>
      <c r="D1137" s="178">
        <v>1376080</v>
      </c>
      <c r="E1137" s="178">
        <v>103996</v>
      </c>
      <c r="F1137" s="178">
        <v>0</v>
      </c>
    </row>
    <row r="1138" spans="3:6">
      <c r="C1138" s="179" t="s">
        <v>1302</v>
      </c>
      <c r="D1138" s="178">
        <v>5881087</v>
      </c>
      <c r="E1138" s="178">
        <v>6114458.6399999997</v>
      </c>
      <c r="F1138" s="178">
        <v>0</v>
      </c>
    </row>
    <row r="1139" spans="3:6">
      <c r="C1139" s="179" t="s">
        <v>1303</v>
      </c>
      <c r="D1139" s="178">
        <v>9721888</v>
      </c>
      <c r="E1139" s="178">
        <v>9075884</v>
      </c>
      <c r="F1139" s="178">
        <v>0</v>
      </c>
    </row>
    <row r="1140" spans="3:6">
      <c r="C1140" s="179" t="s">
        <v>1304</v>
      </c>
      <c r="D1140" s="178">
        <v>10000000</v>
      </c>
      <c r="E1140" s="178">
        <v>2000000</v>
      </c>
      <c r="F1140" s="178">
        <v>0</v>
      </c>
    </row>
    <row r="1141" spans="3:6">
      <c r="C1141" s="179" t="s">
        <v>1305</v>
      </c>
      <c r="D1141" s="178">
        <v>4076234</v>
      </c>
      <c r="E1141" s="178">
        <v>115827.44</v>
      </c>
      <c r="F1141" s="178">
        <v>0</v>
      </c>
    </row>
    <row r="1142" spans="3:6">
      <c r="C1142" s="179" t="s">
        <v>1306</v>
      </c>
      <c r="D1142" s="178">
        <v>4076234</v>
      </c>
      <c r="E1142" s="178">
        <v>115827.44</v>
      </c>
      <c r="F1142" s="178">
        <v>0</v>
      </c>
    </row>
    <row r="1143" spans="3:6">
      <c r="C1143" s="179" t="s">
        <v>1307</v>
      </c>
      <c r="D1143" s="178">
        <v>5881088</v>
      </c>
      <c r="E1143" s="178">
        <v>4500459.5599999996</v>
      </c>
      <c r="F1143" s="178">
        <v>0</v>
      </c>
    </row>
    <row r="1144" spans="3:6">
      <c r="C1144" s="179" t="s">
        <v>1308</v>
      </c>
      <c r="D1144" s="178">
        <v>5963974</v>
      </c>
      <c r="E1144" s="178">
        <v>110666.4</v>
      </c>
      <c r="F1144" s="178">
        <v>0</v>
      </c>
    </row>
    <row r="1145" spans="3:6">
      <c r="C1145" s="179" t="s">
        <v>1309</v>
      </c>
      <c r="D1145" s="178">
        <v>26126598</v>
      </c>
      <c r="E1145" s="178">
        <v>16799196</v>
      </c>
      <c r="F1145" s="178">
        <v>590973.29</v>
      </c>
    </row>
    <row r="1146" spans="3:6">
      <c r="C1146" s="179" t="s">
        <v>1310</v>
      </c>
      <c r="D1146" s="178">
        <v>61031571</v>
      </c>
      <c r="E1146" s="178">
        <v>56955785</v>
      </c>
      <c r="F1146" s="178">
        <v>55786429.340000004</v>
      </c>
    </row>
    <row r="1147" spans="3:6">
      <c r="C1147" s="179" t="s">
        <v>1311</v>
      </c>
      <c r="D1147" s="178">
        <v>5963974</v>
      </c>
      <c r="E1147" s="178">
        <v>110665.39</v>
      </c>
      <c r="F1147" s="178">
        <v>0</v>
      </c>
    </row>
    <row r="1148" spans="3:6">
      <c r="C1148" s="179" t="s">
        <v>1312</v>
      </c>
      <c r="D1148" s="178">
        <v>4073271</v>
      </c>
      <c r="E1148" s="178">
        <v>115737.57</v>
      </c>
      <c r="F1148" s="178">
        <v>0</v>
      </c>
    </row>
    <row r="1149" spans="3:6">
      <c r="C1149" s="179" t="s">
        <v>1313</v>
      </c>
      <c r="D1149" s="178">
        <v>15000000</v>
      </c>
      <c r="E1149" s="178">
        <v>19000000</v>
      </c>
      <c r="F1149" s="178">
        <v>16376421.25</v>
      </c>
    </row>
    <row r="1150" spans="3:6">
      <c r="C1150" s="179" t="s">
        <v>1314</v>
      </c>
      <c r="D1150" s="178">
        <v>9000000</v>
      </c>
      <c r="E1150" s="178">
        <v>2300000</v>
      </c>
      <c r="F1150" s="178">
        <v>0</v>
      </c>
    </row>
    <row r="1151" spans="3:6">
      <c r="C1151" s="179" t="s">
        <v>1315</v>
      </c>
      <c r="D1151" s="178">
        <v>183602467</v>
      </c>
      <c r="E1151" s="178">
        <v>152817518</v>
      </c>
      <c r="F1151" s="178">
        <v>152702627.92999998</v>
      </c>
    </row>
    <row r="1152" spans="3:6">
      <c r="C1152" s="179" t="s">
        <v>1316</v>
      </c>
      <c r="D1152" s="178">
        <v>498000</v>
      </c>
      <c r="E1152" s="178">
        <v>0</v>
      </c>
      <c r="F1152" s="178">
        <v>0</v>
      </c>
    </row>
    <row r="1153" spans="3:6">
      <c r="C1153" s="179" t="s">
        <v>1317</v>
      </c>
      <c r="D1153" s="178">
        <v>0</v>
      </c>
      <c r="E1153" s="178">
        <v>626428.02</v>
      </c>
      <c r="F1153" s="178">
        <v>626428.02</v>
      </c>
    </row>
    <row r="1154" spans="3:6">
      <c r="C1154" s="179" t="s">
        <v>1318</v>
      </c>
      <c r="D1154" s="178">
        <v>498000</v>
      </c>
      <c r="E1154" s="178">
        <v>0</v>
      </c>
      <c r="F1154" s="178">
        <v>0</v>
      </c>
    </row>
    <row r="1155" spans="3:6">
      <c r="C1155" s="179" t="s">
        <v>1319</v>
      </c>
      <c r="D1155" s="178">
        <v>0</v>
      </c>
      <c r="E1155" s="178">
        <v>11690953.799999999</v>
      </c>
      <c r="F1155" s="178">
        <v>6239852.1600000001</v>
      </c>
    </row>
    <row r="1156" spans="3:6">
      <c r="C1156" s="179" t="s">
        <v>1320</v>
      </c>
      <c r="D1156" s="178">
        <v>0</v>
      </c>
      <c r="E1156" s="178">
        <v>4466403.41</v>
      </c>
      <c r="F1156" s="178">
        <v>3267326.41</v>
      </c>
    </row>
    <row r="1157" spans="3:6">
      <c r="C1157" s="68" t="s">
        <v>349</v>
      </c>
      <c r="D1157" s="168">
        <v>1670250027</v>
      </c>
      <c r="E1157" s="168">
        <v>1155757624.0900002</v>
      </c>
      <c r="F1157" s="168">
        <v>940980929.04999995</v>
      </c>
    </row>
    <row r="1158" spans="3:6">
      <c r="C1158" s="177" t="s">
        <v>323</v>
      </c>
      <c r="D1158" s="178">
        <v>1328199092</v>
      </c>
      <c r="E1158" s="178">
        <v>1041008654.47</v>
      </c>
      <c r="F1158" s="178">
        <v>892910349.30999994</v>
      </c>
    </row>
    <row r="1159" spans="3:6">
      <c r="C1159" s="179" t="s">
        <v>1321</v>
      </c>
      <c r="D1159" s="178">
        <v>21411478</v>
      </c>
      <c r="E1159" s="178">
        <v>17302525.509999998</v>
      </c>
      <c r="F1159" s="178">
        <v>17302523.98</v>
      </c>
    </row>
    <row r="1160" spans="3:6">
      <c r="C1160" s="179" t="s">
        <v>1322</v>
      </c>
      <c r="D1160" s="178">
        <v>44000000</v>
      </c>
      <c r="E1160" s="178">
        <v>0</v>
      </c>
      <c r="F1160" s="178">
        <v>0</v>
      </c>
    </row>
    <row r="1161" spans="3:6">
      <c r="C1161" s="179" t="s">
        <v>1323</v>
      </c>
      <c r="D1161" s="178">
        <v>1111230</v>
      </c>
      <c r="E1161" s="178">
        <v>3242861</v>
      </c>
      <c r="F1161" s="178">
        <v>1794263.74</v>
      </c>
    </row>
    <row r="1162" spans="3:6">
      <c r="C1162" s="179" t="s">
        <v>1904</v>
      </c>
      <c r="D1162" s="178">
        <v>0</v>
      </c>
      <c r="E1162" s="178">
        <v>7500000</v>
      </c>
      <c r="F1162" s="178">
        <v>722366.5</v>
      </c>
    </row>
    <row r="1163" spans="3:6">
      <c r="C1163" s="179" t="s">
        <v>1324</v>
      </c>
      <c r="D1163" s="178">
        <v>0</v>
      </c>
      <c r="E1163" s="178">
        <v>15561119.23</v>
      </c>
      <c r="F1163" s="178">
        <v>15561119.16</v>
      </c>
    </row>
    <row r="1164" spans="3:6">
      <c r="C1164" s="179" t="s">
        <v>1325</v>
      </c>
      <c r="D1164" s="178">
        <v>8000000</v>
      </c>
      <c r="E1164" s="178">
        <v>4385824</v>
      </c>
      <c r="F1164" s="178">
        <v>3246533.91</v>
      </c>
    </row>
    <row r="1165" spans="3:6">
      <c r="C1165" s="179" t="s">
        <v>1326</v>
      </c>
      <c r="D1165" s="178">
        <v>5001203</v>
      </c>
      <c r="E1165" s="178">
        <v>100.99</v>
      </c>
      <c r="F1165" s="178">
        <v>0</v>
      </c>
    </row>
    <row r="1166" spans="3:6">
      <c r="C1166" s="179" t="s">
        <v>1327</v>
      </c>
      <c r="D1166" s="178">
        <v>7256885</v>
      </c>
      <c r="E1166" s="178">
        <v>102393.07</v>
      </c>
      <c r="F1166" s="178">
        <v>0</v>
      </c>
    </row>
    <row r="1167" spans="3:6">
      <c r="C1167" s="179" t="s">
        <v>1328</v>
      </c>
      <c r="D1167" s="178">
        <v>7262350</v>
      </c>
      <c r="E1167" s="178">
        <v>100</v>
      </c>
      <c r="F1167" s="178">
        <v>0</v>
      </c>
    </row>
    <row r="1168" spans="3:6">
      <c r="C1168" s="179" t="s">
        <v>1329</v>
      </c>
      <c r="D1168" s="178">
        <v>3000000</v>
      </c>
      <c r="E1168" s="178">
        <v>3644</v>
      </c>
      <c r="F1168" s="178">
        <v>0</v>
      </c>
    </row>
    <row r="1169" spans="3:6">
      <c r="C1169" s="179" t="s">
        <v>1922</v>
      </c>
      <c r="D1169" s="178">
        <v>0</v>
      </c>
      <c r="E1169" s="178">
        <v>4700000</v>
      </c>
      <c r="F1169" s="178">
        <v>1771332.79</v>
      </c>
    </row>
    <row r="1170" spans="3:6">
      <c r="C1170" s="179" t="s">
        <v>1923</v>
      </c>
      <c r="D1170" s="178">
        <v>0</v>
      </c>
      <c r="E1170" s="178">
        <v>5500000</v>
      </c>
      <c r="F1170" s="178">
        <v>2609577.71</v>
      </c>
    </row>
    <row r="1171" spans="3:6">
      <c r="C1171" s="179" t="s">
        <v>1924</v>
      </c>
      <c r="D1171" s="178">
        <v>0</v>
      </c>
      <c r="E1171" s="178">
        <v>831010</v>
      </c>
      <c r="F1171" s="178">
        <v>443205.26</v>
      </c>
    </row>
    <row r="1172" spans="3:6">
      <c r="C1172" s="179" t="s">
        <v>1330</v>
      </c>
      <c r="D1172" s="178">
        <v>4989515</v>
      </c>
      <c r="E1172" s="178">
        <v>2344160</v>
      </c>
      <c r="F1172" s="178">
        <v>1871327.98</v>
      </c>
    </row>
    <row r="1173" spans="3:6">
      <c r="C1173" s="179" t="s">
        <v>1331</v>
      </c>
      <c r="D1173" s="178">
        <v>7804941</v>
      </c>
      <c r="E1173" s="178">
        <v>5564145</v>
      </c>
      <c r="F1173" s="178">
        <v>5000000</v>
      </c>
    </row>
    <row r="1174" spans="3:6">
      <c r="C1174" s="179" t="s">
        <v>1332</v>
      </c>
      <c r="D1174" s="178">
        <v>3386383</v>
      </c>
      <c r="E1174" s="178">
        <v>80</v>
      </c>
      <c r="F1174" s="178">
        <v>0</v>
      </c>
    </row>
    <row r="1175" spans="3:6">
      <c r="C1175" s="179" t="s">
        <v>1991</v>
      </c>
      <c r="D1175" s="178">
        <v>0</v>
      </c>
      <c r="E1175" s="178">
        <v>3306492.4</v>
      </c>
      <c r="F1175" s="178">
        <v>0</v>
      </c>
    </row>
    <row r="1176" spans="3:6">
      <c r="C1176" s="179" t="s">
        <v>1333</v>
      </c>
      <c r="D1176" s="178">
        <v>56402241</v>
      </c>
      <c r="E1176" s="178">
        <v>52543383</v>
      </c>
      <c r="F1176" s="178">
        <v>0</v>
      </c>
    </row>
    <row r="1177" spans="3:6">
      <c r="C1177" s="179" t="s">
        <v>1334</v>
      </c>
      <c r="D1177" s="178">
        <v>19404819</v>
      </c>
      <c r="E1177" s="178">
        <v>20486672.399999999</v>
      </c>
      <c r="F1177" s="178">
        <v>11907995.75</v>
      </c>
    </row>
    <row r="1178" spans="3:6">
      <c r="C1178" s="179" t="s">
        <v>1335</v>
      </c>
      <c r="D1178" s="178">
        <v>5000000</v>
      </c>
      <c r="E1178" s="178">
        <v>500000</v>
      </c>
      <c r="F1178" s="178">
        <v>0</v>
      </c>
    </row>
    <row r="1179" spans="3:6">
      <c r="C1179" s="179" t="s">
        <v>1336</v>
      </c>
      <c r="D1179" s="178">
        <v>1170135</v>
      </c>
      <c r="E1179" s="178">
        <v>108079</v>
      </c>
      <c r="F1179" s="178">
        <v>0</v>
      </c>
    </row>
    <row r="1180" spans="3:6">
      <c r="C1180" s="179" t="s">
        <v>1337</v>
      </c>
      <c r="D1180" s="178">
        <v>16594591</v>
      </c>
      <c r="E1180" s="178">
        <v>107117.56</v>
      </c>
      <c r="F1180" s="178">
        <v>0</v>
      </c>
    </row>
    <row r="1181" spans="3:6">
      <c r="C1181" s="179" t="s">
        <v>1338</v>
      </c>
      <c r="D1181" s="178">
        <v>2469363</v>
      </c>
      <c r="E1181" s="178">
        <v>1469363</v>
      </c>
      <c r="F1181" s="178">
        <v>0</v>
      </c>
    </row>
    <row r="1182" spans="3:6">
      <c r="C1182" s="179" t="s">
        <v>1339</v>
      </c>
      <c r="D1182" s="178">
        <v>5042740</v>
      </c>
      <c r="E1182" s="178">
        <v>828512</v>
      </c>
      <c r="F1182" s="178">
        <v>0</v>
      </c>
    </row>
    <row r="1183" spans="3:6">
      <c r="C1183" s="179" t="s">
        <v>1340</v>
      </c>
      <c r="D1183" s="178">
        <v>111166406</v>
      </c>
      <c r="E1183" s="178">
        <v>62710227</v>
      </c>
      <c r="F1183" s="178">
        <v>62706220.340000004</v>
      </c>
    </row>
    <row r="1184" spans="3:6">
      <c r="C1184" s="179" t="s">
        <v>1341</v>
      </c>
      <c r="D1184" s="178">
        <v>56720062</v>
      </c>
      <c r="E1184" s="178">
        <v>46238877</v>
      </c>
      <c r="F1184" s="178">
        <v>45952976.5</v>
      </c>
    </row>
    <row r="1185" spans="3:6">
      <c r="C1185" s="179" t="s">
        <v>1342</v>
      </c>
      <c r="D1185" s="178">
        <v>5525987</v>
      </c>
      <c r="E1185" s="178">
        <v>2210394.6</v>
      </c>
      <c r="F1185" s="178">
        <v>0</v>
      </c>
    </row>
    <row r="1186" spans="3:6">
      <c r="C1186" s="179" t="s">
        <v>1343</v>
      </c>
      <c r="D1186" s="178">
        <v>40942547</v>
      </c>
      <c r="E1186" s="178">
        <v>33942820</v>
      </c>
      <c r="F1186" s="178">
        <v>33491436.850000001</v>
      </c>
    </row>
    <row r="1187" spans="3:6">
      <c r="C1187" s="179" t="s">
        <v>1344</v>
      </c>
      <c r="D1187" s="178">
        <v>6669416</v>
      </c>
      <c r="E1187" s="178">
        <v>300703.75</v>
      </c>
      <c r="F1187" s="178">
        <v>0</v>
      </c>
    </row>
    <row r="1188" spans="3:6">
      <c r="C1188" s="179" t="s">
        <v>1345</v>
      </c>
      <c r="D1188" s="178">
        <v>30000000</v>
      </c>
      <c r="E1188" s="178">
        <v>32441000</v>
      </c>
      <c r="F1188" s="178">
        <v>32440877.989999998</v>
      </c>
    </row>
    <row r="1189" spans="3:6">
      <c r="C1189" s="179" t="s">
        <v>1346</v>
      </c>
      <c r="D1189" s="178">
        <v>103374369</v>
      </c>
      <c r="E1189" s="178">
        <v>73012391</v>
      </c>
      <c r="F1189" s="178">
        <v>56409178.270000011</v>
      </c>
    </row>
    <row r="1190" spans="3:6">
      <c r="C1190" s="179" t="s">
        <v>1347</v>
      </c>
      <c r="D1190" s="178">
        <v>13511580</v>
      </c>
      <c r="E1190" s="178">
        <v>8564105</v>
      </c>
      <c r="F1190" s="178">
        <v>4050300.38</v>
      </c>
    </row>
    <row r="1191" spans="3:6">
      <c r="C1191" s="179" t="s">
        <v>1348</v>
      </c>
      <c r="D1191" s="178">
        <v>538658</v>
      </c>
      <c r="E1191" s="178">
        <v>0</v>
      </c>
      <c r="F1191" s="178">
        <v>0</v>
      </c>
    </row>
    <row r="1192" spans="3:6">
      <c r="C1192" s="179" t="s">
        <v>1349</v>
      </c>
      <c r="D1192" s="178">
        <v>67056947</v>
      </c>
      <c r="E1192" s="178">
        <v>47721357</v>
      </c>
      <c r="F1192" s="178">
        <v>15259459.359999999</v>
      </c>
    </row>
    <row r="1193" spans="3:6">
      <c r="C1193" s="179" t="s">
        <v>1350</v>
      </c>
      <c r="D1193" s="178">
        <v>155656045</v>
      </c>
      <c r="E1193" s="178">
        <v>98577929</v>
      </c>
      <c r="F1193" s="178">
        <v>97788472.669999987</v>
      </c>
    </row>
    <row r="1194" spans="3:6">
      <c r="C1194" s="179" t="s">
        <v>1351</v>
      </c>
      <c r="D1194" s="178">
        <v>8000000</v>
      </c>
      <c r="E1194" s="178">
        <v>1319572</v>
      </c>
      <c r="F1194" s="178">
        <v>0</v>
      </c>
    </row>
    <row r="1195" spans="3:6">
      <c r="C1195" s="179" t="s">
        <v>1352</v>
      </c>
      <c r="D1195" s="178">
        <v>230794055</v>
      </c>
      <c r="E1195" s="178">
        <v>252290085.96000001</v>
      </c>
      <c r="F1195" s="178">
        <v>252290084.66</v>
      </c>
    </row>
    <row r="1196" spans="3:6">
      <c r="C1196" s="179" t="s">
        <v>1353</v>
      </c>
      <c r="D1196" s="178">
        <v>103935146</v>
      </c>
      <c r="E1196" s="178">
        <v>92527881</v>
      </c>
      <c r="F1196" s="178">
        <v>92527366.519999996</v>
      </c>
    </row>
    <row r="1197" spans="3:6">
      <c r="C1197" s="179" t="s">
        <v>1354</v>
      </c>
      <c r="D1197" s="178">
        <v>135000000</v>
      </c>
      <c r="E1197" s="178">
        <v>137763729</v>
      </c>
      <c r="F1197" s="178">
        <v>137763728.99000001</v>
      </c>
    </row>
    <row r="1198" spans="3:6">
      <c r="C1198" s="179" t="s">
        <v>1355</v>
      </c>
      <c r="D1198" s="178">
        <v>40000000</v>
      </c>
      <c r="E1198" s="178">
        <v>5000000</v>
      </c>
      <c r="F1198" s="178">
        <v>0</v>
      </c>
    </row>
    <row r="1199" spans="3:6">
      <c r="C1199" s="177" t="s">
        <v>324</v>
      </c>
      <c r="D1199" s="178">
        <v>67749732</v>
      </c>
      <c r="E1199" s="178">
        <v>114748966.62</v>
      </c>
      <c r="F1199" s="178">
        <v>48070579.739999995</v>
      </c>
    </row>
    <row r="1200" spans="3:6">
      <c r="C1200" s="179" t="s">
        <v>1356</v>
      </c>
      <c r="D1200" s="178">
        <v>57208005</v>
      </c>
      <c r="E1200" s="178">
        <v>77791018.230000004</v>
      </c>
      <c r="F1200" s="178">
        <v>37695200.359999999</v>
      </c>
    </row>
    <row r="1201" spans="3:6">
      <c r="C1201" s="179" t="s">
        <v>1357</v>
      </c>
      <c r="D1201" s="178">
        <v>3555960</v>
      </c>
      <c r="E1201" s="178">
        <v>960</v>
      </c>
      <c r="F1201" s="178">
        <v>0</v>
      </c>
    </row>
    <row r="1202" spans="3:6">
      <c r="C1202" s="179" t="s">
        <v>1358</v>
      </c>
      <c r="D1202" s="178">
        <v>6985767</v>
      </c>
      <c r="E1202" s="178">
        <v>6985767</v>
      </c>
      <c r="F1202" s="178">
        <v>0</v>
      </c>
    </row>
    <row r="1203" spans="3:6">
      <c r="C1203" s="179" t="s">
        <v>1359</v>
      </c>
      <c r="D1203" s="178">
        <v>0</v>
      </c>
      <c r="E1203" s="178">
        <v>18047821.41</v>
      </c>
      <c r="F1203" s="178">
        <v>10375379.379999999</v>
      </c>
    </row>
    <row r="1204" spans="3:6">
      <c r="C1204" s="179" t="s">
        <v>1993</v>
      </c>
      <c r="D1204" s="178">
        <v>0</v>
      </c>
      <c r="E1204" s="178">
        <v>11923399.98</v>
      </c>
      <c r="F1204" s="178">
        <v>0</v>
      </c>
    </row>
    <row r="1205" spans="3:6">
      <c r="C1205" s="177" t="s">
        <v>326</v>
      </c>
      <c r="D1205" s="178">
        <v>274301203</v>
      </c>
      <c r="E1205" s="178">
        <v>3</v>
      </c>
      <c r="F1205" s="178">
        <v>0</v>
      </c>
    </row>
    <row r="1206" spans="3:6">
      <c r="C1206" s="179" t="s">
        <v>1360</v>
      </c>
      <c r="D1206" s="178">
        <v>274301203</v>
      </c>
      <c r="E1206" s="178">
        <v>3</v>
      </c>
      <c r="F1206" s="178">
        <v>0</v>
      </c>
    </row>
    <row r="1207" spans="3:6">
      <c r="C1207" s="68" t="s">
        <v>350</v>
      </c>
      <c r="D1207" s="168">
        <v>4088437272</v>
      </c>
      <c r="E1207" s="168">
        <v>3964358522.3800001</v>
      </c>
      <c r="F1207" s="168">
        <v>2323752582.9699998</v>
      </c>
    </row>
    <row r="1208" spans="3:6">
      <c r="C1208" s="177" t="s">
        <v>323</v>
      </c>
      <c r="D1208" s="178">
        <v>691977336</v>
      </c>
      <c r="E1208" s="178">
        <v>741957299.38000011</v>
      </c>
      <c r="F1208" s="178">
        <v>672710396.25999999</v>
      </c>
    </row>
    <row r="1209" spans="3:6">
      <c r="C1209" s="179" t="s">
        <v>1361</v>
      </c>
      <c r="D1209" s="178">
        <v>34603615</v>
      </c>
      <c r="E1209" s="178">
        <v>15000000</v>
      </c>
      <c r="F1209" s="178">
        <v>0</v>
      </c>
    </row>
    <row r="1210" spans="3:6">
      <c r="C1210" s="179" t="s">
        <v>1362</v>
      </c>
      <c r="D1210" s="178">
        <v>21000000</v>
      </c>
      <c r="E1210" s="178">
        <v>14132286</v>
      </c>
      <c r="F1210" s="178">
        <v>14132285.48</v>
      </c>
    </row>
    <row r="1211" spans="3:6">
      <c r="C1211" s="179" t="s">
        <v>1957</v>
      </c>
      <c r="D1211" s="178">
        <v>0</v>
      </c>
      <c r="E1211" s="178">
        <v>25000</v>
      </c>
      <c r="F1211" s="178">
        <v>0</v>
      </c>
    </row>
    <row r="1212" spans="3:6">
      <c r="C1212" s="179" t="s">
        <v>1363</v>
      </c>
      <c r="D1212" s="178">
        <v>73507758</v>
      </c>
      <c r="E1212" s="178">
        <v>25204742</v>
      </c>
      <c r="F1212" s="178">
        <v>0</v>
      </c>
    </row>
    <row r="1213" spans="3:6">
      <c r="C1213" s="179" t="s">
        <v>1364</v>
      </c>
      <c r="D1213" s="178">
        <v>84027878</v>
      </c>
      <c r="E1213" s="178">
        <v>270851872</v>
      </c>
      <c r="F1213" s="178">
        <v>268822745</v>
      </c>
    </row>
    <row r="1214" spans="3:6">
      <c r="C1214" s="179" t="s">
        <v>1365</v>
      </c>
      <c r="D1214" s="178">
        <v>51610779</v>
      </c>
      <c r="E1214" s="178">
        <v>500000</v>
      </c>
      <c r="F1214" s="178">
        <v>0</v>
      </c>
    </row>
    <row r="1215" spans="3:6">
      <c r="C1215" s="179" t="s">
        <v>1366</v>
      </c>
      <c r="D1215" s="178">
        <v>2542220</v>
      </c>
      <c r="E1215" s="178">
        <v>111689.92</v>
      </c>
      <c r="F1215" s="178">
        <v>0</v>
      </c>
    </row>
    <row r="1216" spans="3:6">
      <c r="C1216" s="179" t="s">
        <v>1367</v>
      </c>
      <c r="D1216" s="178">
        <v>2542220</v>
      </c>
      <c r="E1216" s="178">
        <v>111689.92</v>
      </c>
      <c r="F1216" s="178">
        <v>0</v>
      </c>
    </row>
    <row r="1217" spans="3:6">
      <c r="C1217" s="179" t="s">
        <v>1368</v>
      </c>
      <c r="D1217" s="178">
        <v>2523769</v>
      </c>
      <c r="E1217" s="178">
        <v>110805.28</v>
      </c>
      <c r="F1217" s="178">
        <v>0</v>
      </c>
    </row>
    <row r="1218" spans="3:6">
      <c r="C1218" s="179" t="s">
        <v>1369</v>
      </c>
      <c r="D1218" s="178">
        <v>6071992</v>
      </c>
      <c r="E1218" s="178">
        <v>113945.88</v>
      </c>
      <c r="F1218" s="178">
        <v>0</v>
      </c>
    </row>
    <row r="1219" spans="3:6">
      <c r="C1219" s="179" t="s">
        <v>1370</v>
      </c>
      <c r="D1219" s="178">
        <v>3689328</v>
      </c>
      <c r="E1219" s="178">
        <v>114053.23</v>
      </c>
      <c r="F1219" s="178">
        <v>0</v>
      </c>
    </row>
    <row r="1220" spans="3:6">
      <c r="C1220" s="179" t="s">
        <v>1371</v>
      </c>
      <c r="D1220" s="178">
        <v>3689328</v>
      </c>
      <c r="E1220" s="178">
        <v>114053.23</v>
      </c>
      <c r="F1220" s="178">
        <v>0</v>
      </c>
    </row>
    <row r="1221" spans="3:6">
      <c r="C1221" s="179" t="s">
        <v>1372</v>
      </c>
      <c r="D1221" s="178">
        <v>3689328</v>
      </c>
      <c r="E1221" s="178">
        <v>114053.23</v>
      </c>
      <c r="F1221" s="178">
        <v>0</v>
      </c>
    </row>
    <row r="1222" spans="3:6">
      <c r="C1222" s="179" t="s">
        <v>1373</v>
      </c>
      <c r="D1222" s="178">
        <v>2523767</v>
      </c>
      <c r="E1222" s="178">
        <v>110804.69</v>
      </c>
      <c r="F1222" s="178">
        <v>0</v>
      </c>
    </row>
    <row r="1223" spans="3:6">
      <c r="C1223" s="179" t="s">
        <v>1374</v>
      </c>
      <c r="D1223" s="178">
        <v>3689328</v>
      </c>
      <c r="E1223" s="178">
        <v>114053.23</v>
      </c>
      <c r="F1223" s="178">
        <v>0</v>
      </c>
    </row>
    <row r="1224" spans="3:6">
      <c r="C1224" s="179" t="s">
        <v>1375</v>
      </c>
      <c r="D1224" s="178">
        <v>3689328</v>
      </c>
      <c r="E1224" s="178">
        <v>114053.23</v>
      </c>
      <c r="F1224" s="178">
        <v>0</v>
      </c>
    </row>
    <row r="1225" spans="3:6">
      <c r="C1225" s="179" t="s">
        <v>1376</v>
      </c>
      <c r="D1225" s="178">
        <v>3689328</v>
      </c>
      <c r="E1225" s="178">
        <v>114053.23</v>
      </c>
      <c r="F1225" s="178">
        <v>0</v>
      </c>
    </row>
    <row r="1226" spans="3:6">
      <c r="C1226" s="179" t="s">
        <v>1377</v>
      </c>
      <c r="D1226" s="178">
        <v>1407491</v>
      </c>
      <c r="E1226" s="178">
        <v>107294</v>
      </c>
      <c r="F1226" s="178">
        <v>0</v>
      </c>
    </row>
    <row r="1227" spans="3:6">
      <c r="C1227" s="179" t="s">
        <v>1378</v>
      </c>
      <c r="D1227" s="178">
        <v>2113557</v>
      </c>
      <c r="E1227" s="178">
        <v>100</v>
      </c>
      <c r="F1227" s="178">
        <v>0</v>
      </c>
    </row>
    <row r="1228" spans="3:6">
      <c r="C1228" s="179" t="s">
        <v>1379</v>
      </c>
      <c r="D1228" s="178">
        <v>5103177</v>
      </c>
      <c r="E1228" s="178">
        <v>4887842</v>
      </c>
      <c r="F1228" s="178">
        <v>0</v>
      </c>
    </row>
    <row r="1229" spans="3:6">
      <c r="C1229" s="179" t="s">
        <v>1380</v>
      </c>
      <c r="D1229" s="178">
        <v>6071992</v>
      </c>
      <c r="E1229" s="178">
        <v>113945.88</v>
      </c>
      <c r="F1229" s="178">
        <v>0</v>
      </c>
    </row>
    <row r="1230" spans="3:6">
      <c r="C1230" s="179" t="s">
        <v>1381</v>
      </c>
      <c r="D1230" s="178">
        <v>3609752</v>
      </c>
      <c r="E1230" s="178">
        <v>111268.2</v>
      </c>
      <c r="F1230" s="178">
        <v>0</v>
      </c>
    </row>
    <row r="1231" spans="3:6">
      <c r="C1231" s="179" t="s">
        <v>1382</v>
      </c>
      <c r="D1231" s="178">
        <v>3689328</v>
      </c>
      <c r="E1231" s="178">
        <v>114053.23</v>
      </c>
      <c r="F1231" s="178">
        <v>0</v>
      </c>
    </row>
    <row r="1232" spans="3:6">
      <c r="C1232" s="179" t="s">
        <v>1383</v>
      </c>
      <c r="D1232" s="178">
        <v>59238928</v>
      </c>
      <c r="E1232" s="178">
        <v>49101627</v>
      </c>
      <c r="F1232" s="178">
        <v>49091663.280000001</v>
      </c>
    </row>
    <row r="1233" spans="3:6">
      <c r="C1233" s="179" t="s">
        <v>1384</v>
      </c>
      <c r="D1233" s="178">
        <v>92860473</v>
      </c>
      <c r="E1233" s="178">
        <v>72327988</v>
      </c>
      <c r="F1233" s="178">
        <v>72286709</v>
      </c>
    </row>
    <row r="1234" spans="3:6">
      <c r="C1234" s="179" t="s">
        <v>1385</v>
      </c>
      <c r="D1234" s="178">
        <v>3689328</v>
      </c>
      <c r="E1234" s="178">
        <v>3258659</v>
      </c>
      <c r="F1234" s="178">
        <v>2466913.7799999998</v>
      </c>
    </row>
    <row r="1235" spans="3:6">
      <c r="C1235" s="179" t="s">
        <v>1386</v>
      </c>
      <c r="D1235" s="178">
        <v>6071992</v>
      </c>
      <c r="E1235" s="178">
        <v>5425988</v>
      </c>
      <c r="F1235" s="178">
        <v>5139448.74</v>
      </c>
    </row>
    <row r="1236" spans="3:6">
      <c r="C1236" s="179" t="s">
        <v>1387</v>
      </c>
      <c r="D1236" s="178">
        <v>57592521</v>
      </c>
      <c r="E1236" s="178">
        <v>41038580</v>
      </c>
      <c r="F1236" s="178">
        <v>41035956</v>
      </c>
    </row>
    <row r="1237" spans="3:6">
      <c r="C1237" s="179" t="s">
        <v>1889</v>
      </c>
      <c r="D1237" s="178">
        <v>0</v>
      </c>
      <c r="E1237" s="178">
        <v>37857099</v>
      </c>
      <c r="F1237" s="178">
        <v>29810387.359999999</v>
      </c>
    </row>
    <row r="1238" spans="3:6">
      <c r="C1238" s="179" t="s">
        <v>1388</v>
      </c>
      <c r="D1238" s="178">
        <v>10000000</v>
      </c>
      <c r="E1238" s="178">
        <v>0</v>
      </c>
      <c r="F1238" s="178">
        <v>0</v>
      </c>
    </row>
    <row r="1239" spans="3:6">
      <c r="C1239" s="179" t="s">
        <v>1389</v>
      </c>
      <c r="D1239" s="178">
        <v>137438831</v>
      </c>
      <c r="E1239" s="178">
        <v>197445700</v>
      </c>
      <c r="F1239" s="178">
        <v>189924287.62</v>
      </c>
    </row>
    <row r="1240" spans="3:6">
      <c r="C1240" s="179" t="s">
        <v>1391</v>
      </c>
      <c r="D1240" s="178">
        <v>0</v>
      </c>
      <c r="E1240" s="178">
        <v>3210000</v>
      </c>
      <c r="F1240" s="178">
        <v>0</v>
      </c>
    </row>
    <row r="1241" spans="3:6">
      <c r="C1241" s="177" t="s">
        <v>324</v>
      </c>
      <c r="D1241" s="178">
        <v>240959936</v>
      </c>
      <c r="E1241" s="178">
        <v>53506878</v>
      </c>
      <c r="F1241" s="178">
        <v>50503325.159999996</v>
      </c>
    </row>
    <row r="1242" spans="3:6">
      <c r="C1242" s="179" t="s">
        <v>1390</v>
      </c>
      <c r="D1242" s="178">
        <v>207951833</v>
      </c>
      <c r="E1242" s="178">
        <v>22149180</v>
      </c>
      <c r="F1242" s="178">
        <v>22147719.149999999</v>
      </c>
    </row>
    <row r="1243" spans="3:6">
      <c r="C1243" s="179" t="s">
        <v>1391</v>
      </c>
      <c r="D1243" s="178">
        <v>33008103</v>
      </c>
      <c r="E1243" s="178">
        <v>31357698</v>
      </c>
      <c r="F1243" s="178">
        <v>28355606.010000002</v>
      </c>
    </row>
    <row r="1244" spans="3:6">
      <c r="C1244" s="177" t="s">
        <v>325</v>
      </c>
      <c r="D1244" s="178">
        <v>0</v>
      </c>
      <c r="E1244" s="178">
        <v>13394345</v>
      </c>
      <c r="F1244" s="178">
        <v>13394340.99</v>
      </c>
    </row>
    <row r="1245" spans="3:6">
      <c r="C1245" s="179" t="s">
        <v>1364</v>
      </c>
      <c r="D1245" s="178">
        <v>0</v>
      </c>
      <c r="E1245" s="178">
        <v>13394345</v>
      </c>
      <c r="F1245" s="178">
        <v>13394340.99</v>
      </c>
    </row>
    <row r="1246" spans="3:6">
      <c r="C1246" s="177" t="s">
        <v>326</v>
      </c>
      <c r="D1246" s="178">
        <v>3155500000</v>
      </c>
      <c r="E1246" s="178">
        <v>3155500000</v>
      </c>
      <c r="F1246" s="178">
        <v>1587144520.5599999</v>
      </c>
    </row>
    <row r="1247" spans="3:6">
      <c r="C1247" s="179" t="s">
        <v>1392</v>
      </c>
      <c r="D1247" s="178">
        <v>3155500000</v>
      </c>
      <c r="E1247" s="178">
        <v>3155500000</v>
      </c>
      <c r="F1247" s="178">
        <v>1587144520.5599999</v>
      </c>
    </row>
    <row r="1248" spans="3:6">
      <c r="C1248" s="68" t="s">
        <v>351</v>
      </c>
      <c r="D1248" s="168">
        <v>3391840772</v>
      </c>
      <c r="E1248" s="168">
        <v>4103082793.3000002</v>
      </c>
      <c r="F1248" s="168">
        <v>3313944643.7600007</v>
      </c>
    </row>
    <row r="1249" spans="3:6">
      <c r="C1249" s="177" t="s">
        <v>323</v>
      </c>
      <c r="D1249" s="178">
        <v>3044735772</v>
      </c>
      <c r="E1249" s="178">
        <v>2978221272.3000002</v>
      </c>
      <c r="F1249" s="178">
        <v>2604620370.1700006</v>
      </c>
    </row>
    <row r="1250" spans="3:6">
      <c r="C1250" s="179" t="s">
        <v>1393</v>
      </c>
      <c r="D1250" s="178">
        <v>100001</v>
      </c>
      <c r="E1250" s="178">
        <v>491415471</v>
      </c>
      <c r="F1250" s="178">
        <v>491415470.13</v>
      </c>
    </row>
    <row r="1251" spans="3:6">
      <c r="C1251" s="179" t="s">
        <v>1394</v>
      </c>
      <c r="D1251" s="178">
        <v>887087444</v>
      </c>
      <c r="E1251" s="178">
        <v>0</v>
      </c>
      <c r="F1251" s="178">
        <v>0</v>
      </c>
    </row>
    <row r="1252" spans="3:6">
      <c r="C1252" s="179" t="s">
        <v>1395</v>
      </c>
      <c r="D1252" s="178">
        <v>130146458</v>
      </c>
      <c r="E1252" s="178">
        <v>27051484</v>
      </c>
      <c r="F1252" s="178">
        <v>11981638.99</v>
      </c>
    </row>
    <row r="1253" spans="3:6">
      <c r="C1253" s="179" t="s">
        <v>1396</v>
      </c>
      <c r="D1253" s="178">
        <v>0</v>
      </c>
      <c r="E1253" s="178">
        <v>50572768</v>
      </c>
      <c r="F1253" s="178">
        <v>44572767.579999998</v>
      </c>
    </row>
    <row r="1254" spans="3:6">
      <c r="C1254" s="179" t="s">
        <v>1976</v>
      </c>
      <c r="D1254" s="178">
        <v>0</v>
      </c>
      <c r="E1254" s="178">
        <v>10968573.09</v>
      </c>
      <c r="F1254" s="178">
        <v>9873276.2200000007</v>
      </c>
    </row>
    <row r="1255" spans="3:6">
      <c r="C1255" s="179" t="s">
        <v>1397</v>
      </c>
      <c r="D1255" s="178">
        <v>11196288</v>
      </c>
      <c r="E1255" s="178">
        <v>0</v>
      </c>
      <c r="F1255" s="178">
        <v>0</v>
      </c>
    </row>
    <row r="1256" spans="3:6">
      <c r="C1256" s="179" t="s">
        <v>1398</v>
      </c>
      <c r="D1256" s="178">
        <v>16077858</v>
      </c>
      <c r="E1256" s="178">
        <v>16077858</v>
      </c>
      <c r="F1256" s="178">
        <v>0</v>
      </c>
    </row>
    <row r="1257" spans="3:6">
      <c r="C1257" s="179" t="s">
        <v>1399</v>
      </c>
      <c r="D1257" s="178">
        <v>3492752</v>
      </c>
      <c r="E1257" s="178">
        <v>0</v>
      </c>
      <c r="F1257" s="178">
        <v>0</v>
      </c>
    </row>
    <row r="1258" spans="3:6">
      <c r="C1258" s="179" t="s">
        <v>1400</v>
      </c>
      <c r="D1258" s="178">
        <v>3835091</v>
      </c>
      <c r="E1258" s="178">
        <v>3835091</v>
      </c>
      <c r="F1258" s="178">
        <v>3402857.55</v>
      </c>
    </row>
    <row r="1259" spans="3:6">
      <c r="C1259" s="179" t="s">
        <v>1401</v>
      </c>
      <c r="D1259" s="178">
        <v>2783204</v>
      </c>
      <c r="E1259" s="178">
        <v>2783204</v>
      </c>
      <c r="F1259" s="178">
        <v>2633104</v>
      </c>
    </row>
    <row r="1260" spans="3:6">
      <c r="C1260" s="179" t="s">
        <v>1402</v>
      </c>
      <c r="D1260" s="178">
        <v>1521692</v>
      </c>
      <c r="E1260" s="178">
        <v>1521692</v>
      </c>
      <c r="F1260" s="178">
        <v>0</v>
      </c>
    </row>
    <row r="1261" spans="3:6">
      <c r="C1261" s="179" t="s">
        <v>1403</v>
      </c>
      <c r="D1261" s="178">
        <v>10000000</v>
      </c>
      <c r="E1261" s="178">
        <v>10000000</v>
      </c>
      <c r="F1261" s="178">
        <v>8593594.4900000002</v>
      </c>
    </row>
    <row r="1262" spans="3:6">
      <c r="C1262" s="179" t="s">
        <v>1404</v>
      </c>
      <c r="D1262" s="178">
        <v>0</v>
      </c>
      <c r="E1262" s="178">
        <v>5874389.9800000004</v>
      </c>
      <c r="F1262" s="178">
        <v>5873979.1100000003</v>
      </c>
    </row>
    <row r="1263" spans="3:6">
      <c r="C1263" s="179" t="s">
        <v>1405</v>
      </c>
      <c r="D1263" s="178">
        <v>75000000</v>
      </c>
      <c r="E1263" s="178">
        <v>103243324.42000002</v>
      </c>
      <c r="F1263" s="178">
        <v>76036455.939999998</v>
      </c>
    </row>
    <row r="1264" spans="3:6">
      <c r="C1264" s="179" t="s">
        <v>1406</v>
      </c>
      <c r="D1264" s="178">
        <v>131058</v>
      </c>
      <c r="E1264" s="178">
        <v>0</v>
      </c>
      <c r="F1264" s="178">
        <v>0</v>
      </c>
    </row>
    <row r="1265" spans="3:6">
      <c r="C1265" s="179" t="s">
        <v>1407</v>
      </c>
      <c r="D1265" s="178">
        <v>50250419</v>
      </c>
      <c r="E1265" s="178">
        <v>37430848</v>
      </c>
      <c r="F1265" s="178">
        <v>37336793.980000004</v>
      </c>
    </row>
    <row r="1266" spans="3:6">
      <c r="C1266" s="179" t="s">
        <v>1408</v>
      </c>
      <c r="D1266" s="178">
        <v>45904305</v>
      </c>
      <c r="E1266" s="178">
        <v>31019151</v>
      </c>
      <c r="F1266" s="178">
        <v>30968322.100000001</v>
      </c>
    </row>
    <row r="1267" spans="3:6">
      <c r="C1267" s="179" t="s">
        <v>1409</v>
      </c>
      <c r="D1267" s="178">
        <v>58496679</v>
      </c>
      <c r="E1267" s="178">
        <v>40894327</v>
      </c>
      <c r="F1267" s="178">
        <v>40864232.990000002</v>
      </c>
    </row>
    <row r="1268" spans="3:6">
      <c r="C1268" s="179" t="s">
        <v>2010</v>
      </c>
      <c r="D1268" s="178">
        <v>12000000</v>
      </c>
      <c r="E1268" s="178">
        <v>24555000</v>
      </c>
      <c r="F1268" s="178">
        <v>2293312.75</v>
      </c>
    </row>
    <row r="1269" spans="3:6">
      <c r="C1269" s="179" t="s">
        <v>1410</v>
      </c>
      <c r="D1269" s="178">
        <v>9261623</v>
      </c>
      <c r="E1269" s="178">
        <v>0</v>
      </c>
      <c r="F1269" s="178">
        <v>0</v>
      </c>
    </row>
    <row r="1270" spans="3:6">
      <c r="C1270" s="179" t="s">
        <v>1411</v>
      </c>
      <c r="D1270" s="178">
        <v>0</v>
      </c>
      <c r="E1270" s="178">
        <v>866541.69</v>
      </c>
      <c r="F1270" s="178">
        <v>0</v>
      </c>
    </row>
    <row r="1271" spans="3:6">
      <c r="C1271" s="179" t="s">
        <v>1890</v>
      </c>
      <c r="D1271" s="178">
        <v>0</v>
      </c>
      <c r="E1271" s="178">
        <v>1519020</v>
      </c>
      <c r="F1271" s="178">
        <v>0</v>
      </c>
    </row>
    <row r="1272" spans="3:6">
      <c r="C1272" s="179" t="s">
        <v>1412</v>
      </c>
      <c r="D1272" s="178">
        <v>92033458</v>
      </c>
      <c r="E1272" s="178">
        <v>73495330</v>
      </c>
      <c r="F1272" s="178">
        <v>73493024.299999997</v>
      </c>
    </row>
    <row r="1273" spans="3:6">
      <c r="C1273" s="179" t="s">
        <v>1413</v>
      </c>
      <c r="D1273" s="178">
        <v>811151</v>
      </c>
      <c r="E1273" s="178">
        <v>2165816</v>
      </c>
      <c r="F1273" s="178">
        <v>0</v>
      </c>
    </row>
    <row r="1274" spans="3:6">
      <c r="C1274" s="179" t="s">
        <v>1414</v>
      </c>
      <c r="D1274" s="178">
        <v>38549089</v>
      </c>
      <c r="E1274" s="178">
        <v>22836969</v>
      </c>
      <c r="F1274" s="178">
        <v>22795752.369999997</v>
      </c>
    </row>
    <row r="1275" spans="3:6">
      <c r="C1275" s="179" t="s">
        <v>1415</v>
      </c>
      <c r="D1275" s="178">
        <v>121446905</v>
      </c>
      <c r="E1275" s="178">
        <v>2826339</v>
      </c>
      <c r="F1275" s="178">
        <v>0</v>
      </c>
    </row>
    <row r="1276" spans="3:6">
      <c r="C1276" s="179" t="s">
        <v>1416</v>
      </c>
      <c r="D1276" s="178">
        <v>811351</v>
      </c>
      <c r="E1276" s="178">
        <v>2166016</v>
      </c>
      <c r="F1276" s="178">
        <v>0</v>
      </c>
    </row>
    <row r="1277" spans="3:6">
      <c r="C1277" s="179" t="s">
        <v>1417</v>
      </c>
      <c r="D1277" s="178">
        <v>72982996</v>
      </c>
      <c r="E1277" s="178">
        <v>253733897</v>
      </c>
      <c r="F1277" s="178">
        <v>247547876.24000001</v>
      </c>
    </row>
    <row r="1278" spans="3:6">
      <c r="C1278" s="179" t="s">
        <v>1418</v>
      </c>
      <c r="D1278" s="178">
        <v>2047022</v>
      </c>
      <c r="E1278" s="178">
        <v>1401018</v>
      </c>
      <c r="F1278" s="178">
        <v>0</v>
      </c>
    </row>
    <row r="1279" spans="3:6">
      <c r="C1279" s="179" t="s">
        <v>1419</v>
      </c>
      <c r="D1279" s="178">
        <v>24381867</v>
      </c>
      <c r="E1279" s="178">
        <v>4000000</v>
      </c>
      <c r="F1279" s="178">
        <v>0</v>
      </c>
    </row>
    <row r="1280" spans="3:6">
      <c r="C1280" s="179" t="s">
        <v>1420</v>
      </c>
      <c r="D1280" s="178">
        <v>93836919</v>
      </c>
      <c r="E1280" s="178">
        <v>10296473</v>
      </c>
      <c r="F1280" s="178">
        <v>10231818.77</v>
      </c>
    </row>
    <row r="1281" spans="3:6">
      <c r="C1281" s="179" t="s">
        <v>1421</v>
      </c>
      <c r="D1281" s="178">
        <v>787856</v>
      </c>
      <c r="E1281" s="178">
        <v>114504</v>
      </c>
      <c r="F1281" s="178">
        <v>0</v>
      </c>
    </row>
    <row r="1282" spans="3:6">
      <c r="C1282" s="179" t="s">
        <v>1422</v>
      </c>
      <c r="D1282" s="178">
        <v>28490997</v>
      </c>
      <c r="E1282" s="178">
        <v>21065416</v>
      </c>
      <c r="F1282" s="178">
        <v>21065416</v>
      </c>
    </row>
    <row r="1283" spans="3:6">
      <c r="C1283" s="179" t="s">
        <v>1423</v>
      </c>
      <c r="D1283" s="178">
        <v>1578136</v>
      </c>
      <c r="E1283" s="178">
        <v>103272</v>
      </c>
      <c r="F1283" s="178">
        <v>0</v>
      </c>
    </row>
    <row r="1284" spans="3:6">
      <c r="C1284" s="179" t="s">
        <v>1424</v>
      </c>
      <c r="D1284" s="178">
        <v>681879</v>
      </c>
      <c r="E1284" s="178">
        <v>530361</v>
      </c>
      <c r="F1284" s="178">
        <v>0</v>
      </c>
    </row>
    <row r="1285" spans="3:6">
      <c r="C1285" s="179" t="s">
        <v>1425</v>
      </c>
      <c r="D1285" s="178">
        <v>2394236</v>
      </c>
      <c r="E1285" s="178">
        <v>107303</v>
      </c>
      <c r="F1285" s="178">
        <v>0</v>
      </c>
    </row>
    <row r="1286" spans="3:6">
      <c r="C1286" s="179" t="s">
        <v>1426</v>
      </c>
      <c r="D1286" s="178">
        <v>20000000</v>
      </c>
      <c r="E1286" s="178">
        <v>10000000</v>
      </c>
      <c r="F1286" s="178">
        <v>0</v>
      </c>
    </row>
    <row r="1287" spans="3:6">
      <c r="C1287" s="179" t="s">
        <v>1427</v>
      </c>
      <c r="D1287" s="178">
        <v>1375936</v>
      </c>
      <c r="E1287" s="178">
        <v>104454</v>
      </c>
      <c r="F1287" s="178">
        <v>0</v>
      </c>
    </row>
    <row r="1288" spans="3:6">
      <c r="C1288" s="179" t="s">
        <v>1428</v>
      </c>
      <c r="D1288" s="178">
        <v>61878395</v>
      </c>
      <c r="E1288" s="178">
        <v>71464989</v>
      </c>
      <c r="F1288" s="178">
        <v>42550179.960000001</v>
      </c>
    </row>
    <row r="1289" spans="3:6">
      <c r="C1289" s="179" t="s">
        <v>1429</v>
      </c>
      <c r="D1289" s="178">
        <v>2658544</v>
      </c>
      <c r="E1289" s="178">
        <v>2012540</v>
      </c>
      <c r="F1289" s="178">
        <v>0</v>
      </c>
    </row>
    <row r="1290" spans="3:6">
      <c r="C1290" s="179" t="s">
        <v>1430</v>
      </c>
      <c r="D1290" s="178">
        <v>9413897</v>
      </c>
      <c r="E1290" s="178">
        <v>141592795.73000002</v>
      </c>
      <c r="F1290" s="178">
        <v>107228649.79000001</v>
      </c>
    </row>
    <row r="1291" spans="3:6">
      <c r="C1291" s="179" t="s">
        <v>1431</v>
      </c>
      <c r="D1291" s="178">
        <v>2658544</v>
      </c>
      <c r="E1291" s="178">
        <v>138258.07</v>
      </c>
      <c r="F1291" s="178">
        <v>0</v>
      </c>
    </row>
    <row r="1292" spans="3:6">
      <c r="C1292" s="179" t="s">
        <v>1891</v>
      </c>
      <c r="D1292" s="178">
        <v>0</v>
      </c>
      <c r="E1292" s="178">
        <v>42623689</v>
      </c>
      <c r="F1292" s="178">
        <v>36971553.090000004</v>
      </c>
    </row>
    <row r="1293" spans="3:6">
      <c r="C1293" s="179" t="s">
        <v>1432</v>
      </c>
      <c r="D1293" s="178">
        <v>4988020</v>
      </c>
      <c r="E1293" s="178">
        <v>7534477.0599999996</v>
      </c>
      <c r="F1293" s="178">
        <v>7534476.4199999999</v>
      </c>
    </row>
    <row r="1294" spans="3:6">
      <c r="C1294" s="179" t="s">
        <v>1433</v>
      </c>
      <c r="D1294" s="178">
        <v>1366852</v>
      </c>
      <c r="E1294" s="178">
        <v>720848</v>
      </c>
      <c r="F1294" s="178">
        <v>0</v>
      </c>
    </row>
    <row r="1295" spans="3:6">
      <c r="C1295" s="179" t="s">
        <v>1434</v>
      </c>
      <c r="D1295" s="178">
        <v>250000000</v>
      </c>
      <c r="E1295" s="178">
        <v>127877802.00999999</v>
      </c>
      <c r="F1295" s="178">
        <v>118317329.00999999</v>
      </c>
    </row>
    <row r="1296" spans="3:6">
      <c r="C1296" s="179" t="s">
        <v>1435</v>
      </c>
      <c r="D1296" s="178">
        <v>1173513</v>
      </c>
      <c r="E1296" s="178">
        <v>312174</v>
      </c>
      <c r="F1296" s="178">
        <v>0</v>
      </c>
    </row>
    <row r="1297" spans="3:6">
      <c r="C1297" s="179" t="s">
        <v>1436</v>
      </c>
      <c r="D1297" s="178">
        <v>334551</v>
      </c>
      <c r="E1297" s="178">
        <v>119216</v>
      </c>
      <c r="F1297" s="178">
        <v>0</v>
      </c>
    </row>
    <row r="1298" spans="3:6">
      <c r="C1298" s="179" t="s">
        <v>1437</v>
      </c>
      <c r="D1298" s="178">
        <v>926225</v>
      </c>
      <c r="E1298" s="178">
        <v>280221</v>
      </c>
      <c r="F1298" s="178">
        <v>0</v>
      </c>
    </row>
    <row r="1299" spans="3:6">
      <c r="C1299" s="179" t="s">
        <v>1438</v>
      </c>
      <c r="D1299" s="178">
        <v>7299770</v>
      </c>
      <c r="E1299" s="178">
        <v>103036.68</v>
      </c>
      <c r="F1299" s="178">
        <v>0</v>
      </c>
    </row>
    <row r="1300" spans="3:6">
      <c r="C1300" s="179" t="s">
        <v>1439</v>
      </c>
      <c r="D1300" s="178">
        <v>5047821</v>
      </c>
      <c r="E1300" s="178">
        <v>101482.54</v>
      </c>
      <c r="F1300" s="178">
        <v>0</v>
      </c>
    </row>
    <row r="1301" spans="3:6">
      <c r="C1301" s="179" t="s">
        <v>1440</v>
      </c>
      <c r="D1301" s="178">
        <v>2423798</v>
      </c>
      <c r="E1301" s="178">
        <v>497784</v>
      </c>
      <c r="F1301" s="178">
        <v>0</v>
      </c>
    </row>
    <row r="1302" spans="3:6">
      <c r="C1302" s="179" t="s">
        <v>1441</v>
      </c>
      <c r="D1302" s="178">
        <v>12177968</v>
      </c>
      <c r="E1302" s="178">
        <v>115319.92</v>
      </c>
      <c r="F1302" s="178">
        <v>0</v>
      </c>
    </row>
    <row r="1303" spans="3:6">
      <c r="C1303" s="179" t="s">
        <v>1442</v>
      </c>
      <c r="D1303" s="178">
        <v>1307788</v>
      </c>
      <c r="E1303" s="178">
        <v>109245</v>
      </c>
      <c r="F1303" s="178">
        <v>0</v>
      </c>
    </row>
    <row r="1304" spans="3:6">
      <c r="C1304" s="179" t="s">
        <v>1443</v>
      </c>
      <c r="D1304" s="178">
        <v>2419653</v>
      </c>
      <c r="E1304" s="178">
        <v>106419</v>
      </c>
      <c r="F1304" s="178">
        <v>0</v>
      </c>
    </row>
    <row r="1305" spans="3:6">
      <c r="C1305" s="179" t="s">
        <v>1444</v>
      </c>
      <c r="D1305" s="178">
        <v>0</v>
      </c>
      <c r="E1305" s="178">
        <v>30058606</v>
      </c>
      <c r="F1305" s="178">
        <v>20979037.280000001</v>
      </c>
    </row>
    <row r="1306" spans="3:6">
      <c r="C1306" s="179" t="s">
        <v>1445</v>
      </c>
      <c r="D1306" s="178">
        <v>1523118</v>
      </c>
      <c r="E1306" s="178">
        <v>109245</v>
      </c>
      <c r="F1306" s="178">
        <v>0</v>
      </c>
    </row>
    <row r="1307" spans="3:6">
      <c r="C1307" s="179" t="s">
        <v>1446</v>
      </c>
      <c r="D1307" s="178">
        <v>0</v>
      </c>
      <c r="E1307" s="178">
        <v>24497216</v>
      </c>
      <c r="F1307" s="178">
        <v>24497200</v>
      </c>
    </row>
    <row r="1308" spans="3:6">
      <c r="C1308" s="179" t="s">
        <v>1447</v>
      </c>
      <c r="D1308" s="178">
        <v>1523118</v>
      </c>
      <c r="E1308" s="178">
        <v>109245</v>
      </c>
      <c r="F1308" s="178">
        <v>0</v>
      </c>
    </row>
    <row r="1309" spans="3:6">
      <c r="C1309" s="179" t="s">
        <v>1448</v>
      </c>
      <c r="D1309" s="178">
        <v>1493665</v>
      </c>
      <c r="E1309" s="178">
        <v>102266</v>
      </c>
      <c r="F1309" s="178">
        <v>0</v>
      </c>
    </row>
    <row r="1310" spans="3:6">
      <c r="C1310" s="179" t="s">
        <v>1449</v>
      </c>
      <c r="D1310" s="178">
        <v>2413782</v>
      </c>
      <c r="E1310" s="178">
        <v>106067</v>
      </c>
      <c r="F1310" s="178">
        <v>0</v>
      </c>
    </row>
    <row r="1311" spans="3:6">
      <c r="C1311" s="179" t="s">
        <v>1450</v>
      </c>
      <c r="D1311" s="178">
        <v>1493665</v>
      </c>
      <c r="E1311" s="178">
        <v>102266</v>
      </c>
      <c r="F1311" s="178">
        <v>0</v>
      </c>
    </row>
    <row r="1312" spans="3:6">
      <c r="C1312" s="179" t="s">
        <v>1451</v>
      </c>
      <c r="D1312" s="178">
        <v>2731352</v>
      </c>
      <c r="E1312" s="178">
        <v>100.47</v>
      </c>
      <c r="F1312" s="178">
        <v>0</v>
      </c>
    </row>
    <row r="1313" spans="3:6">
      <c r="C1313" s="179" t="s">
        <v>1452</v>
      </c>
      <c r="D1313" s="178">
        <v>1665477</v>
      </c>
      <c r="E1313" s="178">
        <v>111133</v>
      </c>
      <c r="F1313" s="178">
        <v>0</v>
      </c>
    </row>
    <row r="1314" spans="3:6">
      <c r="C1314" s="179" t="s">
        <v>1453</v>
      </c>
      <c r="D1314" s="178">
        <v>1000000</v>
      </c>
      <c r="E1314" s="178">
        <v>1700000</v>
      </c>
      <c r="F1314" s="178">
        <v>0</v>
      </c>
    </row>
    <row r="1315" spans="3:6">
      <c r="C1315" s="179" t="s">
        <v>1454</v>
      </c>
      <c r="D1315" s="178">
        <v>23000000</v>
      </c>
      <c r="E1315" s="178">
        <v>34220600</v>
      </c>
      <c r="F1315" s="178">
        <v>13785085.85</v>
      </c>
    </row>
    <row r="1316" spans="3:6">
      <c r="C1316" s="179" t="s">
        <v>1455</v>
      </c>
      <c r="D1316" s="178">
        <v>1665477</v>
      </c>
      <c r="E1316" s="178">
        <v>111133</v>
      </c>
      <c r="F1316" s="178">
        <v>0</v>
      </c>
    </row>
    <row r="1317" spans="3:6">
      <c r="C1317" s="179" t="s">
        <v>1456</v>
      </c>
      <c r="D1317" s="178">
        <v>1880812</v>
      </c>
      <c r="E1317" s="178">
        <v>111133</v>
      </c>
      <c r="F1317" s="178">
        <v>0</v>
      </c>
    </row>
    <row r="1318" spans="3:6">
      <c r="C1318" s="179" t="s">
        <v>1457</v>
      </c>
      <c r="D1318" s="178">
        <v>2420044</v>
      </c>
      <c r="E1318" s="178">
        <v>2381537</v>
      </c>
      <c r="F1318" s="178">
        <v>0</v>
      </c>
    </row>
    <row r="1319" spans="3:6">
      <c r="C1319" s="179" t="s">
        <v>1458</v>
      </c>
      <c r="D1319" s="178">
        <v>2420044</v>
      </c>
      <c r="E1319" s="178">
        <v>106443</v>
      </c>
      <c r="F1319" s="178">
        <v>0</v>
      </c>
    </row>
    <row r="1320" spans="3:6">
      <c r="C1320" s="179" t="s">
        <v>1459</v>
      </c>
      <c r="D1320" s="178">
        <v>105000000</v>
      </c>
      <c r="E1320" s="178">
        <v>122194441</v>
      </c>
      <c r="F1320" s="178">
        <v>86935251.810000002</v>
      </c>
    </row>
    <row r="1321" spans="3:6">
      <c r="C1321" s="179" t="s">
        <v>1460</v>
      </c>
      <c r="D1321" s="178">
        <v>1378176</v>
      </c>
      <c r="E1321" s="178">
        <v>104655</v>
      </c>
      <c r="F1321" s="178">
        <v>0</v>
      </c>
    </row>
    <row r="1322" spans="3:6">
      <c r="C1322" s="179" t="s">
        <v>1461</v>
      </c>
      <c r="D1322" s="178">
        <v>1641497</v>
      </c>
      <c r="E1322" s="178">
        <v>5957763</v>
      </c>
      <c r="F1322" s="178">
        <v>0</v>
      </c>
    </row>
    <row r="1323" spans="3:6">
      <c r="C1323" s="179" t="s">
        <v>1462</v>
      </c>
      <c r="D1323" s="178">
        <v>1991636</v>
      </c>
      <c r="E1323" s="178">
        <v>3829132</v>
      </c>
      <c r="F1323" s="178">
        <v>3828708.99</v>
      </c>
    </row>
    <row r="1324" spans="3:6">
      <c r="C1324" s="179" t="s">
        <v>1463</v>
      </c>
      <c r="D1324" s="178">
        <v>1991636</v>
      </c>
      <c r="E1324" s="178">
        <v>5650636</v>
      </c>
      <c r="F1324" s="178">
        <v>5303240.1900000004</v>
      </c>
    </row>
    <row r="1325" spans="3:6">
      <c r="C1325" s="179" t="s">
        <v>1464</v>
      </c>
      <c r="D1325" s="178">
        <v>466982</v>
      </c>
      <c r="E1325" s="178">
        <v>2533647</v>
      </c>
      <c r="F1325" s="178">
        <v>2307973.27</v>
      </c>
    </row>
    <row r="1326" spans="3:6">
      <c r="C1326" s="179" t="s">
        <v>1465</v>
      </c>
      <c r="D1326" s="178">
        <v>1991636</v>
      </c>
      <c r="E1326" s="178">
        <v>6100632</v>
      </c>
      <c r="F1326" s="178">
        <v>5303238.76</v>
      </c>
    </row>
    <row r="1327" spans="3:6">
      <c r="C1327" s="179" t="s">
        <v>1466</v>
      </c>
      <c r="D1327" s="178">
        <v>35000000</v>
      </c>
      <c r="E1327" s="178">
        <v>30000000</v>
      </c>
      <c r="F1327" s="178">
        <v>0</v>
      </c>
    </row>
    <row r="1328" spans="3:6">
      <c r="C1328" s="179" t="s">
        <v>1467</v>
      </c>
      <c r="D1328" s="178">
        <v>1230541</v>
      </c>
      <c r="E1328" s="178">
        <v>2505206</v>
      </c>
      <c r="F1328" s="178">
        <v>2001504.74</v>
      </c>
    </row>
    <row r="1329" spans="3:6">
      <c r="C1329" s="179" t="s">
        <v>1468</v>
      </c>
      <c r="D1329" s="178">
        <v>2654072</v>
      </c>
      <c r="E1329" s="178">
        <v>5008068</v>
      </c>
      <c r="F1329" s="178">
        <v>4522964.96</v>
      </c>
    </row>
    <row r="1330" spans="3:6">
      <c r="C1330" s="179" t="s">
        <v>1469</v>
      </c>
      <c r="D1330" s="178">
        <v>2654072</v>
      </c>
      <c r="E1330" s="178">
        <v>5653868</v>
      </c>
      <c r="F1330" s="178">
        <v>4522964.96</v>
      </c>
    </row>
    <row r="1331" spans="3:6">
      <c r="C1331" s="179" t="s">
        <v>1905</v>
      </c>
      <c r="D1331" s="178">
        <v>0</v>
      </c>
      <c r="E1331" s="178">
        <v>1399224</v>
      </c>
      <c r="F1331" s="178">
        <v>0</v>
      </c>
    </row>
    <row r="1332" spans="3:6">
      <c r="C1332" s="179" t="s">
        <v>1470</v>
      </c>
      <c r="D1332" s="178">
        <v>1375936</v>
      </c>
      <c r="E1332" s="178">
        <v>1160601</v>
      </c>
      <c r="F1332" s="178">
        <v>0</v>
      </c>
    </row>
    <row r="1333" spans="3:6">
      <c r="C1333" s="179" t="s">
        <v>1471</v>
      </c>
      <c r="D1333" s="178">
        <v>0</v>
      </c>
      <c r="E1333" s="178">
        <v>5499999.6399999997</v>
      </c>
      <c r="F1333" s="178">
        <v>3889282.18</v>
      </c>
    </row>
    <row r="1334" spans="3:6">
      <c r="C1334" s="179" t="s">
        <v>1472</v>
      </c>
      <c r="D1334" s="178">
        <v>2309159</v>
      </c>
      <c r="E1334" s="178">
        <v>4859071</v>
      </c>
      <c r="F1334" s="178">
        <v>4851892.84</v>
      </c>
    </row>
    <row r="1335" spans="3:6">
      <c r="C1335" s="179" t="s">
        <v>1473</v>
      </c>
      <c r="D1335" s="178">
        <v>2654072</v>
      </c>
      <c r="E1335" s="178">
        <v>8000000</v>
      </c>
      <c r="F1335" s="178">
        <v>5161825.04</v>
      </c>
    </row>
    <row r="1336" spans="3:6">
      <c r="C1336" s="179" t="s">
        <v>1474</v>
      </c>
      <c r="D1336" s="178">
        <v>215335</v>
      </c>
      <c r="E1336" s="178">
        <v>0</v>
      </c>
      <c r="F1336" s="178">
        <v>0</v>
      </c>
    </row>
    <row r="1337" spans="3:6">
      <c r="C1337" s="179" t="s">
        <v>1475</v>
      </c>
      <c r="D1337" s="178">
        <v>2654072</v>
      </c>
      <c r="E1337" s="178">
        <v>5727014</v>
      </c>
      <c r="F1337" s="178">
        <v>0</v>
      </c>
    </row>
    <row r="1338" spans="3:6">
      <c r="C1338" s="179" t="s">
        <v>1476</v>
      </c>
      <c r="D1338" s="178">
        <v>18377817</v>
      </c>
      <c r="E1338" s="178">
        <v>458926</v>
      </c>
      <c r="F1338" s="178">
        <v>0</v>
      </c>
    </row>
    <row r="1339" spans="3:6">
      <c r="C1339" s="179" t="s">
        <v>1477</v>
      </c>
      <c r="D1339" s="178">
        <v>2654072</v>
      </c>
      <c r="E1339" s="178">
        <v>1666796</v>
      </c>
      <c r="F1339" s="178">
        <v>1293436.6499999999</v>
      </c>
    </row>
    <row r="1340" spans="3:6">
      <c r="C1340" s="179" t="s">
        <v>1478</v>
      </c>
      <c r="D1340" s="178">
        <v>1375936</v>
      </c>
      <c r="E1340" s="178">
        <v>1160601</v>
      </c>
      <c r="F1340" s="178">
        <v>0</v>
      </c>
    </row>
    <row r="1341" spans="3:6">
      <c r="C1341" s="179" t="s">
        <v>1479</v>
      </c>
      <c r="D1341" s="178">
        <v>85248595</v>
      </c>
      <c r="E1341" s="178">
        <v>228800880</v>
      </c>
      <c r="F1341" s="178">
        <v>228687479.14999998</v>
      </c>
    </row>
    <row r="1342" spans="3:6">
      <c r="C1342" s="179" t="s">
        <v>1480</v>
      </c>
      <c r="D1342" s="178">
        <v>2654072</v>
      </c>
      <c r="E1342" s="178">
        <v>3640068</v>
      </c>
      <c r="F1342" s="178">
        <v>1606399.69</v>
      </c>
    </row>
    <row r="1343" spans="3:6">
      <c r="C1343" s="179" t="s">
        <v>1481</v>
      </c>
      <c r="D1343" s="178">
        <v>1312634</v>
      </c>
      <c r="E1343" s="178">
        <v>109730</v>
      </c>
      <c r="F1343" s="178">
        <v>0</v>
      </c>
    </row>
    <row r="1344" spans="3:6">
      <c r="C1344" s="179" t="s">
        <v>1482</v>
      </c>
      <c r="D1344" s="178">
        <v>2445396</v>
      </c>
      <c r="E1344" s="178">
        <v>449848</v>
      </c>
      <c r="F1344" s="178">
        <v>0</v>
      </c>
    </row>
    <row r="1345" spans="3:6">
      <c r="C1345" s="179" t="s">
        <v>1483</v>
      </c>
      <c r="D1345" s="178">
        <v>2445396</v>
      </c>
      <c r="E1345" s="178">
        <v>449848</v>
      </c>
      <c r="F1345" s="178">
        <v>0</v>
      </c>
    </row>
    <row r="1346" spans="3:6">
      <c r="C1346" s="179" t="s">
        <v>1484</v>
      </c>
      <c r="D1346" s="178">
        <v>21704683</v>
      </c>
      <c r="E1346" s="178">
        <v>2000000</v>
      </c>
      <c r="F1346" s="178">
        <v>0</v>
      </c>
    </row>
    <row r="1347" spans="3:6">
      <c r="C1347" s="179" t="s">
        <v>1485</v>
      </c>
      <c r="D1347" s="178">
        <v>2445396</v>
      </c>
      <c r="E1347" s="178">
        <v>449848</v>
      </c>
      <c r="F1347" s="178">
        <v>0</v>
      </c>
    </row>
    <row r="1348" spans="3:6">
      <c r="C1348" s="179" t="s">
        <v>1486</v>
      </c>
      <c r="D1348" s="178">
        <v>2454667</v>
      </c>
      <c r="E1348" s="178">
        <v>1808663</v>
      </c>
      <c r="F1348" s="178">
        <v>0</v>
      </c>
    </row>
    <row r="1349" spans="3:6">
      <c r="C1349" s="179" t="s">
        <v>1487</v>
      </c>
      <c r="D1349" s="178">
        <v>1284813</v>
      </c>
      <c r="E1349" s="178">
        <v>106948</v>
      </c>
      <c r="F1349" s="178">
        <v>0</v>
      </c>
    </row>
    <row r="1350" spans="3:6">
      <c r="C1350" s="179" t="s">
        <v>1488</v>
      </c>
      <c r="D1350" s="178">
        <v>2454667</v>
      </c>
      <c r="E1350" s="178">
        <v>108520</v>
      </c>
      <c r="F1350" s="178">
        <v>0</v>
      </c>
    </row>
    <row r="1351" spans="3:6">
      <c r="C1351" s="179" t="s">
        <v>1489</v>
      </c>
      <c r="D1351" s="178">
        <v>0</v>
      </c>
      <c r="E1351" s="178">
        <v>649936491</v>
      </c>
      <c r="F1351" s="178">
        <v>649936490.73000002</v>
      </c>
    </row>
    <row r="1352" spans="3:6">
      <c r="C1352" s="179" t="s">
        <v>1490</v>
      </c>
      <c r="D1352" s="178">
        <v>496723</v>
      </c>
      <c r="E1352" s="178">
        <v>100</v>
      </c>
      <c r="F1352" s="178">
        <v>0</v>
      </c>
    </row>
    <row r="1353" spans="3:6">
      <c r="C1353" s="179" t="s">
        <v>1491</v>
      </c>
      <c r="D1353" s="178">
        <v>474875</v>
      </c>
      <c r="E1353" s="178">
        <v>2559540</v>
      </c>
      <c r="F1353" s="178">
        <v>2024325.28</v>
      </c>
    </row>
    <row r="1354" spans="3:6">
      <c r="C1354" s="179" t="s">
        <v>1492</v>
      </c>
      <c r="D1354" s="178">
        <v>60378413</v>
      </c>
      <c r="E1354" s="178">
        <v>33768431</v>
      </c>
      <c r="F1354" s="178">
        <v>33731322.730000004</v>
      </c>
    </row>
    <row r="1355" spans="3:6">
      <c r="C1355" s="179" t="s">
        <v>1493</v>
      </c>
      <c r="D1355" s="178">
        <v>496723</v>
      </c>
      <c r="E1355" s="178">
        <v>3766054</v>
      </c>
      <c r="F1355" s="178">
        <v>2962580.3</v>
      </c>
    </row>
    <row r="1356" spans="3:6">
      <c r="C1356" s="179" t="s">
        <v>1494</v>
      </c>
      <c r="D1356" s="178">
        <v>306326996</v>
      </c>
      <c r="E1356" s="178">
        <v>37255563</v>
      </c>
      <c r="F1356" s="178">
        <v>37255562.380000003</v>
      </c>
    </row>
    <row r="1357" spans="3:6">
      <c r="C1357" s="179" t="s">
        <v>1495</v>
      </c>
      <c r="D1357" s="178">
        <v>760823</v>
      </c>
      <c r="E1357" s="178">
        <v>3730154</v>
      </c>
      <c r="F1357" s="178">
        <v>2962580.3</v>
      </c>
    </row>
    <row r="1358" spans="3:6">
      <c r="C1358" s="179" t="s">
        <v>1496</v>
      </c>
      <c r="D1358" s="178">
        <v>760823</v>
      </c>
      <c r="E1358" s="178">
        <v>330154</v>
      </c>
      <c r="F1358" s="178">
        <v>0</v>
      </c>
    </row>
    <row r="1359" spans="3:6">
      <c r="C1359" s="179" t="s">
        <v>1497</v>
      </c>
      <c r="D1359" s="178">
        <v>5056888</v>
      </c>
      <c r="E1359" s="178">
        <v>4626219</v>
      </c>
      <c r="F1359" s="178">
        <v>0</v>
      </c>
    </row>
    <row r="1360" spans="3:6">
      <c r="C1360" s="179" t="s">
        <v>1498</v>
      </c>
      <c r="D1360" s="178">
        <v>3128008</v>
      </c>
      <c r="E1360" s="178">
        <v>1426349</v>
      </c>
      <c r="F1360" s="178">
        <v>0</v>
      </c>
    </row>
    <row r="1361" spans="3:6">
      <c r="C1361" s="179" t="s">
        <v>1499</v>
      </c>
      <c r="D1361" s="178">
        <v>114292123</v>
      </c>
      <c r="E1361" s="178">
        <v>15077517</v>
      </c>
      <c r="F1361" s="178">
        <v>2688140.31</v>
      </c>
    </row>
    <row r="1362" spans="3:6">
      <c r="C1362" s="179" t="s">
        <v>1500</v>
      </c>
      <c r="D1362" s="178">
        <v>2367205</v>
      </c>
      <c r="E1362" s="178">
        <v>2181201</v>
      </c>
      <c r="F1362" s="178">
        <v>0</v>
      </c>
    </row>
    <row r="1363" spans="3:6">
      <c r="C1363" s="179" t="s">
        <v>1501</v>
      </c>
      <c r="D1363" s="178">
        <v>1492003</v>
      </c>
      <c r="E1363" s="178">
        <v>1147467</v>
      </c>
      <c r="F1363" s="178">
        <v>0</v>
      </c>
    </row>
    <row r="1364" spans="3:6">
      <c r="C1364" s="179" t="s">
        <v>1502</v>
      </c>
      <c r="D1364" s="178">
        <v>1375936</v>
      </c>
      <c r="E1364" s="178">
        <v>1160601</v>
      </c>
      <c r="F1364" s="178">
        <v>0</v>
      </c>
    </row>
    <row r="1365" spans="3:6">
      <c r="C1365" s="179" t="s">
        <v>1503</v>
      </c>
      <c r="D1365" s="178">
        <v>2046922</v>
      </c>
      <c r="E1365" s="178">
        <v>9641532</v>
      </c>
      <c r="F1365" s="178">
        <v>0</v>
      </c>
    </row>
    <row r="1366" spans="3:6">
      <c r="C1366" s="179" t="s">
        <v>1504</v>
      </c>
      <c r="D1366" s="178">
        <v>2413782</v>
      </c>
      <c r="E1366" s="178">
        <v>106067</v>
      </c>
      <c r="F1366" s="178">
        <v>0</v>
      </c>
    </row>
    <row r="1367" spans="3:6">
      <c r="C1367" s="177" t="s">
        <v>325</v>
      </c>
      <c r="D1367" s="178">
        <v>0</v>
      </c>
      <c r="E1367" s="178">
        <v>250217912</v>
      </c>
      <c r="F1367" s="178">
        <v>250217912</v>
      </c>
    </row>
    <row r="1368" spans="3:6">
      <c r="C1368" s="179" t="s">
        <v>1394</v>
      </c>
      <c r="D1368" s="178">
        <v>0</v>
      </c>
      <c r="E1368" s="178">
        <v>250217912</v>
      </c>
      <c r="F1368" s="178">
        <v>250217912</v>
      </c>
    </row>
    <row r="1369" spans="3:6">
      <c r="C1369" s="177" t="s">
        <v>326</v>
      </c>
      <c r="D1369" s="178">
        <v>347105000</v>
      </c>
      <c r="E1369" s="178">
        <v>874643609</v>
      </c>
      <c r="F1369" s="178">
        <v>459106361.58999997</v>
      </c>
    </row>
    <row r="1370" spans="3:6">
      <c r="C1370" s="179" t="s">
        <v>435</v>
      </c>
      <c r="D1370" s="178">
        <v>347105000</v>
      </c>
      <c r="E1370" s="178">
        <v>347105000.00000006</v>
      </c>
      <c r="F1370" s="178">
        <v>10757024.389999999</v>
      </c>
    </row>
    <row r="1371" spans="3:6">
      <c r="C1371" s="179" t="s">
        <v>1394</v>
      </c>
      <c r="D1371" s="178">
        <v>0</v>
      </c>
      <c r="E1371" s="178">
        <v>319782088</v>
      </c>
      <c r="F1371" s="178">
        <v>319782088</v>
      </c>
    </row>
    <row r="1372" spans="3:6">
      <c r="C1372" s="179" t="s">
        <v>1479</v>
      </c>
      <c r="D1372" s="178">
        <v>0</v>
      </c>
      <c r="E1372" s="178">
        <v>162315168</v>
      </c>
      <c r="F1372" s="178">
        <v>83125896.549999997</v>
      </c>
    </row>
    <row r="1373" spans="3:6">
      <c r="C1373" s="179" t="s">
        <v>1489</v>
      </c>
      <c r="D1373" s="178">
        <v>0</v>
      </c>
      <c r="E1373" s="178">
        <v>45441353</v>
      </c>
      <c r="F1373" s="178">
        <v>45441352.649999999</v>
      </c>
    </row>
    <row r="1374" spans="3:6">
      <c r="C1374" s="68" t="s">
        <v>352</v>
      </c>
      <c r="D1374" s="168">
        <v>224237198</v>
      </c>
      <c r="E1374" s="168">
        <v>194225661.07999998</v>
      </c>
      <c r="F1374" s="168">
        <v>176892706.39999998</v>
      </c>
    </row>
    <row r="1375" spans="3:6">
      <c r="C1375" s="177" t="s">
        <v>323</v>
      </c>
      <c r="D1375" s="178">
        <v>219237198</v>
      </c>
      <c r="E1375" s="178">
        <v>192089989.07999998</v>
      </c>
      <c r="F1375" s="178">
        <v>176892706.39999998</v>
      </c>
    </row>
    <row r="1376" spans="3:6">
      <c r="C1376" s="179" t="s">
        <v>1505</v>
      </c>
      <c r="D1376" s="178">
        <v>2000000</v>
      </c>
      <c r="E1376" s="178">
        <v>0</v>
      </c>
      <c r="F1376" s="178">
        <v>0</v>
      </c>
    </row>
    <row r="1377" spans="3:6">
      <c r="C1377" s="179" t="s">
        <v>1506</v>
      </c>
      <c r="D1377" s="178">
        <v>5000000</v>
      </c>
      <c r="E1377" s="178">
        <v>4596614</v>
      </c>
      <c r="F1377" s="178">
        <v>4193227.87</v>
      </c>
    </row>
    <row r="1378" spans="3:6">
      <c r="C1378" s="179" t="s">
        <v>1507</v>
      </c>
      <c r="D1378" s="178">
        <v>4826380</v>
      </c>
      <c r="E1378" s="178">
        <v>106031.08</v>
      </c>
      <c r="F1378" s="178">
        <v>0</v>
      </c>
    </row>
    <row r="1379" spans="3:6">
      <c r="C1379" s="179" t="s">
        <v>1508</v>
      </c>
      <c r="D1379" s="178">
        <v>2448638</v>
      </c>
      <c r="E1379" s="178">
        <v>1802634</v>
      </c>
      <c r="F1379" s="178">
        <v>0</v>
      </c>
    </row>
    <row r="1380" spans="3:6">
      <c r="C1380" s="179" t="s">
        <v>1509</v>
      </c>
      <c r="D1380" s="178">
        <v>2425754</v>
      </c>
      <c r="E1380" s="178">
        <v>106785</v>
      </c>
      <c r="F1380" s="178">
        <v>0</v>
      </c>
    </row>
    <row r="1381" spans="3:6">
      <c r="C1381" s="179" t="s">
        <v>1510</v>
      </c>
      <c r="D1381" s="178">
        <v>2425754</v>
      </c>
      <c r="E1381" s="178">
        <v>106785</v>
      </c>
      <c r="F1381" s="178">
        <v>0</v>
      </c>
    </row>
    <row r="1382" spans="3:6">
      <c r="C1382" s="179" t="s">
        <v>1511</v>
      </c>
      <c r="D1382" s="178">
        <v>1556180</v>
      </c>
      <c r="E1382" s="178">
        <v>101296</v>
      </c>
      <c r="F1382" s="178">
        <v>0</v>
      </c>
    </row>
    <row r="1383" spans="3:6">
      <c r="C1383" s="179" t="s">
        <v>1512</v>
      </c>
      <c r="D1383" s="178">
        <v>31787417</v>
      </c>
      <c r="E1383" s="178">
        <v>23631352</v>
      </c>
      <c r="F1383" s="178">
        <v>23601636</v>
      </c>
    </row>
    <row r="1384" spans="3:6">
      <c r="C1384" s="179" t="s">
        <v>1513</v>
      </c>
      <c r="D1384" s="178">
        <v>1556180</v>
      </c>
      <c r="E1384" s="178">
        <v>101296</v>
      </c>
      <c r="F1384" s="178">
        <v>0</v>
      </c>
    </row>
    <row r="1385" spans="3:6">
      <c r="C1385" s="179" t="s">
        <v>1514</v>
      </c>
      <c r="D1385" s="178">
        <v>4067285</v>
      </c>
      <c r="E1385" s="178">
        <v>2775277</v>
      </c>
      <c r="F1385" s="178">
        <v>2543976.9900000002</v>
      </c>
    </row>
    <row r="1386" spans="3:6">
      <c r="C1386" s="179" t="s">
        <v>1515</v>
      </c>
      <c r="D1386" s="178">
        <v>33147489</v>
      </c>
      <c r="E1386" s="178">
        <v>25754265</v>
      </c>
      <c r="F1386" s="178">
        <v>25754265</v>
      </c>
    </row>
    <row r="1387" spans="3:6">
      <c r="C1387" s="179" t="s">
        <v>1516</v>
      </c>
      <c r="D1387" s="178">
        <v>892319</v>
      </c>
      <c r="E1387" s="178">
        <v>5020009</v>
      </c>
      <c r="F1387" s="178">
        <v>0</v>
      </c>
    </row>
    <row r="1388" spans="3:6">
      <c r="C1388" s="179" t="s">
        <v>1517</v>
      </c>
      <c r="D1388" s="178">
        <v>2052030</v>
      </c>
      <c r="E1388" s="178">
        <v>5006026</v>
      </c>
      <c r="F1388" s="178">
        <v>3933276.15</v>
      </c>
    </row>
    <row r="1389" spans="3:6">
      <c r="C1389" s="179" t="s">
        <v>1518</v>
      </c>
      <c r="D1389" s="178">
        <v>2052030</v>
      </c>
      <c r="E1389" s="178">
        <v>5006026</v>
      </c>
      <c r="F1389" s="178">
        <v>3933276.15</v>
      </c>
    </row>
    <row r="1390" spans="3:6">
      <c r="C1390" s="179" t="s">
        <v>1519</v>
      </c>
      <c r="D1390" s="178">
        <v>95168846</v>
      </c>
      <c r="E1390" s="178">
        <v>55414605</v>
      </c>
      <c r="F1390" s="178">
        <v>55414604.600000001</v>
      </c>
    </row>
    <row r="1391" spans="3:6">
      <c r="C1391" s="179" t="s">
        <v>1520</v>
      </c>
      <c r="D1391" s="178">
        <v>5000000</v>
      </c>
      <c r="E1391" s="178">
        <v>4300000</v>
      </c>
      <c r="F1391" s="178">
        <v>0</v>
      </c>
    </row>
    <row r="1392" spans="3:6">
      <c r="C1392" s="179" t="s">
        <v>1521</v>
      </c>
      <c r="D1392" s="178">
        <v>22830896</v>
      </c>
      <c r="E1392" s="178">
        <v>58260988</v>
      </c>
      <c r="F1392" s="178">
        <v>57518443.640000001</v>
      </c>
    </row>
    <row r="1393" spans="3:6">
      <c r="C1393" s="177" t="s">
        <v>324</v>
      </c>
      <c r="D1393" s="178">
        <v>5000000</v>
      </c>
      <c r="E1393" s="178">
        <v>500000</v>
      </c>
      <c r="F1393" s="178">
        <v>0</v>
      </c>
    </row>
    <row r="1394" spans="3:6">
      <c r="C1394" s="179" t="s">
        <v>1522</v>
      </c>
      <c r="D1394" s="178">
        <v>5000000</v>
      </c>
      <c r="E1394" s="178">
        <v>500000</v>
      </c>
      <c r="F1394" s="178">
        <v>0</v>
      </c>
    </row>
    <row r="1395" spans="3:6">
      <c r="C1395" s="177" t="s">
        <v>325</v>
      </c>
      <c r="D1395" s="178">
        <v>0</v>
      </c>
      <c r="E1395" s="178">
        <v>1635672</v>
      </c>
      <c r="F1395" s="178">
        <v>0</v>
      </c>
    </row>
    <row r="1396" spans="3:6">
      <c r="C1396" s="179" t="s">
        <v>1519</v>
      </c>
      <c r="D1396" s="178">
        <v>0</v>
      </c>
      <c r="E1396" s="178">
        <v>1635672</v>
      </c>
      <c r="F1396" s="178">
        <v>0</v>
      </c>
    </row>
    <row r="1397" spans="3:6">
      <c r="C1397" s="68" t="s">
        <v>353</v>
      </c>
      <c r="D1397" s="168">
        <v>257316285</v>
      </c>
      <c r="E1397" s="168">
        <v>511455115.37</v>
      </c>
      <c r="F1397" s="168">
        <v>439226398.19999999</v>
      </c>
    </row>
    <row r="1398" spans="3:6">
      <c r="C1398" s="177" t="s">
        <v>323</v>
      </c>
      <c r="D1398" s="178">
        <v>257316285</v>
      </c>
      <c r="E1398" s="178">
        <v>511455115.37</v>
      </c>
      <c r="F1398" s="178">
        <v>439226398.19999999</v>
      </c>
    </row>
    <row r="1399" spans="3:6">
      <c r="C1399" s="179" t="s">
        <v>1523</v>
      </c>
      <c r="D1399" s="178">
        <v>2434110</v>
      </c>
      <c r="E1399" s="178">
        <v>447026</v>
      </c>
      <c r="F1399" s="178">
        <v>0</v>
      </c>
    </row>
    <row r="1400" spans="3:6">
      <c r="C1400" s="179" t="s">
        <v>1524</v>
      </c>
      <c r="D1400" s="178">
        <v>1534460</v>
      </c>
      <c r="E1400" s="178">
        <v>1103791</v>
      </c>
      <c r="F1400" s="178">
        <v>0</v>
      </c>
    </row>
    <row r="1401" spans="3:6">
      <c r="C1401" s="179" t="s">
        <v>1525</v>
      </c>
      <c r="D1401" s="178">
        <v>2434110</v>
      </c>
      <c r="E1401" s="178">
        <v>457828</v>
      </c>
      <c r="F1401" s="178">
        <v>0</v>
      </c>
    </row>
    <row r="1402" spans="3:6">
      <c r="C1402" s="179" t="s">
        <v>1526</v>
      </c>
      <c r="D1402" s="178">
        <v>1534460</v>
      </c>
      <c r="E1402" s="178">
        <v>100</v>
      </c>
      <c r="F1402" s="178">
        <v>0</v>
      </c>
    </row>
    <row r="1403" spans="3:6">
      <c r="C1403" s="179" t="s">
        <v>1527</v>
      </c>
      <c r="D1403" s="178">
        <v>2871043</v>
      </c>
      <c r="E1403" s="178">
        <v>2009704</v>
      </c>
      <c r="F1403" s="178">
        <v>380797.78</v>
      </c>
    </row>
    <row r="1404" spans="3:6">
      <c r="C1404" s="179" t="s">
        <v>1528</v>
      </c>
      <c r="D1404" s="178">
        <v>4818780</v>
      </c>
      <c r="E1404" s="178">
        <v>10031772</v>
      </c>
      <c r="F1404" s="178">
        <v>9649686.5899999999</v>
      </c>
    </row>
    <row r="1405" spans="3:6">
      <c r="C1405" s="179" t="s">
        <v>1529</v>
      </c>
      <c r="D1405" s="178">
        <v>1880094</v>
      </c>
      <c r="E1405" s="178">
        <v>1018755</v>
      </c>
      <c r="F1405" s="178">
        <v>0</v>
      </c>
    </row>
    <row r="1406" spans="3:6">
      <c r="C1406" s="179" t="s">
        <v>1530</v>
      </c>
      <c r="D1406" s="178">
        <v>723610</v>
      </c>
      <c r="E1406" s="178">
        <v>508275</v>
      </c>
      <c r="F1406" s="178">
        <v>0</v>
      </c>
    </row>
    <row r="1407" spans="3:6">
      <c r="C1407" s="179" t="s">
        <v>1531</v>
      </c>
      <c r="D1407" s="178">
        <v>723610</v>
      </c>
      <c r="E1407" s="178">
        <v>508275</v>
      </c>
      <c r="F1407" s="178">
        <v>0</v>
      </c>
    </row>
    <row r="1408" spans="3:6">
      <c r="C1408" s="179" t="s">
        <v>1532</v>
      </c>
      <c r="D1408" s="178">
        <v>4734410</v>
      </c>
      <c r="E1408" s="178">
        <v>3442402</v>
      </c>
      <c r="F1408" s="178">
        <v>0</v>
      </c>
    </row>
    <row r="1409" spans="3:6">
      <c r="C1409" s="179" t="s">
        <v>1533</v>
      </c>
      <c r="D1409" s="178">
        <v>2183018</v>
      </c>
      <c r="E1409" s="178">
        <v>5163747</v>
      </c>
      <c r="F1409" s="178">
        <v>0</v>
      </c>
    </row>
    <row r="1410" spans="3:6">
      <c r="C1410" s="179" t="s">
        <v>1534</v>
      </c>
      <c r="D1410" s="178">
        <v>2183018</v>
      </c>
      <c r="E1410" s="178">
        <v>5114591</v>
      </c>
      <c r="F1410" s="178">
        <v>0</v>
      </c>
    </row>
    <row r="1411" spans="3:6">
      <c r="C1411" s="179" t="s">
        <v>1535</v>
      </c>
      <c r="D1411" s="178">
        <v>882194</v>
      </c>
      <c r="E1411" s="178">
        <v>3910817</v>
      </c>
      <c r="F1411" s="178">
        <v>0</v>
      </c>
    </row>
    <row r="1412" spans="3:6">
      <c r="C1412" s="179" t="s">
        <v>1536</v>
      </c>
      <c r="D1412" s="178">
        <v>2183018</v>
      </c>
      <c r="E1412" s="178">
        <v>5078223</v>
      </c>
      <c r="F1412" s="178">
        <v>0</v>
      </c>
    </row>
    <row r="1413" spans="3:6">
      <c r="C1413" s="179" t="s">
        <v>1537</v>
      </c>
      <c r="D1413" s="178">
        <v>3000000</v>
      </c>
      <c r="E1413" s="178">
        <v>200000</v>
      </c>
      <c r="F1413" s="178">
        <v>0</v>
      </c>
    </row>
    <row r="1414" spans="3:6">
      <c r="C1414" s="179" t="s">
        <v>1538</v>
      </c>
      <c r="D1414" s="178">
        <v>2004892</v>
      </c>
      <c r="E1414" s="178">
        <v>1358888</v>
      </c>
      <c r="F1414" s="178">
        <v>0</v>
      </c>
    </row>
    <row r="1415" spans="3:6">
      <c r="C1415" s="179" t="s">
        <v>1539</v>
      </c>
      <c r="D1415" s="178">
        <v>2179643</v>
      </c>
      <c r="E1415" s="178">
        <v>4972048</v>
      </c>
      <c r="F1415" s="178">
        <v>0</v>
      </c>
    </row>
    <row r="1416" spans="3:6">
      <c r="C1416" s="179" t="s">
        <v>1540</v>
      </c>
      <c r="D1416" s="178">
        <v>2179643</v>
      </c>
      <c r="E1416" s="178">
        <v>4980208</v>
      </c>
      <c r="F1416" s="178">
        <v>0</v>
      </c>
    </row>
    <row r="1417" spans="3:6">
      <c r="C1417" s="179" t="s">
        <v>1541</v>
      </c>
      <c r="D1417" s="178">
        <v>2179643</v>
      </c>
      <c r="E1417" s="178">
        <v>1533639</v>
      </c>
      <c r="F1417" s="178">
        <v>0</v>
      </c>
    </row>
    <row r="1418" spans="3:6">
      <c r="C1418" s="179" t="s">
        <v>1542</v>
      </c>
      <c r="D1418" s="178">
        <v>10849293</v>
      </c>
      <c r="E1418" s="178">
        <v>825779.59</v>
      </c>
      <c r="F1418" s="178">
        <v>0</v>
      </c>
    </row>
    <row r="1419" spans="3:6">
      <c r="C1419" s="179" t="s">
        <v>1543</v>
      </c>
      <c r="D1419" s="178">
        <v>2052030</v>
      </c>
      <c r="E1419" s="178">
        <v>5006026</v>
      </c>
      <c r="F1419" s="178">
        <v>3933276.15</v>
      </c>
    </row>
    <row r="1420" spans="3:6">
      <c r="C1420" s="179" t="s">
        <v>1544</v>
      </c>
      <c r="D1420" s="178">
        <v>4103995</v>
      </c>
      <c r="E1420" s="178">
        <v>4103995</v>
      </c>
      <c r="F1420" s="178">
        <v>0</v>
      </c>
    </row>
    <row r="1421" spans="3:6">
      <c r="C1421" s="179" t="s">
        <v>1545</v>
      </c>
      <c r="D1421" s="178">
        <v>32918997</v>
      </c>
      <c r="E1421" s="178">
        <v>48871527</v>
      </c>
      <c r="F1421" s="178">
        <v>48871527</v>
      </c>
    </row>
    <row r="1422" spans="3:6">
      <c r="C1422" s="179" t="s">
        <v>1546</v>
      </c>
      <c r="D1422" s="178">
        <v>74223502</v>
      </c>
      <c r="E1422" s="178">
        <v>204208878</v>
      </c>
      <c r="F1422" s="178">
        <v>201255985.22999999</v>
      </c>
    </row>
    <row r="1423" spans="3:6">
      <c r="C1423" s="179" t="s">
        <v>1547</v>
      </c>
      <c r="D1423" s="178">
        <v>13388396</v>
      </c>
      <c r="E1423" s="178">
        <v>6828082</v>
      </c>
      <c r="F1423" s="178">
        <v>6817798.5</v>
      </c>
    </row>
    <row r="1424" spans="3:6">
      <c r="C1424" s="179" t="s">
        <v>1548</v>
      </c>
      <c r="D1424" s="178">
        <v>15000000</v>
      </c>
      <c r="E1424" s="178">
        <v>65238452</v>
      </c>
      <c r="F1424" s="178">
        <v>47049565.479999997</v>
      </c>
    </row>
    <row r="1425" spans="3:6">
      <c r="C1425" s="179" t="s">
        <v>1549</v>
      </c>
      <c r="D1425" s="178">
        <v>62116316</v>
      </c>
      <c r="E1425" s="178">
        <v>58194969</v>
      </c>
      <c r="F1425" s="178">
        <v>57621406.079999998</v>
      </c>
    </row>
    <row r="1426" spans="3:6">
      <c r="C1426" s="179" t="s">
        <v>1550</v>
      </c>
      <c r="D1426" s="178">
        <v>0</v>
      </c>
      <c r="E1426" s="178">
        <v>66337317.780000001</v>
      </c>
      <c r="F1426" s="178">
        <v>63646355.390000001</v>
      </c>
    </row>
    <row r="1427" spans="3:6">
      <c r="C1427" s="68" t="s">
        <v>354</v>
      </c>
      <c r="D1427" s="168">
        <v>699192504</v>
      </c>
      <c r="E1427" s="168">
        <v>511161025.75000006</v>
      </c>
      <c r="F1427" s="168">
        <v>385481688.24000001</v>
      </c>
    </row>
    <row r="1428" spans="3:6">
      <c r="C1428" s="177" t="s">
        <v>323</v>
      </c>
      <c r="D1428" s="178">
        <v>698547023</v>
      </c>
      <c r="E1428" s="178">
        <v>492015544.75000006</v>
      </c>
      <c r="F1428" s="178">
        <v>370260172.50999999</v>
      </c>
    </row>
    <row r="1429" spans="3:6">
      <c r="C1429" s="179" t="s">
        <v>1551</v>
      </c>
      <c r="D1429" s="178">
        <v>0</v>
      </c>
      <c r="E1429" s="178">
        <v>83700999.359999999</v>
      </c>
      <c r="F1429" s="178">
        <v>17031459.010000002</v>
      </c>
    </row>
    <row r="1430" spans="3:6">
      <c r="C1430" s="179" t="s">
        <v>1552</v>
      </c>
      <c r="D1430" s="178">
        <v>265169142</v>
      </c>
      <c r="E1430" s="178">
        <v>169142</v>
      </c>
      <c r="F1430" s="178">
        <v>0</v>
      </c>
    </row>
    <row r="1431" spans="3:6">
      <c r="C1431" s="179" t="s">
        <v>1553</v>
      </c>
      <c r="D1431" s="178">
        <v>1197921</v>
      </c>
      <c r="E1431" s="178">
        <v>598961</v>
      </c>
      <c r="F1431" s="178">
        <v>598961</v>
      </c>
    </row>
    <row r="1432" spans="3:6">
      <c r="C1432" s="179" t="s">
        <v>1554</v>
      </c>
      <c r="D1432" s="178">
        <v>39359011</v>
      </c>
      <c r="E1432" s="178">
        <v>18927581</v>
      </c>
      <c r="F1432" s="178">
        <v>16106000.529999999</v>
      </c>
    </row>
    <row r="1433" spans="3:6">
      <c r="C1433" s="179" t="s">
        <v>1555</v>
      </c>
      <c r="D1433" s="178">
        <v>0</v>
      </c>
      <c r="E1433" s="178">
        <v>892443.62</v>
      </c>
      <c r="F1433" s="178">
        <v>892443.62</v>
      </c>
    </row>
    <row r="1434" spans="3:6">
      <c r="C1434" s="179" t="s">
        <v>1556</v>
      </c>
      <c r="D1434" s="178">
        <v>29354</v>
      </c>
      <c r="E1434" s="178">
        <v>768361.77</v>
      </c>
      <c r="F1434" s="178">
        <v>764053.58</v>
      </c>
    </row>
    <row r="1435" spans="3:6">
      <c r="C1435" s="179" t="s">
        <v>1557</v>
      </c>
      <c r="D1435" s="178">
        <v>0</v>
      </c>
      <c r="E1435" s="178">
        <v>3843194.1</v>
      </c>
      <c r="F1435" s="178">
        <v>3799211.15</v>
      </c>
    </row>
    <row r="1436" spans="3:6">
      <c r="C1436" s="179" t="s">
        <v>1558</v>
      </c>
      <c r="D1436" s="178">
        <v>0</v>
      </c>
      <c r="E1436" s="178">
        <v>919842.92</v>
      </c>
      <c r="F1436" s="178">
        <v>919842.22</v>
      </c>
    </row>
    <row r="1437" spans="3:6">
      <c r="C1437" s="179" t="s">
        <v>1559</v>
      </c>
      <c r="D1437" s="178">
        <v>0</v>
      </c>
      <c r="E1437" s="178">
        <v>2289877.5299999998</v>
      </c>
      <c r="F1437" s="178">
        <v>2289877.5299999998</v>
      </c>
    </row>
    <row r="1438" spans="3:6">
      <c r="C1438" s="179" t="s">
        <v>1560</v>
      </c>
      <c r="D1438" s="178">
        <v>0</v>
      </c>
      <c r="E1438" s="178">
        <v>133535.53</v>
      </c>
      <c r="F1438" s="178">
        <v>0</v>
      </c>
    </row>
    <row r="1439" spans="3:6">
      <c r="C1439" s="179" t="s">
        <v>1561</v>
      </c>
      <c r="D1439" s="178">
        <v>3784204</v>
      </c>
      <c r="E1439" s="178">
        <v>100606.16</v>
      </c>
      <c r="F1439" s="178">
        <v>0</v>
      </c>
    </row>
    <row r="1440" spans="3:6">
      <c r="C1440" s="179" t="s">
        <v>1997</v>
      </c>
      <c r="D1440" s="178">
        <v>0</v>
      </c>
      <c r="E1440" s="178">
        <v>4502820.09</v>
      </c>
      <c r="F1440" s="178">
        <v>0</v>
      </c>
    </row>
    <row r="1441" spans="3:6">
      <c r="C1441" s="179" t="s">
        <v>1562</v>
      </c>
      <c r="D1441" s="178">
        <v>3784204</v>
      </c>
      <c r="E1441" s="178">
        <v>100606.16</v>
      </c>
      <c r="F1441" s="178">
        <v>0</v>
      </c>
    </row>
    <row r="1442" spans="3:6">
      <c r="C1442" s="179" t="s">
        <v>1563</v>
      </c>
      <c r="D1442" s="178">
        <v>6679438</v>
      </c>
      <c r="E1442" s="178">
        <v>101816.62</v>
      </c>
      <c r="F1442" s="178">
        <v>0</v>
      </c>
    </row>
    <row r="1443" spans="3:6">
      <c r="C1443" s="179" t="s">
        <v>1564</v>
      </c>
      <c r="D1443" s="178">
        <v>0</v>
      </c>
      <c r="E1443" s="178">
        <v>18252459</v>
      </c>
      <c r="F1443" s="178">
        <v>18237820.390000001</v>
      </c>
    </row>
    <row r="1444" spans="3:6">
      <c r="C1444" s="179" t="s">
        <v>1565</v>
      </c>
      <c r="D1444" s="178">
        <v>7298589</v>
      </c>
      <c r="E1444" s="178">
        <v>2052986</v>
      </c>
      <c r="F1444" s="178">
        <v>749625.28</v>
      </c>
    </row>
    <row r="1445" spans="3:6">
      <c r="C1445" s="179" t="s">
        <v>1566</v>
      </c>
      <c r="D1445" s="178">
        <v>30055331</v>
      </c>
      <c r="E1445" s="178">
        <v>22718831</v>
      </c>
      <c r="F1445" s="178">
        <v>22276513.030000001</v>
      </c>
    </row>
    <row r="1446" spans="3:6">
      <c r="C1446" s="179" t="s">
        <v>1567</v>
      </c>
      <c r="D1446" s="178">
        <v>65424950</v>
      </c>
      <c r="E1446" s="178">
        <v>47713454</v>
      </c>
      <c r="F1446" s="178">
        <v>47434801.120000005</v>
      </c>
    </row>
    <row r="1447" spans="3:6">
      <c r="C1447" s="179" t="s">
        <v>1568</v>
      </c>
      <c r="D1447" s="178">
        <v>6071992</v>
      </c>
      <c r="E1447" s="178">
        <v>113945.88</v>
      </c>
      <c r="F1447" s="178">
        <v>0</v>
      </c>
    </row>
    <row r="1448" spans="3:6">
      <c r="C1448" s="179" t="s">
        <v>1569</v>
      </c>
      <c r="D1448" s="178">
        <v>56195690</v>
      </c>
      <c r="E1448" s="178">
        <v>9503211</v>
      </c>
      <c r="F1448" s="178">
        <v>0</v>
      </c>
    </row>
    <row r="1449" spans="3:6">
      <c r="C1449" s="179" t="s">
        <v>1570</v>
      </c>
      <c r="D1449" s="178">
        <v>627725</v>
      </c>
      <c r="E1449" s="178">
        <v>135796</v>
      </c>
      <c r="F1449" s="178">
        <v>0</v>
      </c>
    </row>
    <row r="1450" spans="3:6">
      <c r="C1450" s="179" t="s">
        <v>1571</v>
      </c>
      <c r="D1450" s="178">
        <v>14504078</v>
      </c>
      <c r="E1450" s="178">
        <v>4504078</v>
      </c>
      <c r="F1450" s="178">
        <v>4503310.55</v>
      </c>
    </row>
    <row r="1451" spans="3:6">
      <c r="C1451" s="179" t="s">
        <v>1572</v>
      </c>
      <c r="D1451" s="178">
        <v>4736551</v>
      </c>
      <c r="E1451" s="178">
        <v>108508.46</v>
      </c>
      <c r="F1451" s="178">
        <v>0</v>
      </c>
    </row>
    <row r="1452" spans="3:6">
      <c r="C1452" s="179" t="s">
        <v>1573</v>
      </c>
      <c r="D1452" s="178">
        <v>12144488</v>
      </c>
      <c r="E1452" s="178">
        <v>4000000</v>
      </c>
      <c r="F1452" s="178">
        <v>0</v>
      </c>
    </row>
    <row r="1453" spans="3:6">
      <c r="C1453" s="179" t="s">
        <v>1892</v>
      </c>
      <c r="D1453" s="178">
        <v>0</v>
      </c>
      <c r="E1453" s="178">
        <v>3379982</v>
      </c>
      <c r="F1453" s="178">
        <v>0</v>
      </c>
    </row>
    <row r="1454" spans="3:6">
      <c r="C1454" s="179" t="s">
        <v>1574</v>
      </c>
      <c r="D1454" s="178">
        <v>4883815</v>
      </c>
      <c r="E1454" s="178">
        <v>9567435</v>
      </c>
      <c r="F1454" s="178">
        <v>3567434.69</v>
      </c>
    </row>
    <row r="1455" spans="3:6">
      <c r="C1455" s="179" t="s">
        <v>1575</v>
      </c>
      <c r="D1455" s="178">
        <v>2094888</v>
      </c>
      <c r="E1455" s="178">
        <v>3300884</v>
      </c>
      <c r="F1455" s="178">
        <v>2628163.2599999998</v>
      </c>
    </row>
    <row r="1456" spans="3:6">
      <c r="C1456" s="179" t="s">
        <v>1944</v>
      </c>
      <c r="D1456" s="178">
        <v>0</v>
      </c>
      <c r="E1456" s="178">
        <v>14857258</v>
      </c>
      <c r="F1456" s="178">
        <v>9523870.8900000006</v>
      </c>
    </row>
    <row r="1457" spans="3:6">
      <c r="C1457" s="179" t="s">
        <v>1576</v>
      </c>
      <c r="D1457" s="178">
        <v>1129568</v>
      </c>
      <c r="E1457" s="178">
        <v>4475399</v>
      </c>
      <c r="F1457" s="178">
        <v>3579524.48</v>
      </c>
    </row>
    <row r="1458" spans="3:6">
      <c r="C1458" s="179" t="s">
        <v>1577</v>
      </c>
      <c r="D1458" s="178">
        <v>7132499</v>
      </c>
      <c r="E1458" s="178">
        <v>100</v>
      </c>
      <c r="F1458" s="178">
        <v>0</v>
      </c>
    </row>
    <row r="1459" spans="3:6">
      <c r="C1459" s="179" t="s">
        <v>1578</v>
      </c>
      <c r="D1459" s="178">
        <v>2985453</v>
      </c>
      <c r="E1459" s="178">
        <v>110804.43</v>
      </c>
      <c r="F1459" s="178">
        <v>0</v>
      </c>
    </row>
    <row r="1460" spans="3:6">
      <c r="C1460" s="179" t="s">
        <v>1579</v>
      </c>
      <c r="D1460" s="178">
        <v>3689328</v>
      </c>
      <c r="E1460" s="178">
        <v>114053.23</v>
      </c>
      <c r="F1460" s="178">
        <v>0</v>
      </c>
    </row>
    <row r="1461" spans="3:6">
      <c r="C1461" s="179" t="s">
        <v>1580</v>
      </c>
      <c r="D1461" s="178">
        <v>3689328</v>
      </c>
      <c r="E1461" s="178">
        <v>114053.23</v>
      </c>
      <c r="F1461" s="178">
        <v>0</v>
      </c>
    </row>
    <row r="1462" spans="3:6">
      <c r="C1462" s="179" t="s">
        <v>1581</v>
      </c>
      <c r="D1462" s="178">
        <v>14387174</v>
      </c>
      <c r="E1462" s="178">
        <v>6165297</v>
      </c>
      <c r="F1462" s="178">
        <v>6165296.8799999999</v>
      </c>
    </row>
    <row r="1463" spans="3:6">
      <c r="C1463" s="179" t="s">
        <v>1994</v>
      </c>
      <c r="D1463" s="178">
        <v>0</v>
      </c>
      <c r="E1463" s="178">
        <v>10500000</v>
      </c>
      <c r="F1463" s="178">
        <v>0</v>
      </c>
    </row>
    <row r="1464" spans="3:6">
      <c r="C1464" s="179" t="s">
        <v>1582</v>
      </c>
      <c r="D1464" s="178">
        <v>137077398</v>
      </c>
      <c r="E1464" s="178">
        <v>193266720</v>
      </c>
      <c r="F1464" s="178">
        <v>192610322.94999999</v>
      </c>
    </row>
    <row r="1465" spans="3:6">
      <c r="C1465" s="179" t="s">
        <v>1583</v>
      </c>
      <c r="D1465" s="178">
        <v>0</v>
      </c>
      <c r="E1465" s="178">
        <v>284338.37</v>
      </c>
      <c r="F1465" s="178">
        <v>268136.93</v>
      </c>
    </row>
    <row r="1466" spans="3:6">
      <c r="C1466" s="179" t="s">
        <v>1584</v>
      </c>
      <c r="D1466" s="178">
        <v>0</v>
      </c>
      <c r="E1466" s="178">
        <v>2518711.29</v>
      </c>
      <c r="F1466" s="178">
        <v>2518710.42</v>
      </c>
    </row>
    <row r="1467" spans="3:6">
      <c r="C1467" s="179" t="s">
        <v>1586</v>
      </c>
      <c r="D1467" s="178">
        <v>0</v>
      </c>
      <c r="E1467" s="178">
        <v>15000000</v>
      </c>
      <c r="F1467" s="178">
        <v>11587341</v>
      </c>
    </row>
    <row r="1468" spans="3:6">
      <c r="C1468" s="179" t="s">
        <v>1585</v>
      </c>
      <c r="D1468" s="178">
        <v>4414904</v>
      </c>
      <c r="E1468" s="178">
        <v>2207452</v>
      </c>
      <c r="F1468" s="178">
        <v>2207452</v>
      </c>
    </row>
    <row r="1469" spans="3:6">
      <c r="C1469" s="177" t="s">
        <v>324</v>
      </c>
      <c r="D1469" s="178">
        <v>645481</v>
      </c>
      <c r="E1469" s="178">
        <v>645481</v>
      </c>
      <c r="F1469" s="178">
        <v>0</v>
      </c>
    </row>
    <row r="1470" spans="3:6">
      <c r="C1470" s="179" t="s">
        <v>1571</v>
      </c>
      <c r="D1470" s="178">
        <v>645481</v>
      </c>
      <c r="E1470" s="178">
        <v>645481</v>
      </c>
      <c r="F1470" s="178">
        <v>0</v>
      </c>
    </row>
    <row r="1471" spans="3:6">
      <c r="C1471" s="177" t="s">
        <v>326</v>
      </c>
      <c r="D1471" s="178">
        <v>0</v>
      </c>
      <c r="E1471" s="178">
        <v>18500000</v>
      </c>
      <c r="F1471" s="178">
        <v>15221515.73</v>
      </c>
    </row>
    <row r="1472" spans="3:6">
      <c r="C1472" s="179" t="s">
        <v>1586</v>
      </c>
      <c r="D1472" s="178">
        <v>0</v>
      </c>
      <c r="E1472" s="178">
        <v>18500000</v>
      </c>
      <c r="F1472" s="178">
        <v>15221515.73</v>
      </c>
    </row>
    <row r="1473" spans="3:6">
      <c r="C1473" s="68" t="s">
        <v>355</v>
      </c>
      <c r="D1473" s="168">
        <v>1595945099</v>
      </c>
      <c r="E1473" s="168">
        <v>1341795033.0700004</v>
      </c>
      <c r="F1473" s="168">
        <v>1067383080.1799999</v>
      </c>
    </row>
    <row r="1474" spans="3:6">
      <c r="C1474" s="177" t="s">
        <v>323</v>
      </c>
      <c r="D1474" s="178">
        <v>1587689099</v>
      </c>
      <c r="E1474" s="178">
        <v>1294240038.9200003</v>
      </c>
      <c r="F1474" s="178">
        <v>1029375910.1</v>
      </c>
    </row>
    <row r="1475" spans="3:6">
      <c r="C1475" s="179" t="s">
        <v>1587</v>
      </c>
      <c r="D1475" s="178">
        <v>785524</v>
      </c>
      <c r="E1475" s="178">
        <v>570189</v>
      </c>
      <c r="F1475" s="178">
        <v>0</v>
      </c>
    </row>
    <row r="1476" spans="3:6">
      <c r="C1476" s="179" t="s">
        <v>1588</v>
      </c>
      <c r="D1476" s="178">
        <v>785524</v>
      </c>
      <c r="E1476" s="178">
        <v>570189</v>
      </c>
      <c r="F1476" s="178">
        <v>0</v>
      </c>
    </row>
    <row r="1477" spans="3:6">
      <c r="C1477" s="179" t="s">
        <v>1589</v>
      </c>
      <c r="D1477" s="178">
        <v>7805395</v>
      </c>
      <c r="E1477" s="178">
        <v>4649287</v>
      </c>
      <c r="F1477" s="178">
        <v>4077253</v>
      </c>
    </row>
    <row r="1478" spans="3:6">
      <c r="C1478" s="179" t="s">
        <v>1590</v>
      </c>
      <c r="D1478" s="178">
        <v>2389237</v>
      </c>
      <c r="E1478" s="178">
        <v>4311735</v>
      </c>
      <c r="F1478" s="178">
        <v>1221599.99</v>
      </c>
    </row>
    <row r="1479" spans="3:6">
      <c r="C1479" s="179" t="s">
        <v>1591</v>
      </c>
      <c r="D1479" s="178">
        <v>785524</v>
      </c>
      <c r="E1479" s="178">
        <v>1416189</v>
      </c>
      <c r="F1479" s="178">
        <v>0</v>
      </c>
    </row>
    <row r="1480" spans="3:6">
      <c r="C1480" s="179" t="s">
        <v>1592</v>
      </c>
      <c r="D1480" s="178">
        <v>5000000</v>
      </c>
      <c r="E1480" s="178">
        <v>39000000</v>
      </c>
      <c r="F1480" s="178">
        <v>0</v>
      </c>
    </row>
    <row r="1481" spans="3:6">
      <c r="C1481" s="179" t="s">
        <v>1593</v>
      </c>
      <c r="D1481" s="178">
        <v>91315016</v>
      </c>
      <c r="E1481" s="178">
        <v>71315016</v>
      </c>
      <c r="F1481" s="178">
        <v>71315016</v>
      </c>
    </row>
    <row r="1482" spans="3:6">
      <c r="C1482" s="179" t="s">
        <v>1594</v>
      </c>
      <c r="D1482" s="178">
        <v>56921068</v>
      </c>
      <c r="E1482" s="178">
        <v>50000160</v>
      </c>
      <c r="F1482" s="178">
        <v>50000160</v>
      </c>
    </row>
    <row r="1483" spans="3:6">
      <c r="C1483" s="179" t="s">
        <v>1865</v>
      </c>
      <c r="D1483" s="178">
        <v>0</v>
      </c>
      <c r="E1483" s="178">
        <v>92005483</v>
      </c>
      <c r="F1483" s="178">
        <v>92005482.170000002</v>
      </c>
    </row>
    <row r="1484" spans="3:6">
      <c r="C1484" s="179" t="s">
        <v>1595</v>
      </c>
      <c r="D1484" s="178">
        <v>71000000</v>
      </c>
      <c r="E1484" s="178">
        <v>20000000.530000001</v>
      </c>
      <c r="F1484" s="178">
        <v>0</v>
      </c>
    </row>
    <row r="1485" spans="3:6">
      <c r="C1485" s="179" t="s">
        <v>1596</v>
      </c>
      <c r="D1485" s="178">
        <v>37115924</v>
      </c>
      <c r="E1485" s="178">
        <v>17377799.98</v>
      </c>
      <c r="F1485" s="178">
        <v>0</v>
      </c>
    </row>
    <row r="1486" spans="3:6">
      <c r="C1486" s="179" t="s">
        <v>1597</v>
      </c>
      <c r="D1486" s="178">
        <v>17056142</v>
      </c>
      <c r="E1486" s="178">
        <v>89497795</v>
      </c>
      <c r="F1486" s="178">
        <v>89497794.590000004</v>
      </c>
    </row>
    <row r="1487" spans="3:6">
      <c r="C1487" s="179" t="s">
        <v>1977</v>
      </c>
      <c r="D1487" s="178">
        <v>0</v>
      </c>
      <c r="E1487" s="178">
        <v>18620191</v>
      </c>
      <c r="F1487" s="178">
        <v>0</v>
      </c>
    </row>
    <row r="1488" spans="3:6">
      <c r="C1488" s="179" t="s">
        <v>1598</v>
      </c>
      <c r="D1488" s="178">
        <v>1350000</v>
      </c>
      <c r="E1488" s="178">
        <v>3000</v>
      </c>
      <c r="F1488" s="178">
        <v>0</v>
      </c>
    </row>
    <row r="1489" spans="3:6">
      <c r="C1489" s="179" t="s">
        <v>1599</v>
      </c>
      <c r="D1489" s="178">
        <v>3886577</v>
      </c>
      <c r="E1489" s="178">
        <v>0</v>
      </c>
      <c r="F1489" s="178">
        <v>0</v>
      </c>
    </row>
    <row r="1490" spans="3:6">
      <c r="C1490" s="179" t="s">
        <v>1600</v>
      </c>
      <c r="D1490" s="178">
        <v>0</v>
      </c>
      <c r="E1490" s="178">
        <v>3600000.99</v>
      </c>
      <c r="F1490" s="178">
        <v>3599998.2</v>
      </c>
    </row>
    <row r="1491" spans="3:6">
      <c r="C1491" s="179" t="s">
        <v>1601</v>
      </c>
      <c r="D1491" s="178">
        <v>1048064</v>
      </c>
      <c r="E1491" s="178">
        <v>926187</v>
      </c>
      <c r="F1491" s="178">
        <v>926187</v>
      </c>
    </row>
    <row r="1492" spans="3:6">
      <c r="C1492" s="179" t="s">
        <v>1602</v>
      </c>
      <c r="D1492" s="178">
        <v>3890701</v>
      </c>
      <c r="E1492" s="178">
        <v>1090701</v>
      </c>
      <c r="F1492" s="178">
        <v>0</v>
      </c>
    </row>
    <row r="1493" spans="3:6">
      <c r="C1493" s="179" t="s">
        <v>1603</v>
      </c>
      <c r="D1493" s="178">
        <v>9357241</v>
      </c>
      <c r="E1493" s="178">
        <v>51</v>
      </c>
      <c r="F1493" s="178">
        <v>0</v>
      </c>
    </row>
    <row r="1494" spans="3:6">
      <c r="C1494" s="179" t="s">
        <v>1604</v>
      </c>
      <c r="D1494" s="178">
        <v>0</v>
      </c>
      <c r="E1494" s="178">
        <v>7887227</v>
      </c>
      <c r="F1494" s="178">
        <v>7887227</v>
      </c>
    </row>
    <row r="1495" spans="3:6">
      <c r="C1495" s="179" t="s">
        <v>1605</v>
      </c>
      <c r="D1495" s="178">
        <v>20000000</v>
      </c>
      <c r="E1495" s="178">
        <v>8000000</v>
      </c>
      <c r="F1495" s="178">
        <v>0</v>
      </c>
    </row>
    <row r="1496" spans="3:6">
      <c r="C1496" s="179" t="s">
        <v>1606</v>
      </c>
      <c r="D1496" s="178">
        <v>10235232</v>
      </c>
      <c r="E1496" s="178">
        <v>7694092.5999999996</v>
      </c>
      <c r="F1496" s="178">
        <v>0</v>
      </c>
    </row>
    <row r="1497" spans="3:6">
      <c r="C1497" s="179" t="s">
        <v>1607</v>
      </c>
      <c r="D1497" s="178">
        <v>84954779</v>
      </c>
      <c r="E1497" s="178">
        <v>65515250.310000002</v>
      </c>
      <c r="F1497" s="178">
        <v>64906282.900000006</v>
      </c>
    </row>
    <row r="1498" spans="3:6">
      <c r="C1498" s="179" t="s">
        <v>1608</v>
      </c>
      <c r="D1498" s="178">
        <v>50000000</v>
      </c>
      <c r="E1498" s="178">
        <v>24875925</v>
      </c>
      <c r="F1498" s="178">
        <v>14158959.630000001</v>
      </c>
    </row>
    <row r="1499" spans="3:6">
      <c r="C1499" s="179" t="s">
        <v>1609</v>
      </c>
      <c r="D1499" s="178">
        <v>30000000</v>
      </c>
      <c r="E1499" s="178">
        <v>30000000</v>
      </c>
      <c r="F1499" s="178">
        <v>30000000</v>
      </c>
    </row>
    <row r="1500" spans="3:6">
      <c r="C1500" s="179" t="s">
        <v>1610</v>
      </c>
      <c r="D1500" s="178">
        <v>14157037</v>
      </c>
      <c r="E1500" s="178">
        <v>6762917</v>
      </c>
      <c r="F1500" s="178">
        <v>6485621.4800000004</v>
      </c>
    </row>
    <row r="1501" spans="3:6">
      <c r="C1501" s="179" t="s">
        <v>1611</v>
      </c>
      <c r="D1501" s="178">
        <v>30000000</v>
      </c>
      <c r="E1501" s="178">
        <v>20000000</v>
      </c>
      <c r="F1501" s="178">
        <v>20000000</v>
      </c>
    </row>
    <row r="1502" spans="3:6">
      <c r="C1502" s="179" t="s">
        <v>1612</v>
      </c>
      <c r="D1502" s="178">
        <v>26731745</v>
      </c>
      <c r="E1502" s="178">
        <v>26731745</v>
      </c>
      <c r="F1502" s="178">
        <v>10529211.18</v>
      </c>
    </row>
    <row r="1503" spans="3:6">
      <c r="C1503" s="179" t="s">
        <v>1613</v>
      </c>
      <c r="D1503" s="178">
        <v>7564426</v>
      </c>
      <c r="E1503" s="178">
        <v>7564426.2000000002</v>
      </c>
      <c r="F1503" s="178">
        <v>0</v>
      </c>
    </row>
    <row r="1504" spans="3:6">
      <c r="C1504" s="179" t="s">
        <v>1614</v>
      </c>
      <c r="D1504" s="178">
        <v>71052120</v>
      </c>
      <c r="E1504" s="178">
        <v>746</v>
      </c>
      <c r="F1504" s="178">
        <v>0</v>
      </c>
    </row>
    <row r="1505" spans="3:6">
      <c r="C1505" s="179" t="s">
        <v>1615</v>
      </c>
      <c r="D1505" s="178">
        <v>54690059</v>
      </c>
      <c r="E1505" s="178">
        <v>86628905</v>
      </c>
      <c r="F1505" s="178">
        <v>86602610.319999993</v>
      </c>
    </row>
    <row r="1506" spans="3:6">
      <c r="C1506" s="179" t="s">
        <v>1616</v>
      </c>
      <c r="D1506" s="178">
        <v>53144182</v>
      </c>
      <c r="E1506" s="178">
        <v>53144182</v>
      </c>
      <c r="F1506" s="178">
        <v>53088340.68</v>
      </c>
    </row>
    <row r="1507" spans="3:6">
      <c r="C1507" s="179" t="s">
        <v>1617</v>
      </c>
      <c r="D1507" s="178">
        <v>82755391</v>
      </c>
      <c r="E1507" s="178">
        <v>52046856</v>
      </c>
      <c r="F1507" s="178">
        <v>51552271.099999994</v>
      </c>
    </row>
    <row r="1508" spans="3:6">
      <c r="C1508" s="179" t="s">
        <v>1618</v>
      </c>
      <c r="D1508" s="178">
        <v>19012173</v>
      </c>
      <c r="E1508" s="178">
        <v>19012173</v>
      </c>
      <c r="F1508" s="178">
        <v>19012173</v>
      </c>
    </row>
    <row r="1509" spans="3:6">
      <c r="C1509" s="179" t="s">
        <v>1619</v>
      </c>
      <c r="D1509" s="178">
        <v>11354101</v>
      </c>
      <c r="E1509" s="178">
        <v>811</v>
      </c>
      <c r="F1509" s="178">
        <v>0</v>
      </c>
    </row>
    <row r="1510" spans="3:6">
      <c r="C1510" s="179" t="s">
        <v>1620</v>
      </c>
      <c r="D1510" s="178">
        <v>7317947</v>
      </c>
      <c r="E1510" s="178">
        <v>103308.87</v>
      </c>
      <c r="F1510" s="178">
        <v>0</v>
      </c>
    </row>
    <row r="1511" spans="3:6">
      <c r="C1511" s="179" t="s">
        <v>1621</v>
      </c>
      <c r="D1511" s="178">
        <v>34156083</v>
      </c>
      <c r="E1511" s="178">
        <v>23407427</v>
      </c>
      <c r="F1511" s="178">
        <v>953439.03</v>
      </c>
    </row>
    <row r="1512" spans="3:6">
      <c r="C1512" s="179" t="s">
        <v>1622</v>
      </c>
      <c r="D1512" s="178">
        <v>12018533</v>
      </c>
      <c r="E1512" s="178">
        <v>6936067</v>
      </c>
      <c r="F1512" s="178">
        <v>4308626.63</v>
      </c>
    </row>
    <row r="1513" spans="3:6">
      <c r="C1513" s="179" t="s">
        <v>1623</v>
      </c>
      <c r="D1513" s="178">
        <v>10000000</v>
      </c>
      <c r="E1513" s="178">
        <v>0</v>
      </c>
      <c r="F1513" s="178">
        <v>0</v>
      </c>
    </row>
    <row r="1514" spans="3:6">
      <c r="C1514" s="179" t="s">
        <v>1624</v>
      </c>
      <c r="D1514" s="178">
        <v>7281426</v>
      </c>
      <c r="E1514" s="178">
        <v>2500000</v>
      </c>
      <c r="F1514" s="178">
        <v>0</v>
      </c>
    </row>
    <row r="1515" spans="3:6">
      <c r="C1515" s="179" t="s">
        <v>1625</v>
      </c>
      <c r="D1515" s="178">
        <v>20000000</v>
      </c>
      <c r="E1515" s="178">
        <v>0</v>
      </c>
      <c r="F1515" s="178">
        <v>0</v>
      </c>
    </row>
    <row r="1516" spans="3:6">
      <c r="C1516" s="179" t="s">
        <v>1626</v>
      </c>
      <c r="D1516" s="178">
        <v>5124621</v>
      </c>
      <c r="E1516" s="178">
        <v>2049848.4</v>
      </c>
      <c r="F1516" s="178">
        <v>0</v>
      </c>
    </row>
    <row r="1517" spans="3:6">
      <c r="C1517" s="179" t="s">
        <v>1627</v>
      </c>
      <c r="D1517" s="178">
        <v>45570901</v>
      </c>
      <c r="E1517" s="178">
        <v>24887136</v>
      </c>
      <c r="F1517" s="178">
        <v>0</v>
      </c>
    </row>
    <row r="1518" spans="3:6">
      <c r="C1518" s="179" t="s">
        <v>1628</v>
      </c>
      <c r="D1518" s="178">
        <v>10000000</v>
      </c>
      <c r="E1518" s="178">
        <v>0</v>
      </c>
      <c r="F1518" s="178">
        <v>0</v>
      </c>
    </row>
    <row r="1519" spans="3:6">
      <c r="C1519" s="179" t="s">
        <v>1629</v>
      </c>
      <c r="D1519" s="178">
        <v>10000000</v>
      </c>
      <c r="E1519" s="178">
        <v>0</v>
      </c>
      <c r="F1519" s="178">
        <v>0</v>
      </c>
    </row>
    <row r="1520" spans="3:6">
      <c r="C1520" s="179" t="s">
        <v>1630</v>
      </c>
      <c r="D1520" s="178">
        <v>19947439</v>
      </c>
      <c r="E1520" s="178">
        <v>0</v>
      </c>
      <c r="F1520" s="178">
        <v>0</v>
      </c>
    </row>
    <row r="1521" spans="3:6">
      <c r="C1521" s="179" t="s">
        <v>2011</v>
      </c>
      <c r="D1521" s="178">
        <v>110423597</v>
      </c>
      <c r="E1521" s="178">
        <v>8000000</v>
      </c>
      <c r="F1521" s="178">
        <v>0</v>
      </c>
    </row>
    <row r="1522" spans="3:6">
      <c r="C1522" s="179" t="s">
        <v>1631</v>
      </c>
      <c r="D1522" s="178">
        <v>7278512</v>
      </c>
      <c r="E1522" s="178">
        <v>100</v>
      </c>
      <c r="F1522" s="178">
        <v>0</v>
      </c>
    </row>
    <row r="1523" spans="3:6">
      <c r="C1523" s="179" t="s">
        <v>1632</v>
      </c>
      <c r="D1523" s="178">
        <v>685956</v>
      </c>
      <c r="E1523" s="178">
        <v>0</v>
      </c>
      <c r="F1523" s="178">
        <v>0</v>
      </c>
    </row>
    <row r="1524" spans="3:6">
      <c r="C1524" s="179" t="s">
        <v>1633</v>
      </c>
      <c r="D1524" s="178">
        <v>21530521</v>
      </c>
      <c r="E1524" s="178">
        <v>1530521</v>
      </c>
      <c r="F1524" s="178">
        <v>0</v>
      </c>
    </row>
    <row r="1525" spans="3:6">
      <c r="C1525" s="179" t="s">
        <v>1634</v>
      </c>
      <c r="D1525" s="178">
        <v>2000000</v>
      </c>
      <c r="E1525" s="178">
        <v>29177452</v>
      </c>
      <c r="F1525" s="178">
        <v>15936636.949999999</v>
      </c>
    </row>
    <row r="1526" spans="3:6">
      <c r="C1526" s="179" t="s">
        <v>1635</v>
      </c>
      <c r="D1526" s="178">
        <v>100000000</v>
      </c>
      <c r="E1526" s="178">
        <v>100000000</v>
      </c>
      <c r="F1526" s="178">
        <v>100000000</v>
      </c>
    </row>
    <row r="1527" spans="3:6">
      <c r="C1527" s="179" t="s">
        <v>1636</v>
      </c>
      <c r="D1527" s="178">
        <v>7264502</v>
      </c>
      <c r="E1527" s="178">
        <v>3416916.32</v>
      </c>
      <c r="F1527" s="178">
        <v>0</v>
      </c>
    </row>
    <row r="1528" spans="3:6">
      <c r="C1528" s="179" t="s">
        <v>1637</v>
      </c>
      <c r="D1528" s="178">
        <v>13310723</v>
      </c>
      <c r="E1528" s="178">
        <v>2645188</v>
      </c>
      <c r="F1528" s="178">
        <v>0</v>
      </c>
    </row>
    <row r="1529" spans="3:6">
      <c r="C1529" s="179" t="s">
        <v>1638</v>
      </c>
      <c r="D1529" s="178">
        <v>101397996</v>
      </c>
      <c r="E1529" s="178">
        <v>165085676</v>
      </c>
      <c r="F1529" s="178">
        <v>165081134.10999998</v>
      </c>
    </row>
    <row r="1530" spans="3:6">
      <c r="C1530" s="179" t="s">
        <v>1639</v>
      </c>
      <c r="D1530" s="178">
        <v>7281033</v>
      </c>
      <c r="E1530" s="178">
        <v>100</v>
      </c>
      <c r="F1530" s="178">
        <v>0</v>
      </c>
    </row>
    <row r="1531" spans="3:6">
      <c r="C1531" s="179" t="s">
        <v>1640</v>
      </c>
      <c r="D1531" s="178">
        <v>25000000</v>
      </c>
      <c r="E1531" s="178">
        <v>1000</v>
      </c>
      <c r="F1531" s="178">
        <v>0</v>
      </c>
    </row>
    <row r="1532" spans="3:6">
      <c r="C1532" s="179" t="s">
        <v>1641</v>
      </c>
      <c r="D1532" s="178">
        <v>0</v>
      </c>
      <c r="E1532" s="178">
        <v>2611695.4700000002</v>
      </c>
      <c r="F1532" s="178">
        <v>1619007.38</v>
      </c>
    </row>
    <row r="1533" spans="3:6">
      <c r="C1533" s="179" t="s">
        <v>1642</v>
      </c>
      <c r="D1533" s="178">
        <v>78000000</v>
      </c>
      <c r="E1533" s="178">
        <v>500000</v>
      </c>
      <c r="F1533" s="178">
        <v>0</v>
      </c>
    </row>
    <row r="1534" spans="3:6">
      <c r="C1534" s="179" t="s">
        <v>1643</v>
      </c>
      <c r="D1534" s="178">
        <v>5050000</v>
      </c>
      <c r="E1534" s="178">
        <v>1000</v>
      </c>
      <c r="F1534" s="178">
        <v>0</v>
      </c>
    </row>
    <row r="1535" spans="3:6">
      <c r="C1535" s="179" t="s">
        <v>1644</v>
      </c>
      <c r="D1535" s="178">
        <v>0</v>
      </c>
      <c r="E1535" s="178">
        <v>2615411.6</v>
      </c>
      <c r="F1535" s="178">
        <v>1765176.76</v>
      </c>
    </row>
    <row r="1536" spans="3:6">
      <c r="C1536" s="179" t="s">
        <v>1925</v>
      </c>
      <c r="D1536" s="178">
        <v>0</v>
      </c>
      <c r="E1536" s="178">
        <v>2000000</v>
      </c>
      <c r="F1536" s="178">
        <v>1548853.9</v>
      </c>
    </row>
    <row r="1537" spans="3:6">
      <c r="C1537" s="179" t="s">
        <v>1645</v>
      </c>
      <c r="D1537" s="178">
        <v>7281426</v>
      </c>
      <c r="E1537" s="178">
        <v>102761.65</v>
      </c>
      <c r="F1537" s="178">
        <v>0</v>
      </c>
    </row>
    <row r="1538" spans="3:6">
      <c r="C1538" s="179" t="s">
        <v>1866</v>
      </c>
      <c r="D1538" s="178">
        <v>0</v>
      </c>
      <c r="E1538" s="178">
        <v>30000000</v>
      </c>
      <c r="F1538" s="178">
        <v>15496847.1</v>
      </c>
    </row>
    <row r="1539" spans="3:6">
      <c r="C1539" s="179" t="s">
        <v>1867</v>
      </c>
      <c r="D1539" s="178">
        <v>0</v>
      </c>
      <c r="E1539" s="178">
        <v>10000000</v>
      </c>
      <c r="F1539" s="178">
        <v>0</v>
      </c>
    </row>
    <row r="1540" spans="3:6">
      <c r="C1540" s="179" t="s">
        <v>1646</v>
      </c>
      <c r="D1540" s="178">
        <v>10000000</v>
      </c>
      <c r="E1540" s="178">
        <v>9500000</v>
      </c>
      <c r="F1540" s="178">
        <v>9500000</v>
      </c>
    </row>
    <row r="1541" spans="3:6">
      <c r="C1541" s="179" t="s">
        <v>1647</v>
      </c>
      <c r="D1541" s="178">
        <v>2803805</v>
      </c>
      <c r="E1541" s="178">
        <v>0</v>
      </c>
      <c r="F1541" s="178">
        <v>0</v>
      </c>
    </row>
    <row r="1542" spans="3:6">
      <c r="C1542" s="179" t="s">
        <v>1648</v>
      </c>
      <c r="D1542" s="178">
        <v>30820896</v>
      </c>
      <c r="E1542" s="178">
        <v>36349199</v>
      </c>
      <c r="F1542" s="178">
        <v>36300000</v>
      </c>
    </row>
    <row r="1543" spans="3:6">
      <c r="C1543" s="177" t="s">
        <v>324</v>
      </c>
      <c r="D1543" s="178">
        <v>8256000</v>
      </c>
      <c r="E1543" s="178">
        <v>47554994.149999999</v>
      </c>
      <c r="F1543" s="178">
        <v>38007170.079999998</v>
      </c>
    </row>
    <row r="1544" spans="3:6">
      <c r="C1544" s="179" t="s">
        <v>1649</v>
      </c>
      <c r="D1544" s="178">
        <v>0</v>
      </c>
      <c r="E1544" s="178">
        <v>33798994.149999999</v>
      </c>
      <c r="F1544" s="178">
        <v>29857680.170000002</v>
      </c>
    </row>
    <row r="1545" spans="3:6">
      <c r="C1545" s="179" t="s">
        <v>1638</v>
      </c>
      <c r="D1545" s="178">
        <v>8256000</v>
      </c>
      <c r="E1545" s="178">
        <v>8256000</v>
      </c>
      <c r="F1545" s="178">
        <v>8149489.9100000001</v>
      </c>
    </row>
    <row r="1546" spans="3:6">
      <c r="C1546" s="179" t="s">
        <v>1978</v>
      </c>
      <c r="D1546" s="178">
        <v>0</v>
      </c>
      <c r="E1546" s="178">
        <v>5500000.0000000009</v>
      </c>
      <c r="F1546" s="178">
        <v>0</v>
      </c>
    </row>
    <row r="1547" spans="3:6">
      <c r="C1547" s="68" t="s">
        <v>356</v>
      </c>
      <c r="D1547" s="168">
        <v>1141004658</v>
      </c>
      <c r="E1547" s="168">
        <v>1640874007.4100001</v>
      </c>
      <c r="F1547" s="168">
        <v>1450714427.6700001</v>
      </c>
    </row>
    <row r="1548" spans="3:6">
      <c r="C1548" s="177" t="s">
        <v>323</v>
      </c>
      <c r="D1548" s="178">
        <v>1124202528</v>
      </c>
      <c r="E1548" s="178">
        <v>1591727828.4100001</v>
      </c>
      <c r="F1548" s="178">
        <v>1407704517.99</v>
      </c>
    </row>
    <row r="1549" spans="3:6">
      <c r="C1549" s="179" t="s">
        <v>1650</v>
      </c>
      <c r="D1549" s="178">
        <v>170900000</v>
      </c>
      <c r="E1549" s="178">
        <v>364900000</v>
      </c>
      <c r="F1549" s="178">
        <v>273651242.63</v>
      </c>
    </row>
    <row r="1550" spans="3:6">
      <c r="C1550" s="179" t="s">
        <v>1926</v>
      </c>
      <c r="D1550" s="178">
        <v>0</v>
      </c>
      <c r="E1550" s="178">
        <v>2400000</v>
      </c>
      <c r="F1550" s="178">
        <v>363412.79</v>
      </c>
    </row>
    <row r="1551" spans="3:6">
      <c r="C1551" s="179" t="s">
        <v>1651</v>
      </c>
      <c r="D1551" s="178">
        <v>3355957</v>
      </c>
      <c r="E1551" s="178">
        <v>0</v>
      </c>
      <c r="F1551" s="178">
        <v>0</v>
      </c>
    </row>
    <row r="1552" spans="3:6">
      <c r="C1552" s="179" t="s">
        <v>1927</v>
      </c>
      <c r="D1552" s="178">
        <v>0</v>
      </c>
      <c r="E1552" s="178">
        <v>2202986</v>
      </c>
      <c r="F1552" s="178">
        <v>326679.59999999998</v>
      </c>
    </row>
    <row r="1553" spans="3:6">
      <c r="C1553" s="179" t="s">
        <v>1652</v>
      </c>
      <c r="D1553" s="178">
        <v>31984150</v>
      </c>
      <c r="E1553" s="178">
        <v>53908892</v>
      </c>
      <c r="F1553" s="178">
        <v>20000000</v>
      </c>
    </row>
    <row r="1554" spans="3:6">
      <c r="C1554" s="179" t="s">
        <v>1653</v>
      </c>
      <c r="D1554" s="178">
        <v>25587303</v>
      </c>
      <c r="E1554" s="178">
        <v>20000000</v>
      </c>
      <c r="F1554" s="178">
        <v>20000000</v>
      </c>
    </row>
    <row r="1555" spans="3:6">
      <c r="C1555" s="179" t="s">
        <v>2012</v>
      </c>
      <c r="D1555" s="178">
        <v>38000000</v>
      </c>
      <c r="E1555" s="178">
        <v>30000000</v>
      </c>
      <c r="F1555" s="178">
        <v>30000000</v>
      </c>
    </row>
    <row r="1556" spans="3:6">
      <c r="C1556" s="179" t="s">
        <v>1654</v>
      </c>
      <c r="D1556" s="178">
        <v>192022862</v>
      </c>
      <c r="E1556" s="178">
        <v>149594970</v>
      </c>
      <c r="F1556" s="178">
        <v>149594726.78999999</v>
      </c>
    </row>
    <row r="1557" spans="3:6">
      <c r="C1557" s="179" t="s">
        <v>2013</v>
      </c>
      <c r="D1557" s="178">
        <v>13339999</v>
      </c>
      <c r="E1557" s="178">
        <v>13339999</v>
      </c>
      <c r="F1557" s="178">
        <v>8441415.3599999994</v>
      </c>
    </row>
    <row r="1558" spans="3:6">
      <c r="C1558" s="179" t="s">
        <v>1655</v>
      </c>
      <c r="D1558" s="178">
        <v>245823407</v>
      </c>
      <c r="E1558" s="178">
        <v>379495175</v>
      </c>
      <c r="F1558" s="178">
        <v>376775708.02999997</v>
      </c>
    </row>
    <row r="1559" spans="3:6">
      <c r="C1559" s="179" t="s">
        <v>1656</v>
      </c>
      <c r="D1559" s="178">
        <v>5045444</v>
      </c>
      <c r="E1559" s="178">
        <v>3332341</v>
      </c>
      <c r="F1559" s="178">
        <v>1330936.29</v>
      </c>
    </row>
    <row r="1560" spans="3:6">
      <c r="C1560" s="179" t="s">
        <v>1928</v>
      </c>
      <c r="D1560" s="178">
        <v>0</v>
      </c>
      <c r="E1560" s="178">
        <v>7211815</v>
      </c>
      <c r="F1560" s="178">
        <v>3846301.34</v>
      </c>
    </row>
    <row r="1561" spans="3:6">
      <c r="C1561" s="179" t="s">
        <v>1929</v>
      </c>
      <c r="D1561" s="178">
        <v>0</v>
      </c>
      <c r="E1561" s="178">
        <v>2495506</v>
      </c>
      <c r="F1561" s="178">
        <v>1330936.29</v>
      </c>
    </row>
    <row r="1562" spans="3:6">
      <c r="C1562" s="179" t="s">
        <v>1930</v>
      </c>
      <c r="D1562" s="178">
        <v>0</v>
      </c>
      <c r="E1562" s="178">
        <v>4000000</v>
      </c>
      <c r="F1562" s="178">
        <v>1625154.44</v>
      </c>
    </row>
    <row r="1563" spans="3:6">
      <c r="C1563" s="179" t="s">
        <v>1657</v>
      </c>
      <c r="D1563" s="178">
        <v>28835516</v>
      </c>
      <c r="E1563" s="178">
        <v>60512876.009999998</v>
      </c>
      <c r="F1563" s="178">
        <v>55973368.079999998</v>
      </c>
    </row>
    <row r="1564" spans="3:6">
      <c r="C1564" s="179" t="s">
        <v>1658</v>
      </c>
      <c r="D1564" s="178">
        <v>1394931</v>
      </c>
      <c r="E1564" s="178">
        <v>1799596</v>
      </c>
      <c r="F1564" s="178">
        <v>0</v>
      </c>
    </row>
    <row r="1565" spans="3:6">
      <c r="C1565" s="179" t="s">
        <v>1945</v>
      </c>
      <c r="D1565" s="178">
        <v>0</v>
      </c>
      <c r="E1565" s="178">
        <v>8000000</v>
      </c>
      <c r="F1565" s="178">
        <v>1155883.78</v>
      </c>
    </row>
    <row r="1566" spans="3:6">
      <c r="C1566" s="179" t="s">
        <v>1659</v>
      </c>
      <c r="D1566" s="178">
        <v>0</v>
      </c>
      <c r="E1566" s="178">
        <v>8462532.6600000001</v>
      </c>
      <c r="F1566" s="178">
        <v>0</v>
      </c>
    </row>
    <row r="1567" spans="3:6">
      <c r="C1567" s="179" t="s">
        <v>1660</v>
      </c>
      <c r="D1567" s="178">
        <v>17690642</v>
      </c>
      <c r="E1567" s="178">
        <v>4000000</v>
      </c>
      <c r="F1567" s="178">
        <v>0</v>
      </c>
    </row>
    <row r="1568" spans="3:6">
      <c r="C1568" s="179" t="s">
        <v>1661</v>
      </c>
      <c r="D1568" s="178">
        <v>67437623</v>
      </c>
      <c r="E1568" s="178">
        <v>62797736</v>
      </c>
      <c r="F1568" s="178">
        <v>62797736</v>
      </c>
    </row>
    <row r="1569" spans="3:6">
      <c r="C1569" s="179" t="s">
        <v>1662</v>
      </c>
      <c r="D1569" s="178">
        <v>26976614</v>
      </c>
      <c r="E1569" s="178">
        <v>6976614</v>
      </c>
      <c r="F1569" s="178">
        <v>0</v>
      </c>
    </row>
    <row r="1570" spans="3:6">
      <c r="C1570" s="179" t="s">
        <v>1663</v>
      </c>
      <c r="D1570" s="178">
        <v>6195995</v>
      </c>
      <c r="E1570" s="178">
        <v>1695995</v>
      </c>
      <c r="F1570" s="178">
        <v>0</v>
      </c>
    </row>
    <row r="1571" spans="3:6">
      <c r="C1571" s="179" t="s">
        <v>1664</v>
      </c>
      <c r="D1571" s="178">
        <v>10000000</v>
      </c>
      <c r="E1571" s="178">
        <v>2500000</v>
      </c>
      <c r="F1571" s="178">
        <v>0</v>
      </c>
    </row>
    <row r="1572" spans="3:6">
      <c r="C1572" s="179" t="s">
        <v>1665</v>
      </c>
      <c r="D1572" s="178">
        <v>239612085</v>
      </c>
      <c r="E1572" s="178">
        <v>402100794.74000001</v>
      </c>
      <c r="F1572" s="178">
        <v>400491016.56999999</v>
      </c>
    </row>
    <row r="1573" spans="3:6">
      <c r="C1573" s="177" t="s">
        <v>324</v>
      </c>
      <c r="D1573" s="178">
        <v>16802130</v>
      </c>
      <c r="E1573" s="178">
        <v>16802130</v>
      </c>
      <c r="F1573" s="178">
        <v>13328948.859999999</v>
      </c>
    </row>
    <row r="1574" spans="3:6">
      <c r="C1574" s="179" t="s">
        <v>1665</v>
      </c>
      <c r="D1574" s="178">
        <v>16802130</v>
      </c>
      <c r="E1574" s="178">
        <v>16802130</v>
      </c>
      <c r="F1574" s="178">
        <v>13328948.859999999</v>
      </c>
    </row>
    <row r="1575" spans="3:6">
      <c r="C1575" s="177" t="s">
        <v>325</v>
      </c>
      <c r="D1575" s="178">
        <v>0</v>
      </c>
      <c r="E1575" s="178">
        <v>5591110</v>
      </c>
      <c r="F1575" s="178">
        <v>5591109.9199999999</v>
      </c>
    </row>
    <row r="1576" spans="3:6">
      <c r="C1576" s="179" t="s">
        <v>1657</v>
      </c>
      <c r="D1576" s="178">
        <v>0</v>
      </c>
      <c r="E1576" s="178">
        <v>5591110</v>
      </c>
      <c r="F1576" s="178">
        <v>5591109.9199999999</v>
      </c>
    </row>
    <row r="1577" spans="3:6">
      <c r="C1577" s="177" t="s">
        <v>326</v>
      </c>
      <c r="D1577" s="178">
        <v>0</v>
      </c>
      <c r="E1577" s="178">
        <v>26752939</v>
      </c>
      <c r="F1577" s="178">
        <v>24089850.899999999</v>
      </c>
    </row>
    <row r="1578" spans="3:6">
      <c r="C1578" s="179" t="s">
        <v>1650</v>
      </c>
      <c r="D1578" s="178">
        <v>0</v>
      </c>
      <c r="E1578" s="178">
        <v>2662421</v>
      </c>
      <c r="F1578" s="178">
        <v>0</v>
      </c>
    </row>
    <row r="1579" spans="3:6">
      <c r="C1579" s="179" t="s">
        <v>1665</v>
      </c>
      <c r="D1579" s="178">
        <v>0</v>
      </c>
      <c r="E1579" s="178">
        <v>24090518</v>
      </c>
      <c r="F1579" s="178">
        <v>24089850.899999999</v>
      </c>
    </row>
    <row r="1580" spans="3:6">
      <c r="C1580" s="68" t="s">
        <v>357</v>
      </c>
      <c r="D1580" s="168">
        <v>883749625</v>
      </c>
      <c r="E1580" s="168">
        <v>894555648.54000008</v>
      </c>
      <c r="F1580" s="168">
        <v>769150738.24999976</v>
      </c>
    </row>
    <row r="1581" spans="3:6">
      <c r="C1581" s="177" t="s">
        <v>323</v>
      </c>
      <c r="D1581" s="178">
        <v>768749625</v>
      </c>
      <c r="E1581" s="178">
        <v>780971648.54000008</v>
      </c>
      <c r="F1581" s="178">
        <v>657920253.22999978</v>
      </c>
    </row>
    <row r="1582" spans="3:6">
      <c r="C1582" s="179" t="s">
        <v>1666</v>
      </c>
      <c r="D1582" s="178">
        <v>16837546</v>
      </c>
      <c r="E1582" s="178">
        <v>15684856</v>
      </c>
      <c r="F1582" s="178">
        <v>15652665.91</v>
      </c>
    </row>
    <row r="1583" spans="3:6">
      <c r="C1583" s="179" t="s">
        <v>2014</v>
      </c>
      <c r="D1583" s="178">
        <v>62600000</v>
      </c>
      <c r="E1583" s="178">
        <v>55296000</v>
      </c>
      <c r="F1583" s="178">
        <v>55295548.07</v>
      </c>
    </row>
    <row r="1584" spans="3:6">
      <c r="C1584" s="179" t="s">
        <v>1667</v>
      </c>
      <c r="D1584" s="178">
        <v>47785043</v>
      </c>
      <c r="E1584" s="178">
        <v>47785043</v>
      </c>
      <c r="F1584" s="178">
        <v>22904080.190000001</v>
      </c>
    </row>
    <row r="1585" spans="3:6">
      <c r="C1585" s="179" t="s">
        <v>1668</v>
      </c>
      <c r="D1585" s="178">
        <v>100000000</v>
      </c>
      <c r="E1585" s="178">
        <v>30000000</v>
      </c>
      <c r="F1585" s="178">
        <v>0</v>
      </c>
    </row>
    <row r="1586" spans="3:6">
      <c r="C1586" s="179" t="s">
        <v>1669</v>
      </c>
      <c r="D1586" s="178">
        <v>38876602</v>
      </c>
      <c r="E1586" s="178">
        <v>49727898</v>
      </c>
      <c r="F1586" s="178">
        <v>49727897.390000001</v>
      </c>
    </row>
    <row r="1587" spans="3:6">
      <c r="C1587" s="179" t="s">
        <v>1670</v>
      </c>
      <c r="D1587" s="178">
        <v>5000000</v>
      </c>
      <c r="E1587" s="178">
        <v>3000000</v>
      </c>
      <c r="F1587" s="178">
        <v>0</v>
      </c>
    </row>
    <row r="1588" spans="3:6">
      <c r="C1588" s="179" t="s">
        <v>1671</v>
      </c>
      <c r="D1588" s="178">
        <v>2080338</v>
      </c>
      <c r="E1588" s="178">
        <v>6796334</v>
      </c>
      <c r="F1588" s="178">
        <v>1147467.2</v>
      </c>
    </row>
    <row r="1589" spans="3:6">
      <c r="C1589" s="179" t="s">
        <v>1672</v>
      </c>
      <c r="D1589" s="178">
        <v>1787840</v>
      </c>
      <c r="E1589" s="178">
        <v>1572505</v>
      </c>
      <c r="F1589" s="178">
        <v>0</v>
      </c>
    </row>
    <row r="1590" spans="3:6">
      <c r="C1590" s="179" t="s">
        <v>1673</v>
      </c>
      <c r="D1590" s="178">
        <v>65220743</v>
      </c>
      <c r="E1590" s="178">
        <v>24468536</v>
      </c>
      <c r="F1590" s="178">
        <v>0</v>
      </c>
    </row>
    <row r="1591" spans="3:6">
      <c r="C1591" s="179" t="s">
        <v>1674</v>
      </c>
      <c r="D1591" s="178">
        <v>3148512</v>
      </c>
      <c r="E1591" s="178">
        <v>2933177</v>
      </c>
      <c r="F1591" s="178">
        <v>0</v>
      </c>
    </row>
    <row r="1592" spans="3:6">
      <c r="C1592" s="179" t="s">
        <v>1675</v>
      </c>
      <c r="D1592" s="178">
        <v>0</v>
      </c>
      <c r="E1592" s="178">
        <v>10086995.189999999</v>
      </c>
      <c r="F1592" s="178">
        <v>5801442.9100000001</v>
      </c>
    </row>
    <row r="1593" spans="3:6">
      <c r="C1593" s="179" t="s">
        <v>1676</v>
      </c>
      <c r="D1593" s="178">
        <v>3534444</v>
      </c>
      <c r="E1593" s="178">
        <v>3319109</v>
      </c>
      <c r="F1593" s="178">
        <v>1089210.17</v>
      </c>
    </row>
    <row r="1594" spans="3:6">
      <c r="C1594" s="179" t="s">
        <v>1677</v>
      </c>
      <c r="D1594" s="178">
        <v>99753891</v>
      </c>
      <c r="E1594" s="178">
        <v>313125986</v>
      </c>
      <c r="F1594" s="178">
        <v>312730710.41999996</v>
      </c>
    </row>
    <row r="1595" spans="3:6">
      <c r="C1595" s="179" t="s">
        <v>1678</v>
      </c>
      <c r="D1595" s="178">
        <v>21660226</v>
      </c>
      <c r="E1595" s="178">
        <v>10000000</v>
      </c>
      <c r="F1595" s="178">
        <v>10000000</v>
      </c>
    </row>
    <row r="1596" spans="3:6">
      <c r="C1596" s="179" t="s">
        <v>1679</v>
      </c>
      <c r="D1596" s="178">
        <v>5000000</v>
      </c>
      <c r="E1596" s="178">
        <v>5093472</v>
      </c>
      <c r="F1596" s="178">
        <v>2041543.08</v>
      </c>
    </row>
    <row r="1597" spans="3:6">
      <c r="C1597" s="179" t="s">
        <v>1680</v>
      </c>
      <c r="D1597" s="178">
        <v>35607958</v>
      </c>
      <c r="E1597" s="178">
        <v>28486366</v>
      </c>
      <c r="F1597" s="178">
        <v>28477244.859999999</v>
      </c>
    </row>
    <row r="1598" spans="3:6">
      <c r="C1598" s="179" t="s">
        <v>1681</v>
      </c>
      <c r="D1598" s="178">
        <v>36368030</v>
      </c>
      <c r="E1598" s="178">
        <v>32311242</v>
      </c>
      <c r="F1598" s="178">
        <v>32298159.789999999</v>
      </c>
    </row>
    <row r="1599" spans="3:6">
      <c r="C1599" s="179" t="s">
        <v>1682</v>
      </c>
      <c r="D1599" s="178">
        <v>123841896</v>
      </c>
      <c r="E1599" s="178">
        <v>87202259</v>
      </c>
      <c r="F1599" s="178">
        <v>85463431.180000007</v>
      </c>
    </row>
    <row r="1600" spans="3:6">
      <c r="C1600" s="179" t="s">
        <v>1683</v>
      </c>
      <c r="D1600" s="178">
        <v>24700</v>
      </c>
      <c r="E1600" s="178">
        <v>0</v>
      </c>
      <c r="F1600" s="178">
        <v>0</v>
      </c>
    </row>
    <row r="1601" spans="3:6">
      <c r="C1601" s="179" t="s">
        <v>1684</v>
      </c>
      <c r="D1601" s="178">
        <v>20000000</v>
      </c>
      <c r="E1601" s="178">
        <v>35500000</v>
      </c>
      <c r="F1601" s="178">
        <v>35290852.060000002</v>
      </c>
    </row>
    <row r="1602" spans="3:6">
      <c r="C1602" s="179" t="s">
        <v>1685</v>
      </c>
      <c r="D1602" s="178">
        <v>5000000</v>
      </c>
      <c r="E1602" s="178">
        <v>1000</v>
      </c>
      <c r="F1602" s="178">
        <v>0</v>
      </c>
    </row>
    <row r="1603" spans="3:6">
      <c r="C1603" s="179" t="s">
        <v>1686</v>
      </c>
      <c r="D1603" s="178">
        <v>74621856</v>
      </c>
      <c r="E1603" s="178">
        <v>18580870.350000001</v>
      </c>
      <c r="F1603" s="178">
        <v>0</v>
      </c>
    </row>
    <row r="1604" spans="3:6">
      <c r="C1604" s="177" t="s">
        <v>324</v>
      </c>
      <c r="D1604" s="178">
        <v>115000000</v>
      </c>
      <c r="E1604" s="178">
        <v>113584000</v>
      </c>
      <c r="F1604" s="178">
        <v>111230485.02000001</v>
      </c>
    </row>
    <row r="1605" spans="3:6">
      <c r="C1605" s="179" t="s">
        <v>1687</v>
      </c>
      <c r="D1605" s="178">
        <v>10000000</v>
      </c>
      <c r="E1605" s="178">
        <v>10000000</v>
      </c>
      <c r="F1605" s="178">
        <v>7646591.8700000001</v>
      </c>
    </row>
    <row r="1606" spans="3:6">
      <c r="C1606" s="179" t="s">
        <v>1685</v>
      </c>
      <c r="D1606" s="178">
        <v>105000000</v>
      </c>
      <c r="E1606" s="178">
        <v>103584000</v>
      </c>
      <c r="F1606" s="178">
        <v>103583893.15000001</v>
      </c>
    </row>
    <row r="1607" spans="3:6">
      <c r="C1607" s="68" t="s">
        <v>358</v>
      </c>
      <c r="D1607" s="168">
        <v>23638967274</v>
      </c>
      <c r="E1607" s="168">
        <v>30503500402.199997</v>
      </c>
      <c r="F1607" s="168">
        <v>23003970717.620003</v>
      </c>
    </row>
    <row r="1608" spans="3:6">
      <c r="C1608" s="177" t="s">
        <v>323</v>
      </c>
      <c r="D1608" s="178">
        <v>8185911633</v>
      </c>
      <c r="E1608" s="178">
        <v>16616810576.139997</v>
      </c>
      <c r="F1608" s="178">
        <v>13694815719.649998</v>
      </c>
    </row>
    <row r="1609" spans="3:6">
      <c r="C1609" s="179" t="s">
        <v>1688</v>
      </c>
      <c r="D1609" s="178">
        <v>7362516</v>
      </c>
      <c r="E1609" s="178">
        <v>6285842</v>
      </c>
      <c r="F1609" s="178">
        <v>3578192.41</v>
      </c>
    </row>
    <row r="1610" spans="3:6">
      <c r="C1610" s="179" t="s">
        <v>1689</v>
      </c>
      <c r="D1610" s="178">
        <v>1000000</v>
      </c>
      <c r="E1610" s="178">
        <v>1000000</v>
      </c>
      <c r="F1610" s="178">
        <v>106747</v>
      </c>
    </row>
    <row r="1611" spans="3:6">
      <c r="C1611" s="179" t="s">
        <v>1690</v>
      </c>
      <c r="D1611" s="178">
        <v>194161377</v>
      </c>
      <c r="E1611" s="178">
        <v>194161377</v>
      </c>
      <c r="F1611" s="178">
        <v>103779768.70999999</v>
      </c>
    </row>
    <row r="1612" spans="3:6">
      <c r="C1612" s="179" t="s">
        <v>1691</v>
      </c>
      <c r="D1612" s="178">
        <v>25000000</v>
      </c>
      <c r="E1612" s="178">
        <v>25000000</v>
      </c>
      <c r="F1612" s="178">
        <v>0</v>
      </c>
    </row>
    <row r="1613" spans="3:6">
      <c r="C1613" s="179" t="s">
        <v>1692</v>
      </c>
      <c r="D1613" s="178">
        <v>6228157</v>
      </c>
      <c r="E1613" s="178">
        <v>5783249</v>
      </c>
      <c r="F1613" s="178">
        <v>0</v>
      </c>
    </row>
    <row r="1614" spans="3:6">
      <c r="C1614" s="179" t="s">
        <v>1837</v>
      </c>
      <c r="D1614" s="178">
        <v>0</v>
      </c>
      <c r="E1614" s="178">
        <v>145284994.09999999</v>
      </c>
      <c r="F1614" s="178">
        <v>130559873.38</v>
      </c>
    </row>
    <row r="1615" spans="3:6">
      <c r="C1615" s="179" t="s">
        <v>1958</v>
      </c>
      <c r="D1615" s="178">
        <v>0</v>
      </c>
      <c r="E1615" s="178">
        <v>999500000</v>
      </c>
      <c r="F1615" s="178">
        <v>999499187.82000005</v>
      </c>
    </row>
    <row r="1616" spans="3:6">
      <c r="C1616" s="179" t="s">
        <v>1693</v>
      </c>
      <c r="D1616" s="178">
        <v>4329132</v>
      </c>
      <c r="E1616" s="178">
        <v>5743940</v>
      </c>
      <c r="F1616" s="178">
        <v>0</v>
      </c>
    </row>
    <row r="1617" spans="3:6">
      <c r="C1617" s="179" t="s">
        <v>1868</v>
      </c>
      <c r="D1617" s="178">
        <v>0</v>
      </c>
      <c r="E1617" s="178">
        <v>66416602.670000002</v>
      </c>
      <c r="F1617" s="178">
        <v>0</v>
      </c>
    </row>
    <row r="1618" spans="3:6">
      <c r="C1618" s="179" t="s">
        <v>1694</v>
      </c>
      <c r="D1618" s="178">
        <v>2513122</v>
      </c>
      <c r="E1618" s="178">
        <v>4986449</v>
      </c>
      <c r="F1618" s="178">
        <v>2901639.05</v>
      </c>
    </row>
    <row r="1619" spans="3:6">
      <c r="C1619" s="179" t="s">
        <v>1695</v>
      </c>
      <c r="D1619" s="178">
        <v>150000000</v>
      </c>
      <c r="E1619" s="178">
        <v>150000000</v>
      </c>
      <c r="F1619" s="178">
        <v>92011905.769999996</v>
      </c>
    </row>
    <row r="1620" spans="3:6">
      <c r="C1620" s="179" t="s">
        <v>1696</v>
      </c>
      <c r="D1620" s="178">
        <v>1300000000</v>
      </c>
      <c r="E1620" s="178">
        <v>1570875994</v>
      </c>
      <c r="F1620" s="178">
        <v>1557386898.1999998</v>
      </c>
    </row>
    <row r="1621" spans="3:6">
      <c r="C1621" s="179" t="s">
        <v>1697</v>
      </c>
      <c r="D1621" s="178">
        <v>0</v>
      </c>
      <c r="E1621" s="178">
        <v>14103940</v>
      </c>
      <c r="F1621" s="178">
        <v>5079327.55</v>
      </c>
    </row>
    <row r="1622" spans="3:6">
      <c r="C1622" s="179" t="s">
        <v>1698</v>
      </c>
      <c r="D1622" s="178">
        <v>9000000</v>
      </c>
      <c r="E1622" s="178">
        <v>8098341.2000000002</v>
      </c>
      <c r="F1622" s="178">
        <v>0</v>
      </c>
    </row>
    <row r="1623" spans="3:6">
      <c r="C1623" s="179" t="s">
        <v>1699</v>
      </c>
      <c r="D1623" s="178">
        <v>77011014</v>
      </c>
      <c r="E1623" s="178">
        <v>30916559</v>
      </c>
      <c r="F1623" s="178">
        <v>30916557.940000001</v>
      </c>
    </row>
    <row r="1624" spans="3:6">
      <c r="C1624" s="179" t="s">
        <v>1700</v>
      </c>
      <c r="D1624" s="178">
        <v>2000000</v>
      </c>
      <c r="E1624" s="178">
        <v>0</v>
      </c>
      <c r="F1624" s="178">
        <v>0</v>
      </c>
    </row>
    <row r="1625" spans="3:6">
      <c r="C1625" s="179" t="s">
        <v>2015</v>
      </c>
      <c r="D1625" s="178">
        <v>0</v>
      </c>
      <c r="E1625" s="178">
        <v>25298589.18</v>
      </c>
      <c r="F1625" s="178">
        <v>22768730.260000002</v>
      </c>
    </row>
    <row r="1626" spans="3:6">
      <c r="C1626" s="179" t="s">
        <v>1701</v>
      </c>
      <c r="D1626" s="178">
        <v>65535117</v>
      </c>
      <c r="E1626" s="178">
        <v>210473833</v>
      </c>
      <c r="F1626" s="178">
        <v>182775889.31</v>
      </c>
    </row>
    <row r="1627" spans="3:6">
      <c r="C1627" s="179" t="s">
        <v>1702</v>
      </c>
      <c r="D1627" s="178">
        <v>610000001</v>
      </c>
      <c r="E1627" s="178">
        <v>2825000001</v>
      </c>
      <c r="F1627" s="178">
        <v>2363732658.54</v>
      </c>
    </row>
    <row r="1628" spans="3:6">
      <c r="C1628" s="179" t="s">
        <v>1703</v>
      </c>
      <c r="D1628" s="178">
        <v>0</v>
      </c>
      <c r="E1628" s="178">
        <v>24071769.399999999</v>
      </c>
      <c r="F1628" s="178">
        <v>9074904.0199999996</v>
      </c>
    </row>
    <row r="1629" spans="3:6">
      <c r="C1629" s="179" t="s">
        <v>1704</v>
      </c>
      <c r="D1629" s="178">
        <v>0</v>
      </c>
      <c r="E1629" s="178">
        <v>407807367.99999994</v>
      </c>
      <c r="F1629" s="178">
        <v>164357738.5</v>
      </c>
    </row>
    <row r="1630" spans="3:6">
      <c r="C1630" s="179" t="s">
        <v>1705</v>
      </c>
      <c r="D1630" s="178">
        <v>779207</v>
      </c>
      <c r="E1630" s="178">
        <v>2183347</v>
      </c>
      <c r="F1630" s="178">
        <v>0</v>
      </c>
    </row>
    <row r="1631" spans="3:6">
      <c r="C1631" s="179" t="s">
        <v>1706</v>
      </c>
      <c r="D1631" s="178">
        <v>940000000</v>
      </c>
      <c r="E1631" s="178">
        <v>915000000</v>
      </c>
      <c r="F1631" s="178">
        <v>492877949.64999998</v>
      </c>
    </row>
    <row r="1632" spans="3:6">
      <c r="C1632" s="179" t="s">
        <v>1707</v>
      </c>
      <c r="D1632" s="178">
        <v>0</v>
      </c>
      <c r="E1632" s="178">
        <v>42085757.240000002</v>
      </c>
      <c r="F1632" s="178">
        <v>14197264.169999998</v>
      </c>
    </row>
    <row r="1633" spans="3:6">
      <c r="C1633" s="179" t="s">
        <v>1708</v>
      </c>
      <c r="D1633" s="178">
        <v>8415087</v>
      </c>
      <c r="E1633" s="178">
        <v>7769083</v>
      </c>
      <c r="F1633" s="178">
        <v>0</v>
      </c>
    </row>
    <row r="1634" spans="3:6">
      <c r="C1634" s="179" t="s">
        <v>1709</v>
      </c>
      <c r="D1634" s="178">
        <v>17424123</v>
      </c>
      <c r="E1634" s="178">
        <v>17424123</v>
      </c>
      <c r="F1634" s="178">
        <v>0</v>
      </c>
    </row>
    <row r="1635" spans="3:6">
      <c r="C1635" s="179" t="s">
        <v>1710</v>
      </c>
      <c r="D1635" s="178">
        <v>0</v>
      </c>
      <c r="E1635" s="178">
        <v>23686973.170000002</v>
      </c>
      <c r="F1635" s="178">
        <v>9931829.4000000004</v>
      </c>
    </row>
    <row r="1636" spans="3:6">
      <c r="C1636" s="179" t="s">
        <v>1711</v>
      </c>
      <c r="D1636" s="178">
        <v>16847189</v>
      </c>
      <c r="E1636" s="178">
        <v>16847189</v>
      </c>
      <c r="F1636" s="178">
        <v>0</v>
      </c>
    </row>
    <row r="1637" spans="3:6">
      <c r="C1637" s="179" t="s">
        <v>1893</v>
      </c>
      <c r="D1637" s="178">
        <v>0</v>
      </c>
      <c r="E1637" s="178">
        <v>24060203.469999999</v>
      </c>
      <c r="F1637" s="178">
        <v>4790627.3</v>
      </c>
    </row>
    <row r="1638" spans="3:6">
      <c r="C1638" s="179" t="s">
        <v>1712</v>
      </c>
      <c r="D1638" s="178">
        <v>193657772</v>
      </c>
      <c r="E1638" s="178">
        <v>0</v>
      </c>
      <c r="F1638" s="178">
        <v>0</v>
      </c>
    </row>
    <row r="1639" spans="3:6">
      <c r="C1639" s="179" t="s">
        <v>1713</v>
      </c>
      <c r="D1639" s="178">
        <v>10554785</v>
      </c>
      <c r="E1639" s="178">
        <v>554785</v>
      </c>
      <c r="F1639" s="178">
        <v>0</v>
      </c>
    </row>
    <row r="1640" spans="3:6">
      <c r="C1640" s="179" t="s">
        <v>1714</v>
      </c>
      <c r="D1640" s="178">
        <v>0</v>
      </c>
      <c r="E1640" s="178">
        <v>538663.36</v>
      </c>
      <c r="F1640" s="178">
        <v>516724.65</v>
      </c>
    </row>
    <row r="1641" spans="3:6">
      <c r="C1641" s="179" t="s">
        <v>1715</v>
      </c>
      <c r="D1641" s="178">
        <v>1235409</v>
      </c>
      <c r="E1641" s="178">
        <v>2865520</v>
      </c>
      <c r="F1641" s="178">
        <v>2863517.59</v>
      </c>
    </row>
    <row r="1642" spans="3:6">
      <c r="C1642" s="179" t="s">
        <v>1716</v>
      </c>
      <c r="D1642" s="178">
        <v>6755924</v>
      </c>
      <c r="E1642" s="178">
        <v>4755924</v>
      </c>
      <c r="F1642" s="178">
        <v>0</v>
      </c>
    </row>
    <row r="1643" spans="3:6">
      <c r="C1643" s="179" t="s">
        <v>1717</v>
      </c>
      <c r="D1643" s="178">
        <v>0</v>
      </c>
      <c r="E1643" s="178">
        <v>406878695</v>
      </c>
      <c r="F1643" s="178">
        <v>397244881.93000001</v>
      </c>
    </row>
    <row r="1644" spans="3:6">
      <c r="C1644" s="179" t="s">
        <v>1718</v>
      </c>
      <c r="D1644" s="178">
        <v>41882</v>
      </c>
      <c r="E1644" s="178">
        <v>0</v>
      </c>
      <c r="F1644" s="178">
        <v>0</v>
      </c>
    </row>
    <row r="1645" spans="3:6">
      <c r="C1645" s="179" t="s">
        <v>1719</v>
      </c>
      <c r="D1645" s="178">
        <v>24000000</v>
      </c>
      <c r="E1645" s="178">
        <v>0</v>
      </c>
      <c r="F1645" s="178">
        <v>0</v>
      </c>
    </row>
    <row r="1646" spans="3:6">
      <c r="C1646" s="179" t="s">
        <v>1720</v>
      </c>
      <c r="D1646" s="178">
        <v>2873229</v>
      </c>
      <c r="E1646" s="178">
        <v>23864170.899999999</v>
      </c>
      <c r="F1646" s="178">
        <v>2860566.7</v>
      </c>
    </row>
    <row r="1647" spans="3:6">
      <c r="C1647" s="179" t="s">
        <v>1931</v>
      </c>
      <c r="D1647" s="178">
        <v>0</v>
      </c>
      <c r="E1647" s="178">
        <v>24936931</v>
      </c>
      <c r="F1647" s="178">
        <v>14564170.449999999</v>
      </c>
    </row>
    <row r="1648" spans="3:6">
      <c r="C1648" s="179" t="s">
        <v>1721</v>
      </c>
      <c r="D1648" s="178">
        <v>55999</v>
      </c>
      <c r="E1648" s="178">
        <v>0</v>
      </c>
      <c r="F1648" s="178">
        <v>0</v>
      </c>
    </row>
    <row r="1649" spans="3:6">
      <c r="C1649" s="179" t="s">
        <v>1932</v>
      </c>
      <c r="D1649" s="178">
        <v>0</v>
      </c>
      <c r="E1649" s="178">
        <v>85715314</v>
      </c>
      <c r="F1649" s="178">
        <v>36949967.289999999</v>
      </c>
    </row>
    <row r="1650" spans="3:6">
      <c r="C1650" s="179" t="s">
        <v>1722</v>
      </c>
      <c r="D1650" s="178">
        <v>3264355</v>
      </c>
      <c r="E1650" s="178">
        <v>1395594</v>
      </c>
      <c r="F1650" s="178">
        <v>1395593.77</v>
      </c>
    </row>
    <row r="1651" spans="3:6">
      <c r="C1651" s="179" t="s">
        <v>1723</v>
      </c>
      <c r="D1651" s="178">
        <v>46807313</v>
      </c>
      <c r="E1651" s="178">
        <v>77361483</v>
      </c>
      <c r="F1651" s="178">
        <v>77361482.689999998</v>
      </c>
    </row>
    <row r="1652" spans="3:6">
      <c r="C1652" s="179" t="s">
        <v>1724</v>
      </c>
      <c r="D1652" s="178">
        <v>575000000</v>
      </c>
      <c r="E1652" s="178">
        <v>1149360962.9100001</v>
      </c>
      <c r="F1652" s="178">
        <v>1134037265.4100001</v>
      </c>
    </row>
    <row r="1653" spans="3:6">
      <c r="C1653" s="179" t="s">
        <v>2016</v>
      </c>
      <c r="D1653" s="178">
        <v>0</v>
      </c>
      <c r="E1653" s="178">
        <v>16500000</v>
      </c>
      <c r="F1653" s="178">
        <v>16248583.689999999</v>
      </c>
    </row>
    <row r="1654" spans="3:6">
      <c r="C1654" s="179" t="s">
        <v>1725</v>
      </c>
      <c r="D1654" s="178">
        <v>1235409</v>
      </c>
      <c r="E1654" s="178">
        <v>1874540</v>
      </c>
      <c r="F1654" s="178">
        <v>1874534.81</v>
      </c>
    </row>
    <row r="1655" spans="3:6">
      <c r="C1655" s="179" t="s">
        <v>1726</v>
      </c>
      <c r="D1655" s="178">
        <v>2000000</v>
      </c>
      <c r="E1655" s="178">
        <v>237362937</v>
      </c>
      <c r="F1655" s="178">
        <v>224362936.63999999</v>
      </c>
    </row>
    <row r="1656" spans="3:6">
      <c r="C1656" s="179" t="s">
        <v>1979</v>
      </c>
      <c r="D1656" s="178">
        <v>0</v>
      </c>
      <c r="E1656" s="178">
        <v>62109708</v>
      </c>
      <c r="F1656" s="178">
        <v>25298329.75</v>
      </c>
    </row>
    <row r="1657" spans="3:6">
      <c r="C1657" s="179" t="s">
        <v>1727</v>
      </c>
      <c r="D1657" s="178">
        <v>1235409</v>
      </c>
      <c r="E1657" s="178">
        <v>1270357</v>
      </c>
      <c r="F1657" s="178">
        <v>640000</v>
      </c>
    </row>
    <row r="1658" spans="3:6">
      <c r="C1658" s="179" t="s">
        <v>1980</v>
      </c>
      <c r="D1658" s="178">
        <v>0</v>
      </c>
      <c r="E1658" s="178">
        <v>24730812</v>
      </c>
      <c r="F1658" s="178">
        <v>24730811.289999999</v>
      </c>
    </row>
    <row r="1659" spans="3:6">
      <c r="C1659" s="179" t="s">
        <v>1728</v>
      </c>
      <c r="D1659" s="178">
        <v>2223577</v>
      </c>
      <c r="E1659" s="178">
        <v>0</v>
      </c>
      <c r="F1659" s="178">
        <v>0</v>
      </c>
    </row>
    <row r="1660" spans="3:6">
      <c r="C1660" s="179" t="s">
        <v>1729</v>
      </c>
      <c r="D1660" s="178">
        <v>13816424</v>
      </c>
      <c r="E1660" s="178">
        <v>55050246.600000001</v>
      </c>
      <c r="F1660" s="178">
        <v>54507002.780000001</v>
      </c>
    </row>
    <row r="1661" spans="3:6">
      <c r="C1661" s="179" t="s">
        <v>1730</v>
      </c>
      <c r="D1661" s="178">
        <v>80162210</v>
      </c>
      <c r="E1661" s="178">
        <v>121582561.08</v>
      </c>
      <c r="F1661" s="178">
        <v>96670562.86999999</v>
      </c>
    </row>
    <row r="1662" spans="3:6">
      <c r="C1662" s="179" t="s">
        <v>1731</v>
      </c>
      <c r="D1662" s="178">
        <v>0</v>
      </c>
      <c r="E1662" s="178">
        <v>12395626.74</v>
      </c>
      <c r="F1662" s="178">
        <v>0</v>
      </c>
    </row>
    <row r="1663" spans="3:6">
      <c r="C1663" s="179" t="s">
        <v>1933</v>
      </c>
      <c r="D1663" s="178">
        <v>0</v>
      </c>
      <c r="E1663" s="178">
        <v>2522719</v>
      </c>
      <c r="F1663" s="178">
        <v>0</v>
      </c>
    </row>
    <row r="1664" spans="3:6">
      <c r="C1664" s="179" t="s">
        <v>1732</v>
      </c>
      <c r="D1664" s="178">
        <v>20632575</v>
      </c>
      <c r="E1664" s="178">
        <v>9850946</v>
      </c>
      <c r="F1664" s="178">
        <v>9850946</v>
      </c>
    </row>
    <row r="1665" spans="3:6">
      <c r="C1665" s="179" t="s">
        <v>1733</v>
      </c>
      <c r="D1665" s="178">
        <v>5885745</v>
      </c>
      <c r="E1665" s="178">
        <v>0</v>
      </c>
      <c r="F1665" s="178">
        <v>0</v>
      </c>
    </row>
    <row r="1666" spans="3:6">
      <c r="C1666" s="179" t="s">
        <v>1734</v>
      </c>
      <c r="D1666" s="178">
        <v>0</v>
      </c>
      <c r="E1666" s="178">
        <v>13158747.699999999</v>
      </c>
      <c r="F1666" s="178">
        <v>4737149.17</v>
      </c>
    </row>
    <row r="1667" spans="3:6">
      <c r="C1667" s="179" t="s">
        <v>2017</v>
      </c>
      <c r="D1667" s="178">
        <v>53691085</v>
      </c>
      <c r="E1667" s="178">
        <v>0</v>
      </c>
      <c r="F1667" s="178">
        <v>0</v>
      </c>
    </row>
    <row r="1668" spans="3:6">
      <c r="C1668" s="179" t="s">
        <v>1735</v>
      </c>
      <c r="D1668" s="178">
        <v>0</v>
      </c>
      <c r="E1668" s="178">
        <v>9835185.6600000001</v>
      </c>
      <c r="F1668" s="178">
        <v>3574199.49</v>
      </c>
    </row>
    <row r="1669" spans="3:6">
      <c r="C1669" s="179" t="s">
        <v>1736</v>
      </c>
      <c r="D1669" s="178">
        <v>1217491</v>
      </c>
      <c r="E1669" s="178">
        <v>0</v>
      </c>
      <c r="F1669" s="178">
        <v>0</v>
      </c>
    </row>
    <row r="1670" spans="3:6">
      <c r="C1670" s="179" t="s">
        <v>1934</v>
      </c>
      <c r="D1670" s="178">
        <v>0</v>
      </c>
      <c r="E1670" s="178">
        <v>40978095</v>
      </c>
      <c r="F1670" s="178">
        <v>20584115.420000002</v>
      </c>
    </row>
    <row r="1671" spans="3:6">
      <c r="C1671" s="179" t="s">
        <v>1737</v>
      </c>
      <c r="D1671" s="178">
        <v>779207</v>
      </c>
      <c r="E1671" s="178">
        <v>563872</v>
      </c>
      <c r="F1671" s="178">
        <v>0</v>
      </c>
    </row>
    <row r="1672" spans="3:6">
      <c r="C1672" s="179" t="s">
        <v>1738</v>
      </c>
      <c r="D1672" s="178">
        <v>1226842</v>
      </c>
      <c r="E1672" s="178">
        <v>0</v>
      </c>
      <c r="F1672" s="178">
        <v>0</v>
      </c>
    </row>
    <row r="1673" spans="3:6">
      <c r="C1673" s="179" t="s">
        <v>1739</v>
      </c>
      <c r="D1673" s="178">
        <v>50000000</v>
      </c>
      <c r="E1673" s="178">
        <v>450992454</v>
      </c>
      <c r="F1673" s="178">
        <v>450992453.08999997</v>
      </c>
    </row>
    <row r="1674" spans="3:6">
      <c r="C1674" s="179" t="s">
        <v>1740</v>
      </c>
      <c r="D1674" s="178">
        <v>75000000</v>
      </c>
      <c r="E1674" s="178">
        <v>0</v>
      </c>
      <c r="F1674" s="178">
        <v>0</v>
      </c>
    </row>
    <row r="1675" spans="3:6">
      <c r="C1675" s="179" t="s">
        <v>1741</v>
      </c>
      <c r="D1675" s="178">
        <v>0</v>
      </c>
      <c r="E1675" s="178">
        <v>11869785.539999999</v>
      </c>
      <c r="F1675" s="178">
        <v>4274131.3</v>
      </c>
    </row>
    <row r="1676" spans="3:6">
      <c r="C1676" s="179" t="s">
        <v>1894</v>
      </c>
      <c r="D1676" s="178">
        <v>0</v>
      </c>
      <c r="E1676" s="178">
        <v>4100000</v>
      </c>
      <c r="F1676" s="178">
        <v>2052223.74</v>
      </c>
    </row>
    <row r="1677" spans="3:6">
      <c r="C1677" s="179" t="s">
        <v>1742</v>
      </c>
      <c r="D1677" s="178">
        <v>0</v>
      </c>
      <c r="E1677" s="178">
        <v>12389545.710000001</v>
      </c>
      <c r="F1677" s="178">
        <v>4741047.5999999996</v>
      </c>
    </row>
    <row r="1678" spans="3:6">
      <c r="C1678" s="179" t="s">
        <v>1743</v>
      </c>
      <c r="D1678" s="178">
        <v>0</v>
      </c>
      <c r="E1678" s="178">
        <v>3305346.62</v>
      </c>
      <c r="F1678" s="178">
        <v>2052223.74</v>
      </c>
    </row>
    <row r="1679" spans="3:6">
      <c r="C1679" s="179" t="s">
        <v>1744</v>
      </c>
      <c r="D1679" s="178">
        <v>0</v>
      </c>
      <c r="E1679" s="178">
        <v>12008385.51</v>
      </c>
      <c r="F1679" s="178">
        <v>4324326.41</v>
      </c>
    </row>
    <row r="1680" spans="3:6">
      <c r="C1680" s="179" t="s">
        <v>1745</v>
      </c>
      <c r="D1680" s="178">
        <v>0</v>
      </c>
      <c r="E1680" s="178">
        <v>13825622.75</v>
      </c>
      <c r="F1680" s="178">
        <v>5935469.6299999999</v>
      </c>
    </row>
    <row r="1681" spans="3:6">
      <c r="C1681" s="179" t="s">
        <v>1746</v>
      </c>
      <c r="D1681" s="178">
        <v>5000000</v>
      </c>
      <c r="E1681" s="178">
        <v>1960358</v>
      </c>
      <c r="F1681" s="178">
        <v>1960357.84</v>
      </c>
    </row>
    <row r="1682" spans="3:6">
      <c r="C1682" s="179" t="s">
        <v>1747</v>
      </c>
      <c r="D1682" s="178">
        <v>80000000</v>
      </c>
      <c r="E1682" s="178">
        <v>288345068.61000001</v>
      </c>
      <c r="F1682" s="178">
        <v>288345065.61000001</v>
      </c>
    </row>
    <row r="1683" spans="3:6">
      <c r="C1683" s="179" t="s">
        <v>2018</v>
      </c>
      <c r="D1683" s="178">
        <v>0</v>
      </c>
      <c r="E1683" s="178">
        <v>2262747741</v>
      </c>
      <c r="F1683" s="178">
        <v>2255102085.71</v>
      </c>
    </row>
    <row r="1684" spans="3:6">
      <c r="C1684" s="179" t="s">
        <v>1748</v>
      </c>
      <c r="D1684" s="178">
        <v>0</v>
      </c>
      <c r="E1684" s="178">
        <v>12524359.27</v>
      </c>
      <c r="F1684" s="178">
        <v>4931297.1900000004</v>
      </c>
    </row>
    <row r="1685" spans="3:6">
      <c r="C1685" s="179" t="s">
        <v>1749</v>
      </c>
      <c r="D1685" s="178">
        <v>31691995</v>
      </c>
      <c r="E1685" s="178">
        <v>30000000</v>
      </c>
      <c r="F1685" s="178">
        <v>30000000</v>
      </c>
    </row>
    <row r="1686" spans="3:6">
      <c r="C1686" s="179" t="s">
        <v>1750</v>
      </c>
      <c r="D1686" s="178">
        <v>3922569</v>
      </c>
      <c r="E1686" s="178">
        <v>0</v>
      </c>
      <c r="F1686" s="178">
        <v>0</v>
      </c>
    </row>
    <row r="1687" spans="3:6">
      <c r="C1687" s="179" t="s">
        <v>1751</v>
      </c>
      <c r="D1687" s="178">
        <v>0</v>
      </c>
      <c r="E1687" s="178">
        <v>13882842</v>
      </c>
      <c r="F1687" s="178">
        <v>5164417.2300000004</v>
      </c>
    </row>
    <row r="1688" spans="3:6">
      <c r="C1688" s="179" t="s">
        <v>1752</v>
      </c>
      <c r="D1688" s="178">
        <v>2000000</v>
      </c>
      <c r="E1688" s="178">
        <v>0</v>
      </c>
      <c r="F1688" s="178">
        <v>0</v>
      </c>
    </row>
    <row r="1689" spans="3:6">
      <c r="C1689" s="179" t="s">
        <v>1753</v>
      </c>
      <c r="D1689" s="178">
        <v>1000000000</v>
      </c>
      <c r="E1689" s="178">
        <v>0</v>
      </c>
      <c r="F1689" s="178">
        <v>0</v>
      </c>
    </row>
    <row r="1690" spans="3:6">
      <c r="C1690" s="179" t="s">
        <v>1754</v>
      </c>
      <c r="D1690" s="178">
        <v>36754019</v>
      </c>
      <c r="E1690" s="178">
        <v>0</v>
      </c>
      <c r="F1690" s="178">
        <v>0</v>
      </c>
    </row>
    <row r="1691" spans="3:6">
      <c r="C1691" s="179" t="s">
        <v>1755</v>
      </c>
      <c r="D1691" s="178">
        <v>0</v>
      </c>
      <c r="E1691" s="178">
        <v>7259132.7000000002</v>
      </c>
      <c r="F1691" s="178">
        <v>0</v>
      </c>
    </row>
    <row r="1692" spans="3:6">
      <c r="C1692" s="179" t="s">
        <v>1756</v>
      </c>
      <c r="D1692" s="178">
        <v>0</v>
      </c>
      <c r="E1692" s="178">
        <v>89968638.129999995</v>
      </c>
      <c r="F1692" s="178">
        <v>75149121.390000001</v>
      </c>
    </row>
    <row r="1693" spans="3:6">
      <c r="C1693" s="179" t="s">
        <v>1757</v>
      </c>
      <c r="D1693" s="178">
        <v>2642087</v>
      </c>
      <c r="E1693" s="178">
        <v>1596866.34</v>
      </c>
      <c r="F1693" s="178">
        <v>0</v>
      </c>
    </row>
    <row r="1694" spans="3:6">
      <c r="C1694" s="179" t="s">
        <v>1758</v>
      </c>
      <c r="D1694" s="178">
        <v>0</v>
      </c>
      <c r="E1694" s="178">
        <v>54340000</v>
      </c>
      <c r="F1694" s="178">
        <v>54338001.740000002</v>
      </c>
    </row>
    <row r="1695" spans="3:6">
      <c r="C1695" s="179" t="s">
        <v>1759</v>
      </c>
      <c r="D1695" s="178">
        <v>2083629</v>
      </c>
      <c r="E1695" s="178">
        <v>115708</v>
      </c>
      <c r="F1695" s="178">
        <v>0</v>
      </c>
    </row>
    <row r="1696" spans="3:6">
      <c r="C1696" s="179" t="s">
        <v>1760</v>
      </c>
      <c r="D1696" s="178">
        <v>3397736</v>
      </c>
      <c r="E1696" s="178">
        <v>110069.58</v>
      </c>
      <c r="F1696" s="178">
        <v>0</v>
      </c>
    </row>
    <row r="1697" spans="3:6">
      <c r="C1697" s="179" t="s">
        <v>1761</v>
      </c>
      <c r="D1697" s="178">
        <v>12635469</v>
      </c>
      <c r="E1697" s="178">
        <v>956</v>
      </c>
      <c r="F1697" s="178">
        <v>0</v>
      </c>
    </row>
    <row r="1698" spans="3:6">
      <c r="C1698" s="179" t="s">
        <v>1959</v>
      </c>
      <c r="D1698" s="178">
        <v>0</v>
      </c>
      <c r="E1698" s="178">
        <v>5487230</v>
      </c>
      <c r="F1698" s="178">
        <v>0</v>
      </c>
    </row>
    <row r="1699" spans="3:6">
      <c r="C1699" s="179" t="s">
        <v>1935</v>
      </c>
      <c r="D1699" s="178">
        <v>0</v>
      </c>
      <c r="E1699" s="178">
        <v>36657972</v>
      </c>
      <c r="F1699" s="178">
        <v>22477973.850000001</v>
      </c>
    </row>
    <row r="1700" spans="3:6">
      <c r="C1700" s="179" t="s">
        <v>1762</v>
      </c>
      <c r="D1700" s="178">
        <v>26665895</v>
      </c>
      <c r="E1700" s="178">
        <v>5000000</v>
      </c>
      <c r="F1700" s="178">
        <v>3982059.58</v>
      </c>
    </row>
    <row r="1701" spans="3:6">
      <c r="C1701" s="179" t="s">
        <v>1763</v>
      </c>
      <c r="D1701" s="178">
        <v>138712</v>
      </c>
      <c r="E1701" s="178">
        <v>0</v>
      </c>
      <c r="F1701" s="178">
        <v>0</v>
      </c>
    </row>
    <row r="1702" spans="3:6">
      <c r="C1702" s="179" t="s">
        <v>2019</v>
      </c>
      <c r="D1702" s="178">
        <v>0</v>
      </c>
      <c r="E1702" s="178">
        <v>2611116.17</v>
      </c>
      <c r="F1702" s="178">
        <v>1675071.57</v>
      </c>
    </row>
    <row r="1703" spans="3:6">
      <c r="C1703" s="179" t="s">
        <v>1895</v>
      </c>
      <c r="D1703" s="178">
        <v>0</v>
      </c>
      <c r="E1703" s="178">
        <v>49585300</v>
      </c>
      <c r="F1703" s="178">
        <v>23906580.920000002</v>
      </c>
    </row>
    <row r="1704" spans="3:6">
      <c r="C1704" s="179" t="s">
        <v>1764</v>
      </c>
      <c r="D1704" s="178">
        <v>0</v>
      </c>
      <c r="E1704" s="178">
        <v>11282103.060000001</v>
      </c>
      <c r="F1704" s="178">
        <v>5624170.1799999997</v>
      </c>
    </row>
    <row r="1705" spans="3:6">
      <c r="C1705" s="179" t="s">
        <v>1765</v>
      </c>
      <c r="D1705" s="178">
        <v>3356164</v>
      </c>
      <c r="E1705" s="178">
        <v>2672537</v>
      </c>
      <c r="F1705" s="178">
        <v>0</v>
      </c>
    </row>
    <row r="1706" spans="3:6">
      <c r="C1706" s="179" t="s">
        <v>1766</v>
      </c>
      <c r="D1706" s="178">
        <v>14404663</v>
      </c>
      <c r="E1706" s="178">
        <v>100</v>
      </c>
      <c r="F1706" s="178">
        <v>0</v>
      </c>
    </row>
    <row r="1707" spans="3:6">
      <c r="C1707" s="179" t="s">
        <v>1767</v>
      </c>
      <c r="D1707" s="178">
        <v>5404349</v>
      </c>
      <c r="E1707" s="178">
        <v>404349</v>
      </c>
      <c r="F1707" s="178">
        <v>0</v>
      </c>
    </row>
    <row r="1708" spans="3:6">
      <c r="C1708" s="179" t="s">
        <v>1768</v>
      </c>
      <c r="D1708" s="178">
        <v>3397736</v>
      </c>
      <c r="E1708" s="178">
        <v>2751732</v>
      </c>
      <c r="F1708" s="178">
        <v>0</v>
      </c>
    </row>
    <row r="1709" spans="3:6">
      <c r="C1709" s="179" t="s">
        <v>1896</v>
      </c>
      <c r="D1709" s="178">
        <v>0</v>
      </c>
      <c r="E1709" s="178">
        <v>85473744</v>
      </c>
      <c r="F1709" s="178">
        <v>32757371.200000003</v>
      </c>
    </row>
    <row r="1710" spans="3:6">
      <c r="C1710" s="179" t="s">
        <v>1769</v>
      </c>
      <c r="D1710" s="178">
        <v>70707142</v>
      </c>
      <c r="E1710" s="178">
        <v>46680645.120000005</v>
      </c>
      <c r="F1710" s="178">
        <v>39961526.640000001</v>
      </c>
    </row>
    <row r="1711" spans="3:6">
      <c r="C1711" s="179" t="s">
        <v>1770</v>
      </c>
      <c r="D1711" s="178">
        <v>25410175</v>
      </c>
      <c r="E1711" s="178">
        <v>10000000</v>
      </c>
      <c r="F1711" s="178">
        <v>10000000</v>
      </c>
    </row>
    <row r="1712" spans="3:6">
      <c r="C1712" s="179" t="s">
        <v>2020</v>
      </c>
      <c r="D1712" s="178">
        <v>19910520</v>
      </c>
      <c r="E1712" s="178">
        <v>15500000</v>
      </c>
      <c r="F1712" s="178">
        <v>0</v>
      </c>
    </row>
    <row r="1713" spans="3:6">
      <c r="C1713" s="179" t="s">
        <v>1771</v>
      </c>
      <c r="D1713" s="178">
        <v>3397736</v>
      </c>
      <c r="E1713" s="178">
        <v>2751732</v>
      </c>
      <c r="F1713" s="178">
        <v>0</v>
      </c>
    </row>
    <row r="1714" spans="3:6">
      <c r="C1714" s="179" t="s">
        <v>1772</v>
      </c>
      <c r="D1714" s="178">
        <v>13049408</v>
      </c>
      <c r="E1714" s="178">
        <v>297447</v>
      </c>
      <c r="F1714" s="178">
        <v>0</v>
      </c>
    </row>
    <row r="1715" spans="3:6">
      <c r="C1715" s="179" t="s">
        <v>1773</v>
      </c>
      <c r="D1715" s="178">
        <v>3397736</v>
      </c>
      <c r="E1715" s="178">
        <v>2751732</v>
      </c>
      <c r="F1715" s="178">
        <v>0</v>
      </c>
    </row>
    <row r="1716" spans="3:6">
      <c r="C1716" s="179" t="s">
        <v>1774</v>
      </c>
      <c r="D1716" s="178">
        <v>10991381</v>
      </c>
      <c r="E1716" s="178">
        <v>7196552.2000000002</v>
      </c>
      <c r="F1716" s="178">
        <v>0</v>
      </c>
    </row>
    <row r="1717" spans="3:6">
      <c r="C1717" s="179" t="s">
        <v>1775</v>
      </c>
      <c r="D1717" s="178">
        <v>0</v>
      </c>
      <c r="E1717" s="178">
        <v>2766703.06</v>
      </c>
      <c r="F1717" s="178">
        <v>0</v>
      </c>
    </row>
    <row r="1718" spans="3:6">
      <c r="C1718" s="179" t="s">
        <v>1776</v>
      </c>
      <c r="D1718" s="178">
        <v>327553</v>
      </c>
      <c r="E1718" s="178">
        <v>327553</v>
      </c>
      <c r="F1718" s="178">
        <v>327553</v>
      </c>
    </row>
    <row r="1719" spans="3:6">
      <c r="C1719" s="179" t="s">
        <v>1777</v>
      </c>
      <c r="D1719" s="178">
        <v>0</v>
      </c>
      <c r="E1719" s="178">
        <v>6805545.5599999996</v>
      </c>
      <c r="F1719" s="178">
        <v>5346398.5599999996</v>
      </c>
    </row>
    <row r="1720" spans="3:6">
      <c r="C1720" s="179" t="s">
        <v>1778</v>
      </c>
      <c r="D1720" s="178">
        <v>7508745</v>
      </c>
      <c r="E1720" s="178">
        <v>7508744.5999999996</v>
      </c>
      <c r="F1720" s="178">
        <v>0</v>
      </c>
    </row>
    <row r="1721" spans="3:6">
      <c r="C1721" s="179" t="s">
        <v>1779</v>
      </c>
      <c r="D1721" s="178">
        <v>0</v>
      </c>
      <c r="E1721" s="178">
        <v>5505941.5599999996</v>
      </c>
      <c r="F1721" s="178">
        <v>5346398.5599999996</v>
      </c>
    </row>
    <row r="1722" spans="3:6">
      <c r="C1722" s="179" t="s">
        <v>1780</v>
      </c>
      <c r="D1722" s="178">
        <v>79000000</v>
      </c>
      <c r="E1722" s="178">
        <v>140000000</v>
      </c>
      <c r="F1722" s="178">
        <v>84524599.189999998</v>
      </c>
    </row>
    <row r="1723" spans="3:6">
      <c r="C1723" s="179" t="s">
        <v>1781</v>
      </c>
      <c r="D1723" s="178">
        <v>5872846</v>
      </c>
      <c r="E1723" s="178">
        <v>2349138.4</v>
      </c>
      <c r="F1723" s="178">
        <v>0</v>
      </c>
    </row>
    <row r="1724" spans="3:6">
      <c r="C1724" s="179" t="s">
        <v>1782</v>
      </c>
      <c r="D1724" s="178">
        <v>1000000</v>
      </c>
      <c r="E1724" s="178">
        <v>500000</v>
      </c>
      <c r="F1724" s="178">
        <v>500000</v>
      </c>
    </row>
    <row r="1725" spans="3:6">
      <c r="C1725" s="179" t="s">
        <v>1783</v>
      </c>
      <c r="D1725" s="178">
        <v>150000000</v>
      </c>
      <c r="E1725" s="178">
        <v>776450000</v>
      </c>
      <c r="F1725" s="178">
        <v>404879000.73000002</v>
      </c>
    </row>
    <row r="1726" spans="3:6">
      <c r="C1726" s="179" t="s">
        <v>1784</v>
      </c>
      <c r="D1726" s="178">
        <v>0</v>
      </c>
      <c r="E1726" s="178">
        <v>3500000</v>
      </c>
      <c r="F1726" s="178">
        <v>3500000</v>
      </c>
    </row>
    <row r="1727" spans="3:6">
      <c r="C1727" s="179" t="s">
        <v>1785</v>
      </c>
      <c r="D1727" s="178">
        <v>0</v>
      </c>
      <c r="E1727" s="178">
        <v>3500000</v>
      </c>
      <c r="F1727" s="178">
        <v>3500000</v>
      </c>
    </row>
    <row r="1728" spans="3:6">
      <c r="C1728" s="179" t="s">
        <v>1786</v>
      </c>
      <c r="D1728" s="178">
        <v>3397736</v>
      </c>
      <c r="E1728" s="178">
        <v>110069.58</v>
      </c>
      <c r="F1728" s="178">
        <v>0</v>
      </c>
    </row>
    <row r="1729" spans="3:6">
      <c r="C1729" s="179" t="s">
        <v>1787</v>
      </c>
      <c r="D1729" s="178">
        <v>2768368</v>
      </c>
      <c r="E1729" s="178">
        <v>2768368</v>
      </c>
      <c r="F1729" s="178">
        <v>285927.18</v>
      </c>
    </row>
    <row r="1730" spans="3:6">
      <c r="C1730" s="179" t="s">
        <v>1788</v>
      </c>
      <c r="D1730" s="178">
        <v>2083629</v>
      </c>
      <c r="E1730" s="178">
        <v>115708</v>
      </c>
      <c r="F1730" s="178">
        <v>0</v>
      </c>
    </row>
    <row r="1731" spans="3:6">
      <c r="C1731" s="179" t="s">
        <v>1789</v>
      </c>
      <c r="D1731" s="178">
        <v>113083454</v>
      </c>
      <c r="E1731" s="178">
        <v>484667683.24000001</v>
      </c>
      <c r="F1731" s="178">
        <v>336478978.12</v>
      </c>
    </row>
    <row r="1732" spans="3:6">
      <c r="C1732" s="179" t="s">
        <v>1790</v>
      </c>
      <c r="D1732" s="178">
        <v>0</v>
      </c>
      <c r="E1732" s="178">
        <v>2962077.38</v>
      </c>
      <c r="F1732" s="178">
        <v>2962077.38</v>
      </c>
    </row>
    <row r="1733" spans="3:6">
      <c r="C1733" s="179" t="s">
        <v>1791</v>
      </c>
      <c r="D1733" s="178">
        <v>3397736</v>
      </c>
      <c r="E1733" s="178">
        <v>110069.58</v>
      </c>
      <c r="F1733" s="178">
        <v>0</v>
      </c>
    </row>
    <row r="1734" spans="3:6">
      <c r="C1734" s="179" t="s">
        <v>1792</v>
      </c>
      <c r="D1734" s="178">
        <v>511857547</v>
      </c>
      <c r="E1734" s="178">
        <v>283304457.44999999</v>
      </c>
      <c r="F1734" s="178">
        <v>283304456.43000001</v>
      </c>
    </row>
    <row r="1735" spans="3:6">
      <c r="C1735" s="179" t="s">
        <v>1793</v>
      </c>
      <c r="D1735" s="178">
        <v>0</v>
      </c>
      <c r="E1735" s="178">
        <v>3104428.88</v>
      </c>
      <c r="F1735" s="178">
        <v>1642087.24</v>
      </c>
    </row>
    <row r="1736" spans="3:6">
      <c r="C1736" s="179" t="s">
        <v>1794</v>
      </c>
      <c r="D1736" s="178">
        <v>1386558</v>
      </c>
      <c r="E1736" s="178">
        <v>105411</v>
      </c>
      <c r="F1736" s="178">
        <v>0</v>
      </c>
    </row>
    <row r="1737" spans="3:6">
      <c r="C1737" s="179" t="s">
        <v>1795</v>
      </c>
      <c r="D1737" s="178">
        <v>162584301</v>
      </c>
      <c r="E1737" s="178">
        <v>453784220.42000002</v>
      </c>
      <c r="F1737" s="178">
        <v>282511680.10000002</v>
      </c>
    </row>
    <row r="1738" spans="3:6">
      <c r="C1738" s="179" t="s">
        <v>1796</v>
      </c>
      <c r="D1738" s="178">
        <v>10362072</v>
      </c>
      <c r="E1738" s="178">
        <v>3362072</v>
      </c>
      <c r="F1738" s="178">
        <v>0</v>
      </c>
    </row>
    <row r="1739" spans="3:6">
      <c r="C1739" s="179" t="s">
        <v>1797</v>
      </c>
      <c r="D1739" s="178">
        <v>0</v>
      </c>
      <c r="E1739" s="178">
        <v>4191546.22</v>
      </c>
      <c r="F1739" s="178">
        <v>2128614.4700000002</v>
      </c>
    </row>
    <row r="1740" spans="3:6">
      <c r="C1740" s="179" t="s">
        <v>1798</v>
      </c>
      <c r="D1740" s="178">
        <v>4956061</v>
      </c>
      <c r="E1740" s="178">
        <v>2782424.4</v>
      </c>
      <c r="F1740" s="178">
        <v>0</v>
      </c>
    </row>
    <row r="1741" spans="3:6">
      <c r="C1741" s="179" t="s">
        <v>1799</v>
      </c>
      <c r="D1741" s="178">
        <v>3630913</v>
      </c>
      <c r="E1741" s="178">
        <v>2252365</v>
      </c>
      <c r="F1741" s="178">
        <v>0</v>
      </c>
    </row>
    <row r="1742" spans="3:6">
      <c r="C1742" s="179" t="s">
        <v>1800</v>
      </c>
      <c r="D1742" s="178">
        <v>0</v>
      </c>
      <c r="E1742" s="178">
        <v>4191546.01</v>
      </c>
      <c r="F1742" s="178">
        <v>2148337.7400000002</v>
      </c>
    </row>
    <row r="1743" spans="3:6">
      <c r="C1743" s="179" t="s">
        <v>1936</v>
      </c>
      <c r="D1743" s="178">
        <v>0</v>
      </c>
      <c r="E1743" s="178">
        <v>4000000</v>
      </c>
      <c r="F1743" s="178">
        <v>2148337.7400000002</v>
      </c>
    </row>
    <row r="1744" spans="3:6">
      <c r="C1744" s="179" t="s">
        <v>1801</v>
      </c>
      <c r="D1744" s="178">
        <v>2751631</v>
      </c>
      <c r="E1744" s="178">
        <v>2751631</v>
      </c>
      <c r="F1744" s="178">
        <v>0</v>
      </c>
    </row>
    <row r="1745" spans="3:6">
      <c r="C1745" s="179" t="s">
        <v>1802</v>
      </c>
      <c r="D1745" s="178">
        <v>26302201</v>
      </c>
      <c r="E1745" s="178">
        <v>27546467.899999999</v>
      </c>
      <c r="F1745" s="178">
        <v>21713831.509999998</v>
      </c>
    </row>
    <row r="1746" spans="3:6">
      <c r="C1746" s="179" t="s">
        <v>1897</v>
      </c>
      <c r="D1746" s="178">
        <v>0</v>
      </c>
      <c r="E1746" s="178">
        <v>3906885</v>
      </c>
      <c r="F1746" s="178">
        <v>2083672.05</v>
      </c>
    </row>
    <row r="1747" spans="3:6">
      <c r="C1747" s="179" t="s">
        <v>1937</v>
      </c>
      <c r="D1747" s="178">
        <v>0</v>
      </c>
      <c r="E1747" s="178">
        <v>2500000</v>
      </c>
      <c r="F1747" s="178">
        <v>0</v>
      </c>
    </row>
    <row r="1748" spans="3:6">
      <c r="C1748" s="179" t="s">
        <v>1981</v>
      </c>
      <c r="D1748" s="178">
        <v>0</v>
      </c>
      <c r="E1748" s="178">
        <v>6512392</v>
      </c>
      <c r="F1748" s="178">
        <v>0</v>
      </c>
    </row>
    <row r="1749" spans="3:6">
      <c r="C1749" s="179" t="s">
        <v>1803</v>
      </c>
      <c r="D1749" s="178">
        <v>249956945</v>
      </c>
      <c r="E1749" s="178">
        <v>217956945</v>
      </c>
      <c r="F1749" s="178">
        <v>217921695.36000001</v>
      </c>
    </row>
    <row r="1750" spans="3:6">
      <c r="C1750" s="179" t="s">
        <v>1804</v>
      </c>
      <c r="D1750" s="178">
        <v>1900475</v>
      </c>
      <c r="E1750" s="178">
        <v>22869134.5</v>
      </c>
      <c r="F1750" s="178">
        <v>16726463.689999999</v>
      </c>
    </row>
    <row r="1751" spans="3:6">
      <c r="C1751" s="179" t="s">
        <v>1805</v>
      </c>
      <c r="D1751" s="178">
        <v>0</v>
      </c>
      <c r="E1751" s="178">
        <v>6112848.7400000002</v>
      </c>
      <c r="F1751" s="178">
        <v>6112839.4199999999</v>
      </c>
    </row>
    <row r="1752" spans="3:6">
      <c r="C1752" s="179" t="s">
        <v>1806</v>
      </c>
      <c r="D1752" s="178">
        <v>0</v>
      </c>
      <c r="E1752" s="178">
        <v>2867061.9</v>
      </c>
      <c r="F1752" s="178">
        <v>1269393.54</v>
      </c>
    </row>
    <row r="1753" spans="3:6">
      <c r="C1753" s="179" t="s">
        <v>1938</v>
      </c>
      <c r="D1753" s="178">
        <v>0</v>
      </c>
      <c r="E1753" s="178">
        <v>5697922</v>
      </c>
      <c r="F1753" s="178">
        <v>3038891.54</v>
      </c>
    </row>
    <row r="1754" spans="3:6">
      <c r="C1754" s="179" t="s">
        <v>1807</v>
      </c>
      <c r="D1754" s="178">
        <v>7000000</v>
      </c>
      <c r="E1754" s="178">
        <v>0</v>
      </c>
      <c r="F1754" s="178">
        <v>0</v>
      </c>
    </row>
    <row r="1755" spans="3:6">
      <c r="C1755" s="179" t="s">
        <v>1808</v>
      </c>
      <c r="D1755" s="178">
        <v>2692079</v>
      </c>
      <c r="E1755" s="178">
        <v>2046075</v>
      </c>
      <c r="F1755" s="178">
        <v>0</v>
      </c>
    </row>
    <row r="1756" spans="3:6">
      <c r="C1756" s="179" t="s">
        <v>1833</v>
      </c>
      <c r="D1756" s="178">
        <v>0</v>
      </c>
      <c r="E1756" s="178">
        <v>21820615</v>
      </c>
      <c r="F1756" s="178">
        <v>21820614.039999999</v>
      </c>
    </row>
    <row r="1757" spans="3:6">
      <c r="C1757" s="179" t="s">
        <v>1809</v>
      </c>
      <c r="D1757" s="178">
        <v>1572428</v>
      </c>
      <c r="E1757" s="178">
        <v>1062720</v>
      </c>
      <c r="F1757" s="178">
        <v>1062718.9099999999</v>
      </c>
    </row>
    <row r="1758" spans="3:6">
      <c r="C1758" s="179" t="s">
        <v>1810</v>
      </c>
      <c r="D1758" s="178">
        <v>15000000</v>
      </c>
      <c r="E1758" s="178">
        <v>10672726</v>
      </c>
      <c r="F1758" s="178">
        <v>10671795.310000001</v>
      </c>
    </row>
    <row r="1759" spans="3:6">
      <c r="C1759" s="179" t="s">
        <v>1811</v>
      </c>
      <c r="D1759" s="178">
        <v>11067494</v>
      </c>
      <c r="E1759" s="178">
        <v>10421490</v>
      </c>
      <c r="F1759" s="178">
        <v>6079462.0099999998</v>
      </c>
    </row>
    <row r="1760" spans="3:6">
      <c r="C1760" s="179" t="s">
        <v>1812</v>
      </c>
      <c r="D1760" s="178">
        <v>11067494</v>
      </c>
      <c r="E1760" s="178">
        <v>14175</v>
      </c>
      <c r="F1760" s="178">
        <v>0</v>
      </c>
    </row>
    <row r="1761" spans="3:6">
      <c r="C1761" s="179" t="s">
        <v>1813</v>
      </c>
      <c r="D1761" s="178">
        <v>11602629</v>
      </c>
      <c r="E1761" s="178">
        <v>35418560.07</v>
      </c>
      <c r="F1761" s="178">
        <v>19552462.329999998</v>
      </c>
    </row>
    <row r="1762" spans="3:6">
      <c r="C1762" s="179" t="s">
        <v>1814</v>
      </c>
      <c r="D1762" s="178">
        <v>498000</v>
      </c>
      <c r="E1762" s="178">
        <v>0</v>
      </c>
      <c r="F1762" s="178">
        <v>0</v>
      </c>
    </row>
    <row r="1763" spans="3:6">
      <c r="C1763" s="179" t="s">
        <v>1815</v>
      </c>
      <c r="D1763" s="178">
        <v>7011234</v>
      </c>
      <c r="E1763" s="178">
        <v>100</v>
      </c>
      <c r="F1763" s="178">
        <v>0</v>
      </c>
    </row>
    <row r="1764" spans="3:6">
      <c r="C1764" s="179" t="s">
        <v>1816</v>
      </c>
      <c r="D1764" s="178">
        <v>498000</v>
      </c>
      <c r="E1764" s="178">
        <v>0</v>
      </c>
      <c r="F1764" s="178">
        <v>0</v>
      </c>
    </row>
    <row r="1765" spans="3:6">
      <c r="C1765" s="179" t="s">
        <v>1817</v>
      </c>
      <c r="D1765" s="178">
        <v>2083629</v>
      </c>
      <c r="E1765" s="178">
        <v>1652960</v>
      </c>
      <c r="F1765" s="178">
        <v>1072409.3600000001</v>
      </c>
    </row>
    <row r="1766" spans="3:6">
      <c r="C1766" s="179" t="s">
        <v>1818</v>
      </c>
      <c r="D1766" s="178">
        <v>0</v>
      </c>
      <c r="E1766" s="178">
        <v>17343190</v>
      </c>
      <c r="F1766" s="178">
        <v>0</v>
      </c>
    </row>
    <row r="1767" spans="3:6">
      <c r="C1767" s="179" t="s">
        <v>1819</v>
      </c>
      <c r="D1767" s="178">
        <v>498000</v>
      </c>
      <c r="E1767" s="178">
        <v>0</v>
      </c>
      <c r="F1767" s="178">
        <v>0</v>
      </c>
    </row>
    <row r="1768" spans="3:6">
      <c r="C1768" s="179" t="s">
        <v>1820</v>
      </c>
      <c r="D1768" s="178">
        <v>3397736</v>
      </c>
      <c r="E1768" s="178">
        <v>2751732</v>
      </c>
      <c r="F1768" s="178">
        <v>1550461.92</v>
      </c>
    </row>
    <row r="1769" spans="3:6">
      <c r="C1769" s="179" t="s">
        <v>1834</v>
      </c>
      <c r="D1769" s="178">
        <v>0</v>
      </c>
      <c r="E1769" s="178">
        <v>21641175</v>
      </c>
      <c r="F1769" s="178">
        <v>21641168.670000002</v>
      </c>
    </row>
    <row r="1770" spans="3:6">
      <c r="C1770" s="179" t="s">
        <v>1821</v>
      </c>
      <c r="D1770" s="178">
        <v>3397736</v>
      </c>
      <c r="E1770" s="178">
        <v>2751732</v>
      </c>
      <c r="F1770" s="178">
        <v>1571640.78</v>
      </c>
    </row>
    <row r="1771" spans="3:6">
      <c r="C1771" s="179" t="s">
        <v>1822</v>
      </c>
      <c r="D1771" s="178">
        <v>3924529</v>
      </c>
      <c r="E1771" s="178">
        <v>16867107</v>
      </c>
      <c r="F1771" s="178">
        <v>16292340.07</v>
      </c>
    </row>
    <row r="1772" spans="3:6">
      <c r="C1772" s="179" t="s">
        <v>1823</v>
      </c>
      <c r="D1772" s="178">
        <v>745000000</v>
      </c>
      <c r="E1772" s="178">
        <v>11001455</v>
      </c>
      <c r="F1772" s="178">
        <v>0</v>
      </c>
    </row>
    <row r="1773" spans="3:6">
      <c r="C1773" s="179" t="s">
        <v>1824</v>
      </c>
      <c r="D1773" s="178">
        <v>11936392</v>
      </c>
      <c r="E1773" s="178">
        <v>11830070</v>
      </c>
      <c r="F1773" s="178">
        <v>4730027.8499999996</v>
      </c>
    </row>
    <row r="1774" spans="3:6">
      <c r="C1774" s="179" t="s">
        <v>1825</v>
      </c>
      <c r="D1774" s="178">
        <v>3397736</v>
      </c>
      <c r="E1774" s="178">
        <v>5941732</v>
      </c>
      <c r="F1774" s="178">
        <v>4752676.47</v>
      </c>
    </row>
    <row r="1775" spans="3:6">
      <c r="C1775" s="179" t="s">
        <v>1826</v>
      </c>
      <c r="D1775" s="178">
        <v>1386558</v>
      </c>
      <c r="E1775" s="178">
        <v>2536232</v>
      </c>
      <c r="F1775" s="178">
        <v>2028807.03</v>
      </c>
    </row>
    <row r="1776" spans="3:6">
      <c r="C1776" s="179" t="s">
        <v>1827</v>
      </c>
      <c r="D1776" s="178">
        <v>3397736</v>
      </c>
      <c r="E1776" s="178">
        <v>5940846</v>
      </c>
      <c r="F1776" s="178">
        <v>4752676.46</v>
      </c>
    </row>
    <row r="1777" spans="3:6">
      <c r="C1777" s="179" t="s">
        <v>1828</v>
      </c>
      <c r="D1777" s="178">
        <v>2083629</v>
      </c>
      <c r="E1777" s="178">
        <v>3659900</v>
      </c>
      <c r="F1777" s="178">
        <v>2927847.92</v>
      </c>
    </row>
    <row r="1778" spans="3:6">
      <c r="C1778" s="179" t="s">
        <v>1829</v>
      </c>
      <c r="D1778" s="178">
        <v>976009</v>
      </c>
      <c r="E1778" s="178">
        <v>5806005</v>
      </c>
      <c r="F1778" s="178">
        <v>4644224.71</v>
      </c>
    </row>
    <row r="1779" spans="3:6">
      <c r="C1779" s="179" t="s">
        <v>1830</v>
      </c>
      <c r="D1779" s="178">
        <v>976009</v>
      </c>
      <c r="E1779" s="178">
        <v>5806005</v>
      </c>
      <c r="F1779" s="178">
        <v>4644224.71</v>
      </c>
    </row>
    <row r="1780" spans="3:6">
      <c r="C1780" s="179" t="s">
        <v>1836</v>
      </c>
      <c r="D1780" s="178">
        <v>0</v>
      </c>
      <c r="E1780" s="178">
        <v>203749520</v>
      </c>
      <c r="F1780" s="178">
        <v>203670920.01999998</v>
      </c>
    </row>
    <row r="1781" spans="3:6">
      <c r="C1781" s="177" t="s">
        <v>324</v>
      </c>
      <c r="D1781" s="178">
        <v>896795398</v>
      </c>
      <c r="E1781" s="178">
        <v>1051478697.8200001</v>
      </c>
      <c r="F1781" s="178">
        <v>826330252.1500001</v>
      </c>
    </row>
    <row r="1782" spans="3:6">
      <c r="C1782" s="179" t="s">
        <v>1696</v>
      </c>
      <c r="D1782" s="178">
        <v>0</v>
      </c>
      <c r="E1782" s="178">
        <v>170894705</v>
      </c>
      <c r="F1782" s="178">
        <v>170174977.80000001</v>
      </c>
    </row>
    <row r="1783" spans="3:6">
      <c r="C1783" s="179" t="s">
        <v>1831</v>
      </c>
      <c r="D1783" s="178">
        <v>241231338</v>
      </c>
      <c r="E1783" s="178">
        <v>221965445.96000001</v>
      </c>
      <c r="F1783" s="178">
        <v>126980691.67</v>
      </c>
    </row>
    <row r="1784" spans="3:6">
      <c r="C1784" s="179" t="s">
        <v>1832</v>
      </c>
      <c r="D1784" s="178">
        <v>172342885</v>
      </c>
      <c r="E1784" s="178">
        <v>159249971.37</v>
      </c>
      <c r="F1784" s="178">
        <v>37740625.43</v>
      </c>
    </row>
    <row r="1785" spans="3:6">
      <c r="C1785" s="179" t="s">
        <v>1982</v>
      </c>
      <c r="D1785" s="178">
        <v>0</v>
      </c>
      <c r="E1785" s="178">
        <v>5067400.49</v>
      </c>
      <c r="F1785" s="178">
        <v>4561316.75</v>
      </c>
    </row>
    <row r="1786" spans="3:6">
      <c r="C1786" s="179" t="s">
        <v>1983</v>
      </c>
      <c r="D1786" s="178">
        <v>0</v>
      </c>
      <c r="E1786" s="178">
        <v>11080000</v>
      </c>
      <c r="F1786" s="178">
        <v>3772417.91</v>
      </c>
    </row>
    <row r="1787" spans="3:6">
      <c r="C1787" s="179" t="s">
        <v>1833</v>
      </c>
      <c r="D1787" s="178">
        <v>300000000</v>
      </c>
      <c r="E1787" s="178">
        <v>300000000</v>
      </c>
      <c r="F1787" s="178">
        <v>299995762.07999998</v>
      </c>
    </row>
    <row r="1788" spans="3:6">
      <c r="C1788" s="179" t="s">
        <v>1834</v>
      </c>
      <c r="D1788" s="178">
        <v>66984706</v>
      </c>
      <c r="E1788" s="178">
        <v>66984706</v>
      </c>
      <c r="F1788" s="178">
        <v>66983739.340000004</v>
      </c>
    </row>
    <row r="1789" spans="3:6">
      <c r="C1789" s="179" t="s">
        <v>1835</v>
      </c>
      <c r="D1789" s="178">
        <v>48027920</v>
      </c>
      <c r="E1789" s="178">
        <v>48027920</v>
      </c>
      <c r="F1789" s="178">
        <v>47970721.170000002</v>
      </c>
    </row>
    <row r="1790" spans="3:6">
      <c r="C1790" s="179" t="s">
        <v>1836</v>
      </c>
      <c r="D1790" s="178">
        <v>68208549</v>
      </c>
      <c r="E1790" s="178">
        <v>68208549</v>
      </c>
      <c r="F1790" s="178">
        <v>68150000</v>
      </c>
    </row>
    <row r="1791" spans="3:6">
      <c r="C1791" s="177" t="s">
        <v>325</v>
      </c>
      <c r="D1791" s="178">
        <v>3073696114</v>
      </c>
      <c r="E1791" s="178">
        <v>2628721733.2399998</v>
      </c>
      <c r="F1791" s="178">
        <v>1931129956.9000001</v>
      </c>
    </row>
    <row r="1792" spans="3:6">
      <c r="C1792" s="179" t="s">
        <v>1837</v>
      </c>
      <c r="D1792" s="178">
        <v>3073696114</v>
      </c>
      <c r="E1792" s="178">
        <v>2135003339.2399998</v>
      </c>
      <c r="F1792" s="178">
        <v>1437411564.46</v>
      </c>
    </row>
    <row r="1793" spans="3:6">
      <c r="C1793" s="179" t="s">
        <v>1726</v>
      </c>
      <c r="D1793" s="178">
        <v>0</v>
      </c>
      <c r="E1793" s="178">
        <v>274071350</v>
      </c>
      <c r="F1793" s="178">
        <v>274071349.39999998</v>
      </c>
    </row>
    <row r="1794" spans="3:6">
      <c r="C1794" s="179" t="s">
        <v>1792</v>
      </c>
      <c r="D1794" s="178">
        <v>0</v>
      </c>
      <c r="E1794" s="178">
        <v>219647044</v>
      </c>
      <c r="F1794" s="178">
        <v>219647043.03999999</v>
      </c>
    </row>
    <row r="1795" spans="3:6">
      <c r="C1795" s="177" t="s">
        <v>326</v>
      </c>
      <c r="D1795" s="178">
        <v>11482564129</v>
      </c>
      <c r="E1795" s="178">
        <v>10206489395</v>
      </c>
      <c r="F1795" s="178">
        <v>6551694788.9200001</v>
      </c>
    </row>
    <row r="1796" spans="3:6">
      <c r="C1796" s="179" t="s">
        <v>1838</v>
      </c>
      <c r="D1796" s="178">
        <v>631100000</v>
      </c>
      <c r="E1796" s="178">
        <v>631100000</v>
      </c>
      <c r="F1796" s="178">
        <v>0</v>
      </c>
    </row>
    <row r="1797" spans="3:6">
      <c r="C1797" s="179" t="s">
        <v>1695</v>
      </c>
      <c r="D1797" s="178">
        <v>1914989645</v>
      </c>
      <c r="E1797" s="178">
        <v>1914989645.0000002</v>
      </c>
      <c r="F1797" s="178">
        <v>1792850010.6600001</v>
      </c>
    </row>
    <row r="1798" spans="3:6">
      <c r="C1798" s="179" t="s">
        <v>1696</v>
      </c>
      <c r="D1798" s="178">
        <v>0</v>
      </c>
      <c r="E1798" s="178">
        <v>72000000</v>
      </c>
      <c r="F1798" s="178">
        <v>71374511.519999996</v>
      </c>
    </row>
    <row r="1799" spans="3:6">
      <c r="C1799" s="179" t="s">
        <v>1702</v>
      </c>
      <c r="D1799" s="178">
        <v>7257650000</v>
      </c>
      <c r="E1799" s="178">
        <v>7257650000</v>
      </c>
      <c r="F1799" s="178">
        <v>4432439031.7399998</v>
      </c>
    </row>
    <row r="1800" spans="3:6">
      <c r="C1800" s="179" t="s">
        <v>1839</v>
      </c>
      <c r="D1800" s="178">
        <v>12622000</v>
      </c>
      <c r="E1800" s="178">
        <v>12622000</v>
      </c>
      <c r="F1800" s="178">
        <v>4491618.34</v>
      </c>
    </row>
    <row r="1801" spans="3:6">
      <c r="C1801" s="179" t="s">
        <v>1712</v>
      </c>
      <c r="D1801" s="178">
        <v>167092639</v>
      </c>
      <c r="E1801" s="178">
        <v>0</v>
      </c>
      <c r="F1801" s="178">
        <v>0</v>
      </c>
    </row>
    <row r="1802" spans="3:6">
      <c r="C1802" s="179" t="s">
        <v>1719</v>
      </c>
      <c r="D1802" s="178">
        <v>607907361</v>
      </c>
      <c r="E1802" s="178">
        <v>0</v>
      </c>
      <c r="F1802" s="178">
        <v>0</v>
      </c>
    </row>
    <row r="1803" spans="3:6">
      <c r="C1803" s="179" t="s">
        <v>1840</v>
      </c>
      <c r="D1803" s="178">
        <v>750000000</v>
      </c>
      <c r="E1803" s="178">
        <v>50000</v>
      </c>
      <c r="F1803" s="178">
        <v>0</v>
      </c>
    </row>
    <row r="1804" spans="3:6">
      <c r="C1804" s="179" t="s">
        <v>1783</v>
      </c>
      <c r="D1804" s="178">
        <v>0</v>
      </c>
      <c r="E1804" s="178">
        <v>222181908</v>
      </c>
      <c r="F1804" s="178">
        <v>159819029.69</v>
      </c>
    </row>
    <row r="1805" spans="3:6">
      <c r="C1805" s="179" t="s">
        <v>1833</v>
      </c>
      <c r="D1805" s="178">
        <v>141202484</v>
      </c>
      <c r="E1805" s="178">
        <v>95895842</v>
      </c>
      <c r="F1805" s="178">
        <v>90720586.969999999</v>
      </c>
    </row>
    <row r="1806" spans="3:6">
      <c r="C1806" s="68" t="s">
        <v>359</v>
      </c>
      <c r="D1806" s="168">
        <v>5994134828</v>
      </c>
      <c r="E1806" s="168">
        <v>7784768783.6000004</v>
      </c>
      <c r="F1806" s="168">
        <v>3433567965.4599996</v>
      </c>
    </row>
    <row r="1807" spans="3:6">
      <c r="C1807" s="177" t="s">
        <v>323</v>
      </c>
      <c r="D1807" s="178">
        <v>1377504632</v>
      </c>
      <c r="E1807" s="178">
        <v>1798771318.6800001</v>
      </c>
      <c r="F1807" s="178">
        <v>1414316242.27</v>
      </c>
    </row>
    <row r="1808" spans="3:6">
      <c r="C1808" s="179" t="s">
        <v>435</v>
      </c>
      <c r="D1808" s="178">
        <v>352483469</v>
      </c>
      <c r="E1808" s="178">
        <v>352483469</v>
      </c>
      <c r="F1808" s="178">
        <v>208428818.95000002</v>
      </c>
    </row>
    <row r="1809" spans="3:6">
      <c r="C1809" s="179" t="s">
        <v>1841</v>
      </c>
      <c r="D1809" s="178">
        <v>29360000</v>
      </c>
      <c r="E1809" s="178">
        <v>37810000</v>
      </c>
      <c r="F1809" s="178">
        <v>24578143.690000001</v>
      </c>
    </row>
    <row r="1810" spans="3:6">
      <c r="C1810" s="179" t="s">
        <v>1842</v>
      </c>
      <c r="D1810" s="178">
        <v>4289420</v>
      </c>
      <c r="E1810" s="178">
        <v>0</v>
      </c>
      <c r="F1810" s="178">
        <v>0</v>
      </c>
    </row>
    <row r="1811" spans="3:6">
      <c r="C1811" s="179" t="s">
        <v>2021</v>
      </c>
      <c r="D1811" s="178">
        <v>50000000</v>
      </c>
      <c r="E1811" s="178">
        <v>49999999.999999993</v>
      </c>
      <c r="F1811" s="178">
        <v>22012992.170000002</v>
      </c>
    </row>
    <row r="1812" spans="3:6">
      <c r="C1812" s="179" t="s">
        <v>1843</v>
      </c>
      <c r="D1812" s="178">
        <v>50000001</v>
      </c>
      <c r="E1812" s="178">
        <v>50000001</v>
      </c>
      <c r="F1812" s="178">
        <v>23050013.309999999</v>
      </c>
    </row>
    <row r="1813" spans="3:6">
      <c r="C1813" s="179" t="s">
        <v>1844</v>
      </c>
      <c r="D1813" s="178">
        <v>9806189</v>
      </c>
      <c r="E1813" s="178">
        <v>9806189</v>
      </c>
      <c r="F1813" s="178">
        <v>4580349.8100000005</v>
      </c>
    </row>
    <row r="1814" spans="3:6">
      <c r="C1814" s="179" t="s">
        <v>1845</v>
      </c>
      <c r="D1814" s="178">
        <v>33681857</v>
      </c>
      <c r="E1814" s="178">
        <v>54325746.239999995</v>
      </c>
      <c r="F1814" s="178">
        <v>25500072.680000003</v>
      </c>
    </row>
    <row r="1815" spans="3:6">
      <c r="C1815" s="179" t="s">
        <v>1846</v>
      </c>
      <c r="D1815" s="178">
        <v>9418649</v>
      </c>
      <c r="E1815" s="178">
        <v>10123649</v>
      </c>
      <c r="F1815" s="178">
        <v>10123420.039999999</v>
      </c>
    </row>
    <row r="1816" spans="3:6">
      <c r="C1816" s="179" t="s">
        <v>1847</v>
      </c>
      <c r="D1816" s="178">
        <v>0</v>
      </c>
      <c r="E1816" s="178">
        <v>12589112.33</v>
      </c>
      <c r="F1816" s="178">
        <v>4532104.1900000004</v>
      </c>
    </row>
    <row r="1817" spans="3:6">
      <c r="C1817" s="179" t="s">
        <v>1848</v>
      </c>
      <c r="D1817" s="178">
        <v>0</v>
      </c>
      <c r="E1817" s="178">
        <v>17554614.34</v>
      </c>
      <c r="F1817" s="178">
        <v>6321365.4000000004</v>
      </c>
    </row>
    <row r="1818" spans="3:6">
      <c r="C1818" s="179" t="s">
        <v>1849</v>
      </c>
      <c r="D1818" s="178">
        <v>82824634</v>
      </c>
      <c r="E1818" s="178">
        <v>11233750</v>
      </c>
      <c r="F1818" s="178">
        <v>0</v>
      </c>
    </row>
    <row r="1819" spans="3:6">
      <c r="C1819" s="179" t="s">
        <v>1850</v>
      </c>
      <c r="D1819" s="178">
        <v>144114678</v>
      </c>
      <c r="E1819" s="178">
        <v>17415424.559999999</v>
      </c>
      <c r="F1819" s="178">
        <v>13202354.859999999</v>
      </c>
    </row>
    <row r="1820" spans="3:6">
      <c r="C1820" s="179" t="s">
        <v>1851</v>
      </c>
      <c r="D1820" s="178">
        <v>1712885</v>
      </c>
      <c r="E1820" s="178">
        <v>4000000</v>
      </c>
      <c r="F1820" s="178">
        <v>0</v>
      </c>
    </row>
    <row r="1821" spans="3:6">
      <c r="C1821" s="179" t="s">
        <v>1852</v>
      </c>
      <c r="D1821" s="178">
        <v>0</v>
      </c>
      <c r="E1821" s="178">
        <v>13745378.859999999</v>
      </c>
      <c r="F1821" s="178">
        <v>5900277.9299999997</v>
      </c>
    </row>
    <row r="1822" spans="3:6">
      <c r="C1822" s="179" t="s">
        <v>1853</v>
      </c>
      <c r="D1822" s="178">
        <v>0</v>
      </c>
      <c r="E1822" s="178">
        <v>15564649.4</v>
      </c>
      <c r="F1822" s="178">
        <v>5604790.5199999996</v>
      </c>
    </row>
    <row r="1823" spans="3:6">
      <c r="C1823" s="179" t="s">
        <v>1854</v>
      </c>
      <c r="D1823" s="178">
        <v>188726880</v>
      </c>
      <c r="E1823" s="178">
        <v>0</v>
      </c>
      <c r="F1823" s="178">
        <v>0</v>
      </c>
    </row>
    <row r="1824" spans="3:6">
      <c r="C1824" s="179" t="s">
        <v>1855</v>
      </c>
      <c r="D1824" s="178">
        <v>4654539</v>
      </c>
      <c r="E1824" s="178">
        <v>55458539</v>
      </c>
      <c r="F1824" s="178">
        <v>50674496.149999999</v>
      </c>
    </row>
    <row r="1825" spans="3:6" ht="26.25" customHeight="1">
      <c r="C1825" s="179" t="s">
        <v>1856</v>
      </c>
      <c r="D1825" s="178">
        <v>5000000</v>
      </c>
      <c r="E1825" s="178">
        <v>2000000</v>
      </c>
      <c r="F1825" s="178">
        <v>1500600.34</v>
      </c>
    </row>
    <row r="1826" spans="3:6" ht="30.75" customHeight="1">
      <c r="C1826" s="179" t="s">
        <v>1857</v>
      </c>
      <c r="D1826" s="178">
        <v>31324599</v>
      </c>
      <c r="E1826" s="178">
        <v>29758371</v>
      </c>
      <c r="F1826" s="178">
        <v>28707238.600000001</v>
      </c>
    </row>
    <row r="1827" spans="3:6">
      <c r="C1827" s="179" t="s">
        <v>1858</v>
      </c>
      <c r="D1827" s="178">
        <v>380106832</v>
      </c>
      <c r="E1827" s="178">
        <v>1054902424.95</v>
      </c>
      <c r="F1827" s="178">
        <v>979599203.63</v>
      </c>
    </row>
    <row r="1828" spans="3:6">
      <c r="C1828" s="177" t="s">
        <v>324</v>
      </c>
      <c r="D1828" s="178">
        <v>20000000</v>
      </c>
      <c r="E1828" s="178">
        <v>0</v>
      </c>
      <c r="F1828" s="178">
        <v>0</v>
      </c>
    </row>
    <row r="1829" spans="3:6">
      <c r="C1829" s="179" t="s">
        <v>1859</v>
      </c>
      <c r="D1829" s="178">
        <v>20000000</v>
      </c>
      <c r="E1829" s="178">
        <v>0</v>
      </c>
      <c r="F1829" s="178">
        <v>0</v>
      </c>
    </row>
    <row r="1830" spans="3:6">
      <c r="C1830" s="177" t="s">
        <v>325</v>
      </c>
      <c r="D1830" s="178">
        <v>250000000</v>
      </c>
      <c r="E1830" s="178">
        <v>287212143.72000003</v>
      </c>
      <c r="F1830" s="178">
        <v>279210142.85000002</v>
      </c>
    </row>
    <row r="1831" spans="3:6">
      <c r="C1831" s="179" t="s">
        <v>1858</v>
      </c>
      <c r="D1831" s="178">
        <v>250000000</v>
      </c>
      <c r="E1831" s="178">
        <v>287212143.72000003</v>
      </c>
      <c r="F1831" s="178">
        <v>279210142.85000002</v>
      </c>
    </row>
    <row r="1832" spans="3:6">
      <c r="C1832" s="177" t="s">
        <v>326</v>
      </c>
      <c r="D1832" s="178">
        <v>3962605662</v>
      </c>
      <c r="E1832" s="178">
        <v>5314760787.2000008</v>
      </c>
      <c r="F1832" s="178">
        <v>1595406676.4699998</v>
      </c>
    </row>
    <row r="1833" spans="3:6">
      <c r="C1833" s="179" t="s">
        <v>435</v>
      </c>
      <c r="D1833" s="178">
        <v>2017388708</v>
      </c>
      <c r="E1833" s="178">
        <v>2022189012.2000003</v>
      </c>
      <c r="F1833" s="178">
        <v>421424255.85999995</v>
      </c>
    </row>
    <row r="1834" spans="3:6">
      <c r="C1834" s="179" t="s">
        <v>1861</v>
      </c>
      <c r="D1834" s="178">
        <v>0</v>
      </c>
      <c r="E1834" s="178">
        <v>34000000</v>
      </c>
      <c r="F1834" s="178">
        <v>0</v>
      </c>
    </row>
    <row r="1835" spans="3:6">
      <c r="C1835" s="179" t="s">
        <v>2022</v>
      </c>
      <c r="D1835" s="178">
        <v>315550000</v>
      </c>
      <c r="E1835" s="178">
        <v>315550000</v>
      </c>
      <c r="F1835" s="178">
        <v>0</v>
      </c>
    </row>
    <row r="1836" spans="3:6">
      <c r="C1836" s="179" t="s">
        <v>2023</v>
      </c>
      <c r="D1836" s="178">
        <v>757320000</v>
      </c>
      <c r="E1836" s="178">
        <v>657320000</v>
      </c>
      <c r="F1836" s="178">
        <v>142857602.74000001</v>
      </c>
    </row>
    <row r="1837" spans="3:6">
      <c r="C1837" s="179" t="s">
        <v>1946</v>
      </c>
      <c r="D1837" s="178">
        <v>0</v>
      </c>
      <c r="E1837" s="178">
        <v>1290028731</v>
      </c>
      <c r="F1837" s="178">
        <v>709581936.73999989</v>
      </c>
    </row>
    <row r="1838" spans="3:6">
      <c r="C1838" s="179" t="s">
        <v>1947</v>
      </c>
      <c r="D1838" s="178">
        <v>0</v>
      </c>
      <c r="E1838" s="178">
        <v>54501140</v>
      </c>
      <c r="F1838" s="178">
        <v>6610636.4800000004</v>
      </c>
    </row>
    <row r="1839" spans="3:6">
      <c r="C1839" s="179" t="s">
        <v>1862</v>
      </c>
      <c r="D1839" s="178">
        <v>252440000</v>
      </c>
      <c r="E1839" s="178">
        <v>352440000</v>
      </c>
      <c r="F1839" s="178">
        <v>0</v>
      </c>
    </row>
    <row r="1840" spans="3:6">
      <c r="C1840" s="179" t="s">
        <v>1849</v>
      </c>
      <c r="D1840" s="178">
        <v>410215000</v>
      </c>
      <c r="E1840" s="178">
        <v>410215000</v>
      </c>
      <c r="F1840" s="178">
        <v>136415340.65000001</v>
      </c>
    </row>
    <row r="1841" spans="3:6">
      <c r="C1841" s="179" t="s">
        <v>1863</v>
      </c>
      <c r="D1841" s="178">
        <v>209691954</v>
      </c>
      <c r="E1841" s="178">
        <v>0</v>
      </c>
      <c r="F1841" s="178">
        <v>0</v>
      </c>
    </row>
    <row r="1842" spans="3:6">
      <c r="C1842" s="179" t="s">
        <v>1858</v>
      </c>
      <c r="D1842" s="178">
        <v>0</v>
      </c>
      <c r="E1842" s="178">
        <v>178516904</v>
      </c>
      <c r="F1842" s="178">
        <v>178516904</v>
      </c>
    </row>
    <row r="1843" spans="3:6">
      <c r="C1843" s="177" t="s">
        <v>332</v>
      </c>
      <c r="D1843" s="178">
        <v>384024534</v>
      </c>
      <c r="E1843" s="178">
        <v>384024534</v>
      </c>
      <c r="F1843" s="178">
        <v>144634903.87</v>
      </c>
    </row>
    <row r="1844" spans="3:6">
      <c r="C1844" s="179" t="s">
        <v>435</v>
      </c>
      <c r="D1844" s="178">
        <v>292042534</v>
      </c>
      <c r="E1844" s="178">
        <v>292042534</v>
      </c>
      <c r="F1844" s="178">
        <v>144634903.87</v>
      </c>
    </row>
    <row r="1845" spans="3:6">
      <c r="C1845" s="179" t="s">
        <v>1860</v>
      </c>
      <c r="D1845" s="178">
        <v>91982000</v>
      </c>
      <c r="E1845" s="178">
        <v>91982000</v>
      </c>
      <c r="F1845" s="178">
        <v>0</v>
      </c>
    </row>
    <row r="1846" spans="3:6">
      <c r="C1846" s="175" t="s">
        <v>240</v>
      </c>
      <c r="D1846" s="176">
        <v>79003383385</v>
      </c>
      <c r="E1846" s="176">
        <v>101577742697.60007</v>
      </c>
      <c r="F1846" s="176">
        <v>75915212961.949921</v>
      </c>
    </row>
    <row r="1847" spans="3:6">
      <c r="C1847" s="12"/>
      <c r="D1847" s="12"/>
      <c r="E1847" s="12"/>
      <c r="F1847" s="12"/>
    </row>
    <row r="1848" spans="3:6">
      <c r="C1848" s="137" t="s">
        <v>301</v>
      </c>
      <c r="D1848" s="138"/>
      <c r="E1848" s="138"/>
      <c r="F1848" s="138"/>
    </row>
    <row r="1849" spans="3:6" ht="23.45" customHeight="1">
      <c r="C1849" s="188" t="s">
        <v>1998</v>
      </c>
      <c r="D1849" s="188"/>
      <c r="E1849" s="188"/>
      <c r="F1849" s="188"/>
    </row>
    <row r="1850" spans="3:6" ht="28.9" customHeight="1">
      <c r="C1850" s="188" t="s">
        <v>1964</v>
      </c>
      <c r="D1850" s="188"/>
      <c r="E1850" s="188"/>
      <c r="F1850" s="188"/>
    </row>
    <row r="1851" spans="3:6">
      <c r="C1851" s="21" t="s">
        <v>309</v>
      </c>
      <c r="D1851" s="21"/>
      <c r="E1851" s="21"/>
      <c r="F1851" s="12"/>
    </row>
  </sheetData>
  <mergeCells count="13">
    <mergeCell ref="C1849:F1849"/>
    <mergeCell ref="C1850:F1850"/>
    <mergeCell ref="A1:F1"/>
    <mergeCell ref="A2:F2"/>
    <mergeCell ref="A3:F3"/>
    <mergeCell ref="A5:F5"/>
    <mergeCell ref="A6:F6"/>
    <mergeCell ref="A7:F7"/>
    <mergeCell ref="A8:F8"/>
    <mergeCell ref="A9:F9"/>
    <mergeCell ref="C12:C13"/>
    <mergeCell ref="F12:F13"/>
    <mergeCell ref="E12:E1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a35638e1f3d8ea4420b678d9bb70fb8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52316aa635aea0140ee91fbbccee40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06F848-965E-4C77-A345-787946F3AB2A}"/>
</file>

<file path=customXml/itemProps2.xml><?xml version="1.0" encoding="utf-8"?>
<ds:datastoreItem xmlns:ds="http://schemas.openxmlformats.org/officeDocument/2006/customXml" ds:itemID="{06840239-D551-4719-A05A-0DA694200ED9}">
  <ds:schemaRefs>
    <ds:schemaRef ds:uri="http://schemas.openxmlformats.org/package/2006/metadata/core-properties"/>
    <ds:schemaRef ds:uri="c32176ac-cccf-46d9-9564-a55966a26443"/>
    <ds:schemaRef ds:uri="http://www.w3.org/XML/1998/namespace"/>
    <ds:schemaRef ds:uri="http://schemas.microsoft.com/office/2006/documentManagement/types"/>
    <ds:schemaRef ds:uri="http://purl.org/dc/dcmitype/"/>
    <ds:schemaRef ds:uri="http://purl.org/dc/terms/"/>
    <ds:schemaRef ds:uri="http://schemas.microsoft.com/office/infopath/2007/PartnerControls"/>
    <ds:schemaRef ds:uri="27b106c2-2eb6-4f76-8712-c370ecd06fd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2025-11-25T18:02:18Z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